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17. Glassline\"/>
    </mc:Choice>
  </mc:AlternateContent>
  <xr:revisionPtr revIDLastSave="0" documentId="13_ncr:1_{7B7D6883-F43F-44A0-B895-C477631B261F}" xr6:coauthVersionLast="47" xr6:coauthVersionMax="47" xr10:uidLastSave="{00000000-0000-0000-0000-000000000000}"/>
  <bookViews>
    <workbookView xWindow="-108" yWindow="-108" windowWidth="23256" windowHeight="12456" tabRatio="817" xr2:uid="{00000000-000D-0000-FFFF-FFFF00000000}"/>
  </bookViews>
  <sheets>
    <sheet name="Summary" sheetId="65" r:id="rId1"/>
    <sheet name="Accomp. Breakdown-Dec" sheetId="72" r:id="rId2"/>
    <sheet name="Doors Progress " sheetId="73" r:id="rId3"/>
    <sheet name="Roof Canopy" sheetId="74" r:id="rId4"/>
    <sheet name="VO Schedule" sheetId="63" r:id="rId5"/>
    <sheet name="Additional Works_KCE" sheetId="75" r:id="rId6"/>
    <sheet name="VO -1 Break Down" sheetId="69" r:id="rId7"/>
    <sheet name="KCE VO" sheetId="71" r:id="rId8"/>
    <sheet name="VO with KCE" sheetId="70" r:id="rId9"/>
    <sheet name="Summary Sheet (MOS Only)" sheetId="19" state="hidden" r:id="rId10"/>
    <sheet name="Sheet2" sheetId="42" state="hidden" r:id="rId11"/>
    <sheet name="BRKT QTY" sheetId="12" state="hidden" r:id="rId12"/>
    <sheet name="Flysheet_VO_Not Used in IPA 28" sheetId="41" state="hidden" r:id="rId13"/>
    <sheet name="Sheet1" sheetId="11" state="hidden" r:id="rId14"/>
    <sheet name="NOC No.56_Cradle" sheetId="34" state="hidden" r:id="rId15"/>
    <sheet name="NOC 56_BOQ_Hotel" sheetId="35" state="hidden" r:id="rId16"/>
    <sheet name="NOC 56_BOQ_Residential" sheetId="36"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0" localSheetId="12">'[1]Rate Analysis'!#REF!</definedName>
    <definedName name="\0" localSheetId="9">'[1]Rate Analysis'!#REF!</definedName>
    <definedName name="\122" localSheetId="12" hidden="1">'[2]Rate Analysis'!#REF!</definedName>
    <definedName name="\122" localSheetId="14" hidden="1">'[2]Rate Analysis'!#REF!</definedName>
    <definedName name="\122" localSheetId="9" hidden="1">'[2]Rate Analysis'!#REF!</definedName>
    <definedName name="\122" localSheetId="6" hidden="1">'[3]Rate Analysis'!#REF!</definedName>
    <definedName name="\122" hidden="1">'[2]Rate Analysis'!#REF!</definedName>
    <definedName name="\123" localSheetId="12" hidden="1">'[4]Rate Analysis'!#REF!</definedName>
    <definedName name="\123" localSheetId="14" hidden="1">'[4]Rate Analysis'!#REF!</definedName>
    <definedName name="\123" localSheetId="9" hidden="1">'[4]Rate Analysis'!#REF!</definedName>
    <definedName name="\123" hidden="1">'[4]Rate Analysis'!#REF!</definedName>
    <definedName name="\1234" localSheetId="12" hidden="1">'[4]Rate Analysis'!#REF!</definedName>
    <definedName name="\1234" localSheetId="14" hidden="1">'[4]Rate Analysis'!#REF!</definedName>
    <definedName name="\1234" localSheetId="9" hidden="1">'[4]Rate Analysis'!#REF!</definedName>
    <definedName name="\1234" hidden="1">'[4]Rate Analysis'!#REF!</definedName>
    <definedName name="\12345" localSheetId="12" hidden="1">'[4]Rate Analysis'!#REF!</definedName>
    <definedName name="\12345" localSheetId="14" hidden="1">'[4]Rate Analysis'!#REF!</definedName>
    <definedName name="\12345" localSheetId="9" hidden="1">'[4]Rate Analysis'!#REF!</definedName>
    <definedName name="\12345" hidden="1">'[4]Rate Analysis'!#REF!</definedName>
    <definedName name="\a" localSheetId="9">#REF!</definedName>
    <definedName name="\B" localSheetId="9">#REF!</definedName>
    <definedName name="\C" localSheetId="12">#REF!</definedName>
    <definedName name="\C" localSheetId="9">#REF!</definedName>
    <definedName name="\d" localSheetId="12">#REF!</definedName>
    <definedName name="\d" localSheetId="9">#REF!</definedName>
    <definedName name="\H" localSheetId="12">#REF!</definedName>
    <definedName name="\H" localSheetId="9">#REF!</definedName>
    <definedName name="\m" localSheetId="12">#REF!</definedName>
    <definedName name="\m" localSheetId="9">#REF!</definedName>
    <definedName name="\M__" localSheetId="12">#REF!</definedName>
    <definedName name="\M__" localSheetId="9">#REF!</definedName>
    <definedName name="\o" localSheetId="12">'[1]Rate Analysis'!#REF!</definedName>
    <definedName name="\o" localSheetId="9">'[1]Rate Analysis'!#REF!</definedName>
    <definedName name="\p" localSheetId="12">#REF!</definedName>
    <definedName name="\p" localSheetId="9">#REF!</definedName>
    <definedName name="\r" localSheetId="12">#REF!</definedName>
    <definedName name="\r" localSheetId="9">#REF!</definedName>
    <definedName name="\S" localSheetId="12">#REF!</definedName>
    <definedName name="\S" localSheetId="9">#REF!</definedName>
    <definedName name="\T" localSheetId="12">#REF!</definedName>
    <definedName name="\T" localSheetId="9">#REF!</definedName>
    <definedName name="__________________________________ccr1" localSheetId="6"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6"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6"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6"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6" hidden="1">{#N/A,#N/A,TRUE,"Cover";#N/A,#N/A,TRUE,"Conts";#N/A,#N/A,TRUE,"VOS";#N/A,#N/A,TRUE,"Warrington";#N/A,#N/A,TRUE,"Widnes"}</definedName>
    <definedName name="________________________ccr1" hidden="1">{#N/A,#N/A,TRUE,"Cover";#N/A,#N/A,TRUE,"Conts";#N/A,#N/A,TRUE,"VOS";#N/A,#N/A,TRUE,"Warrington";#N/A,#N/A,TRUE,"Widnes"}</definedName>
    <definedName name="________________________old3" localSheetId="6"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6"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6"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6"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6"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6"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6"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6"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6"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6"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6" hidden="1">{#N/A,#N/A,TRUE,"Cover";#N/A,#N/A,TRUE,"Conts";#N/A,#N/A,TRUE,"VOS";#N/A,#N/A,TRUE,"Warrington";#N/A,#N/A,TRUE,"Widnes"}</definedName>
    <definedName name="______________________ccr1" hidden="1">{#N/A,#N/A,TRUE,"Cover";#N/A,#N/A,TRUE,"Conts";#N/A,#N/A,TRUE,"VOS";#N/A,#N/A,TRUE,"Warrington";#N/A,#N/A,TRUE,"Widnes"}</definedName>
    <definedName name="______________________MCC3" localSheetId="6" hidden="1">{#N/A,#N/A,FALSE,"CCTV"}</definedName>
    <definedName name="______________________MCC3" hidden="1">{#N/A,#N/A,FALSE,"CCTV"}</definedName>
    <definedName name="______________________old3" localSheetId="6"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6"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6"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6"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6"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6" hidden="1">{#N/A,#N/A,TRUE,"Cover";#N/A,#N/A,TRUE,"Conts";#N/A,#N/A,TRUE,"VOS";#N/A,#N/A,TRUE,"Warrington";#N/A,#N/A,TRUE,"Widnes"}</definedName>
    <definedName name="_____________________ccr1" hidden="1">{#N/A,#N/A,TRUE,"Cover";#N/A,#N/A,TRUE,"Conts";#N/A,#N/A,TRUE,"VOS";#N/A,#N/A,TRUE,"Warrington";#N/A,#N/A,TRUE,"Widnes"}</definedName>
    <definedName name="_____________________MCC3" localSheetId="6" hidden="1">{#N/A,#N/A,FALSE,"CCTV"}</definedName>
    <definedName name="_____________________MCC3" hidden="1">{#N/A,#N/A,FALSE,"CCTV"}</definedName>
    <definedName name="_____________________old3" localSheetId="6"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6"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6"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6"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6"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6" hidden="1">{#N/A,#N/A,TRUE,"Cover";#N/A,#N/A,TRUE,"Conts";#N/A,#N/A,TRUE,"VOS";#N/A,#N/A,TRUE,"Warrington";#N/A,#N/A,TRUE,"Widnes"}</definedName>
    <definedName name="____________________ccr1" hidden="1">{#N/A,#N/A,TRUE,"Cover";#N/A,#N/A,TRUE,"Conts";#N/A,#N/A,TRUE,"VOS";#N/A,#N/A,TRUE,"Warrington";#N/A,#N/A,TRUE,"Widnes"}</definedName>
    <definedName name="____________________MCC3" localSheetId="6" hidden="1">{#N/A,#N/A,FALSE,"CCTV"}</definedName>
    <definedName name="____________________MCC3" hidden="1">{#N/A,#N/A,FALSE,"CCTV"}</definedName>
    <definedName name="____________________ngk1109" localSheetId="6" hidden="1">{#N/A,#N/A,FALSE,"估價單  (3)"}</definedName>
    <definedName name="____________________ngk1109" hidden="1">{#N/A,#N/A,FALSE,"估價單  (3)"}</definedName>
    <definedName name="____________________old3" localSheetId="6"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6"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6"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6"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6"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6" hidden="1">{#N/A,#N/A,TRUE,"Cover";#N/A,#N/A,TRUE,"Conts";#N/A,#N/A,TRUE,"VOS";#N/A,#N/A,TRUE,"Warrington";#N/A,#N/A,TRUE,"Widnes"}</definedName>
    <definedName name="___________________ccr1" hidden="1">{#N/A,#N/A,TRUE,"Cover";#N/A,#N/A,TRUE,"Conts";#N/A,#N/A,TRUE,"VOS";#N/A,#N/A,TRUE,"Warrington";#N/A,#N/A,TRUE,"Widnes"}</definedName>
    <definedName name="___________________MCC3" localSheetId="6" hidden="1">{#N/A,#N/A,FALSE,"CCTV"}</definedName>
    <definedName name="___________________MCC3" hidden="1">{#N/A,#N/A,FALSE,"CCTV"}</definedName>
    <definedName name="___________________new8" hidden="1">[5]GRSummary!#REF!</definedName>
    <definedName name="___________________ngk1109" localSheetId="6" hidden="1">{#N/A,#N/A,FALSE,"估價單  (3)"}</definedName>
    <definedName name="___________________ngk1109" hidden="1">{#N/A,#N/A,FALSE,"估價單  (3)"}</definedName>
    <definedName name="___________________old3" localSheetId="6"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6"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6"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6"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6"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6" hidden="1">{#N/A,#N/A,TRUE,"Cover";#N/A,#N/A,TRUE,"Conts";#N/A,#N/A,TRUE,"VOS";#N/A,#N/A,TRUE,"Warrington";#N/A,#N/A,TRUE,"Widnes"}</definedName>
    <definedName name="__________________ccr1" hidden="1">{#N/A,#N/A,TRUE,"Cover";#N/A,#N/A,TRUE,"Conts";#N/A,#N/A,TRUE,"VOS";#N/A,#N/A,TRUE,"Warrington";#N/A,#N/A,TRUE,"Widnes"}</definedName>
    <definedName name="__________________MCC3" localSheetId="6" hidden="1">{#N/A,#N/A,FALSE,"CCTV"}</definedName>
    <definedName name="__________________MCC3" hidden="1">{#N/A,#N/A,FALSE,"CCTV"}</definedName>
    <definedName name="__________________ngk1109" localSheetId="6" hidden="1">{#N/A,#N/A,FALSE,"估價單  (3)"}</definedName>
    <definedName name="__________________ngk1109" hidden="1">{#N/A,#N/A,FALSE,"估價單  (3)"}</definedName>
    <definedName name="__________________old3" localSheetId="6"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6"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6"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6"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6"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6" hidden="1">{#N/A,#N/A,TRUE,"Cover";#N/A,#N/A,TRUE,"Conts";#N/A,#N/A,TRUE,"VOS";#N/A,#N/A,TRUE,"Warrington";#N/A,#N/A,TRUE,"Widnes"}</definedName>
    <definedName name="_________________ccr1" hidden="1">{#N/A,#N/A,TRUE,"Cover";#N/A,#N/A,TRUE,"Conts";#N/A,#N/A,TRUE,"VOS";#N/A,#N/A,TRUE,"Warrington";#N/A,#N/A,TRUE,"Widnes"}</definedName>
    <definedName name="_________________MCC3" localSheetId="6" hidden="1">{#N/A,#N/A,FALSE,"CCTV"}</definedName>
    <definedName name="_________________MCC3" hidden="1">{#N/A,#N/A,FALSE,"CCTV"}</definedName>
    <definedName name="_________________new8" hidden="1">[5]GRSummary!#REF!</definedName>
    <definedName name="_________________ngk1109" localSheetId="6" hidden="1">{#N/A,#N/A,FALSE,"估價單  (3)"}</definedName>
    <definedName name="_________________ngk1109" hidden="1">{#N/A,#N/A,FALSE,"估價單  (3)"}</definedName>
    <definedName name="_________________old3" localSheetId="6"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6"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6"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6"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6"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6" hidden="1">{#N/A,#N/A,TRUE,"Cover";#N/A,#N/A,TRUE,"Conts";#N/A,#N/A,TRUE,"VOS";#N/A,#N/A,TRUE,"Warrington";#N/A,#N/A,TRUE,"Widnes"}</definedName>
    <definedName name="________________ccr1" hidden="1">{#N/A,#N/A,TRUE,"Cover";#N/A,#N/A,TRUE,"Conts";#N/A,#N/A,TRUE,"VOS";#N/A,#N/A,TRUE,"Warrington";#N/A,#N/A,TRUE,"Widnes"}</definedName>
    <definedName name="________________MCC3" localSheetId="6" hidden="1">{#N/A,#N/A,FALSE,"CCTV"}</definedName>
    <definedName name="________________MCC3" hidden="1">{#N/A,#N/A,FALSE,"CCTV"}</definedName>
    <definedName name="________________old3" localSheetId="6"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6"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6"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6"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6"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6"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6" hidden="1">{#N/A,#N/A,TRUE,"Cover";#N/A,#N/A,TRUE,"Conts";#N/A,#N/A,TRUE,"VOS";#N/A,#N/A,TRUE,"Warrington";#N/A,#N/A,TRUE,"Widnes"}</definedName>
    <definedName name="_______________ccr1" hidden="1">{#N/A,#N/A,TRUE,"Cover";#N/A,#N/A,TRUE,"Conts";#N/A,#N/A,TRUE,"VOS";#N/A,#N/A,TRUE,"Warrington";#N/A,#N/A,TRUE,"Widnes"}</definedName>
    <definedName name="_______________MCC3" localSheetId="6" hidden="1">{#N/A,#N/A,FALSE,"CCTV"}</definedName>
    <definedName name="_______________MCC3" hidden="1">{#N/A,#N/A,FALSE,"CCTV"}</definedName>
    <definedName name="_______________old3" localSheetId="6"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6"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6"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6"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6"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6"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6" hidden="1">{#N/A,#N/A,TRUE,"Cover";#N/A,#N/A,TRUE,"Conts";#N/A,#N/A,TRUE,"VOS";#N/A,#N/A,TRUE,"Warrington";#N/A,#N/A,TRUE,"Widnes"}</definedName>
    <definedName name="______________ccr1" hidden="1">{#N/A,#N/A,TRUE,"Cover";#N/A,#N/A,TRUE,"Conts";#N/A,#N/A,TRUE,"VOS";#N/A,#N/A,TRUE,"Warrington";#N/A,#N/A,TRUE,"Widnes"}</definedName>
    <definedName name="______________MCC3" localSheetId="6" hidden="1">{#N/A,#N/A,FALSE,"CCTV"}</definedName>
    <definedName name="______________MCC3" hidden="1">{#N/A,#N/A,FALSE,"CCTV"}</definedName>
    <definedName name="______________new8" hidden="1">[5]GRSummary!#REF!</definedName>
    <definedName name="______________ngk1109" localSheetId="6" hidden="1">{#N/A,#N/A,FALSE,"估價單  (3)"}</definedName>
    <definedName name="______________ngk1109" hidden="1">{#N/A,#N/A,FALSE,"估價單  (3)"}</definedName>
    <definedName name="______________old3" localSheetId="6"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6"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6"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6"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6"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6"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6" hidden="1">{#N/A,#N/A,TRUE,"Cover";#N/A,#N/A,TRUE,"Conts";#N/A,#N/A,TRUE,"VOS";#N/A,#N/A,TRUE,"Warrington";#N/A,#N/A,TRUE,"Widnes"}</definedName>
    <definedName name="_____________ccr1" hidden="1">{#N/A,#N/A,TRUE,"Cover";#N/A,#N/A,TRUE,"Conts";#N/A,#N/A,TRUE,"VOS";#N/A,#N/A,TRUE,"Warrington";#N/A,#N/A,TRUE,"Widnes"}</definedName>
    <definedName name="_____________MCC3" localSheetId="6" hidden="1">{#N/A,#N/A,FALSE,"CCTV"}</definedName>
    <definedName name="_____________MCC3" hidden="1">{#N/A,#N/A,FALSE,"CCTV"}</definedName>
    <definedName name="_____________ngk1109" localSheetId="6" hidden="1">{#N/A,#N/A,FALSE,"估價單  (3)"}</definedName>
    <definedName name="_____________ngk1109" hidden="1">{#N/A,#N/A,FALSE,"估價單  (3)"}</definedName>
    <definedName name="_____________old3" localSheetId="6"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6"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6"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6"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6"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6"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localSheetId="5" hidden="1">{#N/A,#N/A,TRUE,"Cover";#N/A,#N/A,TRUE,"Conts";#N/A,#N/A,TRUE,"VOS";#N/A,#N/A,TRUE,"Warrington";#N/A,#N/A,TRUE,"Widnes"}</definedName>
    <definedName name="____________ccr1" localSheetId="0" hidden="1">{#N/A,#N/A,TRUE,"Cover";#N/A,#N/A,TRUE,"Conts";#N/A,#N/A,TRUE,"VOS";#N/A,#N/A,TRUE,"Warrington";#N/A,#N/A,TRUE,"Widnes"}</definedName>
    <definedName name="____________ccr1" localSheetId="6" hidden="1">{#N/A,#N/A,TRUE,"Cover";#N/A,#N/A,TRUE,"Conts";#N/A,#N/A,TRUE,"VOS";#N/A,#N/A,TRUE,"Warrington";#N/A,#N/A,TRUE,"Widnes"}</definedName>
    <definedName name="____________ccr1" localSheetId="4" hidden="1">{#N/A,#N/A,TRUE,"Cover";#N/A,#N/A,TRUE,"Conts";#N/A,#N/A,TRUE,"VOS";#N/A,#N/A,TRUE,"Warrington";#N/A,#N/A,TRUE,"Widnes"}</definedName>
    <definedName name="____________ccr1" hidden="1">{#N/A,#N/A,TRUE,"Cover";#N/A,#N/A,TRUE,"Conts";#N/A,#N/A,TRUE,"VOS";#N/A,#N/A,TRUE,"Warrington";#N/A,#N/A,TRUE,"Widnes"}</definedName>
    <definedName name="____________MCC3" localSheetId="6" hidden="1">{#N/A,#N/A,FALSE,"CCTV"}</definedName>
    <definedName name="____________MCC3" hidden="1">{#N/A,#N/A,FALSE,"CCTV"}</definedName>
    <definedName name="____________ngk1109" localSheetId="6" hidden="1">{#N/A,#N/A,FALSE,"估價單  (3)"}</definedName>
    <definedName name="____________ngk1109" hidden="1">{#N/A,#N/A,FALSE,"估價單  (3)"}</definedName>
    <definedName name="____________old3" localSheetId="6"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6"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6"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6"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6"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6"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6" hidden="1">{#N/A,#N/A,TRUE,"Cover";#N/A,#N/A,TRUE,"Conts";#N/A,#N/A,TRUE,"VOS";#N/A,#N/A,TRUE,"Warrington";#N/A,#N/A,TRUE,"Widnes"}</definedName>
    <definedName name="___________ccr1" hidden="1">{#N/A,#N/A,TRUE,"Cover";#N/A,#N/A,TRUE,"Conts";#N/A,#N/A,TRUE,"VOS";#N/A,#N/A,TRUE,"Warrington";#N/A,#N/A,TRUE,"Widnes"}</definedName>
    <definedName name="___________MCC3" localSheetId="6" hidden="1">{#N/A,#N/A,FALSE,"CCTV"}</definedName>
    <definedName name="___________MCC3" hidden="1">{#N/A,#N/A,FALSE,"CCTV"}</definedName>
    <definedName name="___________new8" hidden="1">[5]GRSummary!#REF!</definedName>
    <definedName name="___________ngk1109" localSheetId="6" hidden="1">{#N/A,#N/A,FALSE,"估價單  (3)"}</definedName>
    <definedName name="___________ngk1109" hidden="1">{#N/A,#N/A,FALSE,"估價單  (3)"}</definedName>
    <definedName name="___________old3" localSheetId="6"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6"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6"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6"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6"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6"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6"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localSheetId="5" hidden="1">{#N/A,#N/A,TRUE,"Cover";#N/A,#N/A,TRUE,"Conts";#N/A,#N/A,TRUE,"VOS";#N/A,#N/A,TRUE,"Warrington";#N/A,#N/A,TRUE,"Widnes"}</definedName>
    <definedName name="__________ccr1" localSheetId="0" hidden="1">{#N/A,#N/A,TRUE,"Cover";#N/A,#N/A,TRUE,"Conts";#N/A,#N/A,TRUE,"VOS";#N/A,#N/A,TRUE,"Warrington";#N/A,#N/A,TRUE,"Widnes"}</definedName>
    <definedName name="__________ccr1" localSheetId="6" hidden="1">{#N/A,#N/A,TRUE,"Cover";#N/A,#N/A,TRUE,"Conts";#N/A,#N/A,TRUE,"VOS";#N/A,#N/A,TRUE,"Warrington";#N/A,#N/A,TRUE,"Widnes"}</definedName>
    <definedName name="__________ccr1" localSheetId="4"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localSheetId="5" hidden="1">{#N/A,#N/A,FALSE,"MARCH"}</definedName>
    <definedName name="__________may1" localSheetId="0" hidden="1">{#N/A,#N/A,FALSE,"MARCH"}</definedName>
    <definedName name="__________may1" localSheetId="6" hidden="1">{#N/A,#N/A,FALSE,"MARCH"}</definedName>
    <definedName name="__________may1" localSheetId="4" hidden="1">{#N/A,#N/A,FALSE,"MARCH"}</definedName>
    <definedName name="__________may1" hidden="1">{#N/A,#N/A,FALSE,"MARCH"}</definedName>
    <definedName name="__________MCC3" localSheetId="6" hidden="1">{#N/A,#N/A,FALSE,"CCTV"}</definedName>
    <definedName name="__________MCC3" hidden="1">{#N/A,#N/A,FALSE,"CCTV"}</definedName>
    <definedName name="__________new8" hidden="1">[5]GRSummary!#REF!</definedName>
    <definedName name="__________ngk1109" localSheetId="6" hidden="1">{#N/A,#N/A,FALSE,"估價單  (3)"}</definedName>
    <definedName name="__________ngk1109" hidden="1">{#N/A,#N/A,FALSE,"估價單  (3)"}</definedName>
    <definedName name="__________old3" localSheetId="6"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6"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6"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6"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6"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6"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localSheetId="5" hidden="1">{#N/A,#N/A,TRUE,"Cover";#N/A,#N/A,TRUE,"Conts";#N/A,#N/A,TRUE,"VOS";#N/A,#N/A,TRUE,"Warrington";#N/A,#N/A,TRUE,"Widnes"}</definedName>
    <definedName name="_________ccr1" localSheetId="0" hidden="1">{#N/A,#N/A,TRUE,"Cover";#N/A,#N/A,TRUE,"Conts";#N/A,#N/A,TRUE,"VOS";#N/A,#N/A,TRUE,"Warrington";#N/A,#N/A,TRUE,"Widnes"}</definedName>
    <definedName name="_________ccr1" localSheetId="6" hidden="1">{#N/A,#N/A,TRUE,"Cover";#N/A,#N/A,TRUE,"Conts";#N/A,#N/A,TRUE,"VOS";#N/A,#N/A,TRUE,"Warrington";#N/A,#N/A,TRUE,"Widnes"}</definedName>
    <definedName name="_________ccr1" localSheetId="4"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localSheetId="5" hidden="1">{#N/A,#N/A,FALSE,"MARCH"}</definedName>
    <definedName name="_________may1" localSheetId="0" hidden="1">{#N/A,#N/A,FALSE,"MARCH"}</definedName>
    <definedName name="_________may1" localSheetId="6" hidden="1">{#N/A,#N/A,FALSE,"MARCH"}</definedName>
    <definedName name="_________may1" localSheetId="4" hidden="1">{#N/A,#N/A,FALSE,"MARCH"}</definedName>
    <definedName name="_________may1" hidden="1">{#N/A,#N/A,FALSE,"MARCH"}</definedName>
    <definedName name="_________MCC3" localSheetId="6" hidden="1">{#N/A,#N/A,FALSE,"CCTV"}</definedName>
    <definedName name="_________MCC3" hidden="1">{#N/A,#N/A,FALSE,"CCTV"}</definedName>
    <definedName name="_________ngk1109" localSheetId="6" hidden="1">{#N/A,#N/A,FALSE,"估價單  (3)"}</definedName>
    <definedName name="_________ngk1109" hidden="1">{#N/A,#N/A,FALSE,"估價單  (3)"}</definedName>
    <definedName name="_________old3" localSheetId="6"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6"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6"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6"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6"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6"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6" hidden="1">{#N/A,#N/A,TRUE,"Cover";#N/A,#N/A,TRUE,"Conts";#N/A,#N/A,TRUE,"VOS";#N/A,#N/A,TRUE,"Warrington";#N/A,#N/A,TRUE,"Widnes"}</definedName>
    <definedName name="________ccr1" hidden="1">{#N/A,#N/A,TRUE,"Cover";#N/A,#N/A,TRUE,"Conts";#N/A,#N/A,TRUE,"VOS";#N/A,#N/A,TRUE,"Warrington";#N/A,#N/A,TRUE,"Widnes"}</definedName>
    <definedName name="________ff1" localSheetId="12">#REF!</definedName>
    <definedName name="________ff1" localSheetId="9">#REF!</definedName>
    <definedName name="________fin2" hidden="1">#REF!</definedName>
    <definedName name="________MCC3" localSheetId="6" hidden="1">{#N/A,#N/A,FALSE,"CCTV"}</definedName>
    <definedName name="________MCC3" hidden="1">{#N/A,#N/A,FALSE,"CCTV"}</definedName>
    <definedName name="________new8" hidden="1">[5]GRSummary!#REF!</definedName>
    <definedName name="________ngk1109" localSheetId="6" hidden="1">{#N/A,#N/A,FALSE,"估價單  (3)"}</definedName>
    <definedName name="________ngk1109" hidden="1">{#N/A,#N/A,FALSE,"估價單  (3)"}</definedName>
    <definedName name="________old3" localSheetId="6"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6"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6"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6"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6"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6"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localSheetId="5" hidden="1">{#N/A,#N/A,TRUE,"Cover";#N/A,#N/A,TRUE,"Conts";#N/A,#N/A,TRUE,"VOS";#N/A,#N/A,TRUE,"Warrington";#N/A,#N/A,TRUE,"Widnes"}</definedName>
    <definedName name="_______ccr1" localSheetId="0" hidden="1">{#N/A,#N/A,TRUE,"Cover";#N/A,#N/A,TRUE,"Conts";#N/A,#N/A,TRUE,"VOS";#N/A,#N/A,TRUE,"Warrington";#N/A,#N/A,TRUE,"Widnes"}</definedName>
    <definedName name="_______ccr1" localSheetId="6" hidden="1">{#N/A,#N/A,TRUE,"Cover";#N/A,#N/A,TRUE,"Conts";#N/A,#N/A,TRUE,"VOS";#N/A,#N/A,TRUE,"Warrington";#N/A,#N/A,TRUE,"Widnes"}</definedName>
    <definedName name="_______ccr1" localSheetId="4" hidden="1">{#N/A,#N/A,TRUE,"Cover";#N/A,#N/A,TRUE,"Conts";#N/A,#N/A,TRUE,"VOS";#N/A,#N/A,TRUE,"Warrington";#N/A,#N/A,TRUE,"Widnes"}</definedName>
    <definedName name="_______ccr1" hidden="1">{#N/A,#N/A,TRUE,"Cover";#N/A,#N/A,TRUE,"Conts";#N/A,#N/A,TRUE,"VOS";#N/A,#N/A,TRUE,"Warrington";#N/A,#N/A,TRUE,"Widnes"}</definedName>
    <definedName name="_______dec05" localSheetId="6"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localSheetId="5" hidden="1">{#N/A,#N/A,TRUE,"Front";#N/A,#N/A,TRUE,"Simple Letter";#N/A,#N/A,TRUE,"Inside";#N/A,#N/A,TRUE,"Contents";#N/A,#N/A,TRUE,"Basis";#N/A,#N/A,TRUE,"Inclusions";#N/A,#N/A,TRUE,"Exclusions";#N/A,#N/A,TRUE,"Areas";#N/A,#N/A,TRUE,"Summary";#N/A,#N/A,TRUE,"Detail"}</definedName>
    <definedName name="_______ert34" localSheetId="0" hidden="1">{#N/A,#N/A,TRUE,"Front";#N/A,#N/A,TRUE,"Simple Letter";#N/A,#N/A,TRUE,"Inside";#N/A,#N/A,TRUE,"Contents";#N/A,#N/A,TRUE,"Basis";#N/A,#N/A,TRUE,"Inclusions";#N/A,#N/A,TRUE,"Exclusions";#N/A,#N/A,TRUE,"Areas";#N/A,#N/A,TRUE,"Summary";#N/A,#N/A,TRUE,"Detail"}</definedName>
    <definedName name="_______ert34" localSheetId="6" hidden="1">{#N/A,#N/A,TRUE,"Front";#N/A,#N/A,TRUE,"Simple Letter";#N/A,#N/A,TRUE,"Inside";#N/A,#N/A,TRUE,"Contents";#N/A,#N/A,TRUE,"Basis";#N/A,#N/A,TRUE,"Inclusions";#N/A,#N/A,TRUE,"Exclusions";#N/A,#N/A,TRUE,"Areas";#N/A,#N/A,TRUE,"Summary";#N/A,#N/A,TRUE,"Detail"}</definedName>
    <definedName name="_______ert34" localSheetId="4"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localSheetId="5" hidden="1">{#N/A,#N/A,FALSE,"MARCH"}</definedName>
    <definedName name="_______may1" localSheetId="0" hidden="1">{#N/A,#N/A,FALSE,"MARCH"}</definedName>
    <definedName name="_______may1" localSheetId="6" hidden="1">{#N/A,#N/A,FALSE,"MARCH"}</definedName>
    <definedName name="_______may1" localSheetId="4" hidden="1">{#N/A,#N/A,FALSE,"MARCH"}</definedName>
    <definedName name="_______may1" hidden="1">{#N/A,#N/A,FALSE,"MARCH"}</definedName>
    <definedName name="_______MCC3" localSheetId="6" hidden="1">{#N/A,#N/A,FALSE,"CCTV"}</definedName>
    <definedName name="_______MCC3" hidden="1">{#N/A,#N/A,FALSE,"CCTV"}</definedName>
    <definedName name="_______ngk1109" localSheetId="6" hidden="1">{#N/A,#N/A,FALSE,"估價單  (3)"}</definedName>
    <definedName name="_______ngk1109" hidden="1">{#N/A,#N/A,FALSE,"估價單  (3)"}</definedName>
    <definedName name="_______old3" localSheetId="6"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6"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6"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localSheetId="5" hidden="1">{#N/A,#N/A,FALSE,"물량산출"}</definedName>
    <definedName name="_______TC1" localSheetId="0" hidden="1">{#N/A,#N/A,FALSE,"물량산출"}</definedName>
    <definedName name="_______TC1" localSheetId="6" hidden="1">{#N/A,#N/A,FALSE,"물량산출"}</definedName>
    <definedName name="_______TC1" localSheetId="4" hidden="1">{#N/A,#N/A,FALSE,"물량산출"}</definedName>
    <definedName name="_______TC1" hidden="1">{#N/A,#N/A,FALSE,"물량산출"}</definedName>
    <definedName name="_______wet4" localSheetId="1" hidden="1">{#N/A,#N/A,FALSE,"포장1";#N/A,#N/A,FALSE,"포장1"}</definedName>
    <definedName name="_______wet4" localSheetId="5" hidden="1">{#N/A,#N/A,FALSE,"포장1";#N/A,#N/A,FALSE,"포장1"}</definedName>
    <definedName name="_______wet4" localSheetId="0" hidden="1">{#N/A,#N/A,FALSE,"포장1";#N/A,#N/A,FALSE,"포장1"}</definedName>
    <definedName name="_______wet4" localSheetId="6" hidden="1">{#N/A,#N/A,FALSE,"포장1";#N/A,#N/A,FALSE,"포장1"}</definedName>
    <definedName name="_______wet4" localSheetId="4" hidden="1">{#N/A,#N/A,FALSE,"포장1";#N/A,#N/A,FALSE,"포장1"}</definedName>
    <definedName name="_______wet4" hidden="1">{#N/A,#N/A,FALSE,"포장1";#N/A,#N/A,FALSE,"포장1"}</definedName>
    <definedName name="_______wrn9" localSheetId="6"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localSheetId="5" hidden="1">{#N/A,#N/A,TRUE,"Front";#N/A,#N/A,TRUE,"Simple Letter";#N/A,#N/A,TRUE,"Inside";#N/A,#N/A,TRUE,"Contents";#N/A,#N/A,TRUE,"Basis";#N/A,#N/A,TRUE,"Inclusions";#N/A,#N/A,TRUE,"Exclusions";#N/A,#N/A,TRUE,"Areas";#N/A,#N/A,TRUE,"Summary";#N/A,#N/A,TRUE,"Detail"}</definedName>
    <definedName name="_______yy5" localSheetId="0" hidden="1">{#N/A,#N/A,TRUE,"Front";#N/A,#N/A,TRUE,"Simple Letter";#N/A,#N/A,TRUE,"Inside";#N/A,#N/A,TRUE,"Contents";#N/A,#N/A,TRUE,"Basis";#N/A,#N/A,TRUE,"Inclusions";#N/A,#N/A,TRUE,"Exclusions";#N/A,#N/A,TRUE,"Areas";#N/A,#N/A,TRUE,"Summary";#N/A,#N/A,TRUE,"Detail"}</definedName>
    <definedName name="_______yy5" localSheetId="6" hidden="1">{#N/A,#N/A,TRUE,"Front";#N/A,#N/A,TRUE,"Simple Letter";#N/A,#N/A,TRUE,"Inside";#N/A,#N/A,TRUE,"Contents";#N/A,#N/A,TRUE,"Basis";#N/A,#N/A,TRUE,"Inclusions";#N/A,#N/A,TRUE,"Exclusions";#N/A,#N/A,TRUE,"Areas";#N/A,#N/A,TRUE,"Summary";#N/A,#N/A,TRUE,"Detail"}</definedName>
    <definedName name="_______yy5" localSheetId="4"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6"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6"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6"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6" hidden="1">{#N/A,#N/A,TRUE,"Cover";#N/A,#N/A,TRUE,"Conts";#N/A,#N/A,TRUE,"VOS";#N/A,#N/A,TRUE,"Warrington";#N/A,#N/A,TRUE,"Widnes"}</definedName>
    <definedName name="______ccr1" hidden="1">{#N/A,#N/A,TRUE,"Cover";#N/A,#N/A,TRUE,"Conts";#N/A,#N/A,TRUE,"VOS";#N/A,#N/A,TRUE,"Warrington";#N/A,#N/A,TRUE,"Widnes"}</definedName>
    <definedName name="______dec05" localSheetId="6"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localSheetId="5" hidden="1">{#N/A,#N/A,TRUE,"Front";#N/A,#N/A,TRUE,"Simple Letter";#N/A,#N/A,TRUE,"Inside";#N/A,#N/A,TRUE,"Contents";#N/A,#N/A,TRUE,"Basis";#N/A,#N/A,TRUE,"Inclusions";#N/A,#N/A,TRUE,"Exclusions";#N/A,#N/A,TRUE,"Areas";#N/A,#N/A,TRUE,"Summary";#N/A,#N/A,TRUE,"Detail"}</definedName>
    <definedName name="______ert34" localSheetId="0" hidden="1">{#N/A,#N/A,TRUE,"Front";#N/A,#N/A,TRUE,"Simple Letter";#N/A,#N/A,TRUE,"Inside";#N/A,#N/A,TRUE,"Contents";#N/A,#N/A,TRUE,"Basis";#N/A,#N/A,TRUE,"Inclusions";#N/A,#N/A,TRUE,"Exclusions";#N/A,#N/A,TRUE,"Areas";#N/A,#N/A,TRUE,"Summary";#N/A,#N/A,TRUE,"Detail"}</definedName>
    <definedName name="______ert34" localSheetId="6" hidden="1">{#N/A,#N/A,TRUE,"Front";#N/A,#N/A,TRUE,"Simple Letter";#N/A,#N/A,TRUE,"Inside";#N/A,#N/A,TRUE,"Contents";#N/A,#N/A,TRUE,"Basis";#N/A,#N/A,TRUE,"Inclusions";#N/A,#N/A,TRUE,"Exclusions";#N/A,#N/A,TRUE,"Areas";#N/A,#N/A,TRUE,"Summary";#N/A,#N/A,TRUE,"Detail"}</definedName>
    <definedName name="______ert34" localSheetId="4"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localSheetId="5" hidden="1">{#N/A,#N/A,FALSE,"MARCH"}</definedName>
    <definedName name="______may1" localSheetId="0" hidden="1">{#N/A,#N/A,FALSE,"MARCH"}</definedName>
    <definedName name="______may1" localSheetId="6" hidden="1">{#N/A,#N/A,FALSE,"MARCH"}</definedName>
    <definedName name="______may1" localSheetId="4" hidden="1">{#N/A,#N/A,FALSE,"MARCH"}</definedName>
    <definedName name="______may1" hidden="1">{#N/A,#N/A,FALSE,"MARCH"}</definedName>
    <definedName name="______MCC3" localSheetId="6" hidden="1">{#N/A,#N/A,FALSE,"CCTV"}</definedName>
    <definedName name="______MCC3" hidden="1">{#N/A,#N/A,FALSE,"CCTV"}</definedName>
    <definedName name="______new8" hidden="1">[5]GRSummary!#REF!</definedName>
    <definedName name="______ngk1109" localSheetId="6" hidden="1">{#N/A,#N/A,FALSE,"估價單  (3)"}</definedName>
    <definedName name="______ngk1109" hidden="1">{#N/A,#N/A,FALSE,"估價單  (3)"}</definedName>
    <definedName name="______nil1" localSheetId="6" hidden="1">{"Inflation-BaseYear",#N/A,FALSE,"Inputs"}</definedName>
    <definedName name="______nil1" hidden="1">{"Inflation-BaseYear",#N/A,FALSE,"Inputs"}</definedName>
    <definedName name="______nil2" localSheetId="6" hidden="1">{"Output-3Column",#N/A,FALSE,"Output"}</definedName>
    <definedName name="______nil2" hidden="1">{"Output-3Column",#N/A,FALSE,"Output"}</definedName>
    <definedName name="______nil3" localSheetId="6" hidden="1">{"Output-All",#N/A,FALSE,"Output"}</definedName>
    <definedName name="______nil3" hidden="1">{"Output-All",#N/A,FALSE,"Output"}</definedName>
    <definedName name="______nil4" localSheetId="6" hidden="1">{"Output-BaseYear",#N/A,FALSE,"Output"}</definedName>
    <definedName name="______nil4" hidden="1">{"Output-BaseYear",#N/A,FALSE,"Output"}</definedName>
    <definedName name="______nil5" localSheetId="6" hidden="1">{"Output-Min",#N/A,FALSE,"Output"}</definedName>
    <definedName name="______nil5" hidden="1">{"Output-Min",#N/A,FALSE,"Output"}</definedName>
    <definedName name="______nil6" localSheetId="6" hidden="1">{"Output%",#N/A,FALSE,"Output"}</definedName>
    <definedName name="______nil6" hidden="1">{"Output%",#N/A,FALSE,"Output"}</definedName>
    <definedName name="______nil7" localSheetId="6"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6"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6"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6"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localSheetId="5" hidden="1">{#N/A,#N/A,FALSE,"물량산출"}</definedName>
    <definedName name="______TC1" localSheetId="0" hidden="1">{#N/A,#N/A,FALSE,"물량산출"}</definedName>
    <definedName name="______TC1" localSheetId="6" hidden="1">{#N/A,#N/A,FALSE,"물량산출"}</definedName>
    <definedName name="______TC1" localSheetId="4" hidden="1">{#N/A,#N/A,FALSE,"물량산출"}</definedName>
    <definedName name="______TC1" hidden="1">{#N/A,#N/A,FALSE,"물량산출"}</definedName>
    <definedName name="______wet4" localSheetId="1" hidden="1">{#N/A,#N/A,FALSE,"포장1";#N/A,#N/A,FALSE,"포장1"}</definedName>
    <definedName name="______wet4" localSheetId="5" hidden="1">{#N/A,#N/A,FALSE,"포장1";#N/A,#N/A,FALSE,"포장1"}</definedName>
    <definedName name="______wet4" localSheetId="0" hidden="1">{#N/A,#N/A,FALSE,"포장1";#N/A,#N/A,FALSE,"포장1"}</definedName>
    <definedName name="______wet4" localSheetId="6" hidden="1">{#N/A,#N/A,FALSE,"포장1";#N/A,#N/A,FALSE,"포장1"}</definedName>
    <definedName name="______wet4" localSheetId="4" hidden="1">{#N/A,#N/A,FALSE,"포장1";#N/A,#N/A,FALSE,"포장1"}</definedName>
    <definedName name="______wet4" hidden="1">{#N/A,#N/A,FALSE,"포장1";#N/A,#N/A,FALSE,"포장1"}</definedName>
    <definedName name="______wrn9" localSheetId="6"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localSheetId="5" hidden="1">{#N/A,#N/A,TRUE,"Front";#N/A,#N/A,TRUE,"Simple Letter";#N/A,#N/A,TRUE,"Inside";#N/A,#N/A,TRUE,"Contents";#N/A,#N/A,TRUE,"Basis";#N/A,#N/A,TRUE,"Inclusions";#N/A,#N/A,TRUE,"Exclusions";#N/A,#N/A,TRUE,"Areas";#N/A,#N/A,TRUE,"Summary";#N/A,#N/A,TRUE,"Detail"}</definedName>
    <definedName name="______yy5" localSheetId="0" hidden="1">{#N/A,#N/A,TRUE,"Front";#N/A,#N/A,TRUE,"Simple Letter";#N/A,#N/A,TRUE,"Inside";#N/A,#N/A,TRUE,"Contents";#N/A,#N/A,TRUE,"Basis";#N/A,#N/A,TRUE,"Inclusions";#N/A,#N/A,TRUE,"Exclusions";#N/A,#N/A,TRUE,"Areas";#N/A,#N/A,TRUE,"Summary";#N/A,#N/A,TRUE,"Detail"}</definedName>
    <definedName name="______yy5" localSheetId="6" hidden="1">{#N/A,#N/A,TRUE,"Front";#N/A,#N/A,TRUE,"Simple Letter";#N/A,#N/A,TRUE,"Inside";#N/A,#N/A,TRUE,"Contents";#N/A,#N/A,TRUE,"Basis";#N/A,#N/A,TRUE,"Inclusions";#N/A,#N/A,TRUE,"Exclusions";#N/A,#N/A,TRUE,"Areas";#N/A,#N/A,TRUE,"Summary";#N/A,#N/A,TRUE,"Detail"}</definedName>
    <definedName name="______yy5" localSheetId="4"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6"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6"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6"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6" hidden="1">{#N/A,#N/A,TRUE,"Cover";#N/A,#N/A,TRUE,"Conts";#N/A,#N/A,TRUE,"VOS";#N/A,#N/A,TRUE,"Warrington";#N/A,#N/A,TRUE,"Widnes"}</definedName>
    <definedName name="_____ccr1" hidden="1">{#N/A,#N/A,TRUE,"Cover";#N/A,#N/A,TRUE,"Conts";#N/A,#N/A,TRUE,"VOS";#N/A,#N/A,TRUE,"Warrington";#N/A,#N/A,TRUE,"Widnes"}</definedName>
    <definedName name="_____dec05" localSheetId="6"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localSheetId="5" hidden="1">{#N/A,#N/A,TRUE,"Front";#N/A,#N/A,TRUE,"Simple Letter";#N/A,#N/A,TRUE,"Inside";#N/A,#N/A,TRUE,"Contents";#N/A,#N/A,TRUE,"Basis";#N/A,#N/A,TRUE,"Inclusions";#N/A,#N/A,TRUE,"Exclusions";#N/A,#N/A,TRUE,"Areas";#N/A,#N/A,TRUE,"Summary";#N/A,#N/A,TRUE,"Detail"}</definedName>
    <definedName name="_____ert34" localSheetId="0" hidden="1">{#N/A,#N/A,TRUE,"Front";#N/A,#N/A,TRUE,"Simple Letter";#N/A,#N/A,TRUE,"Inside";#N/A,#N/A,TRUE,"Contents";#N/A,#N/A,TRUE,"Basis";#N/A,#N/A,TRUE,"Inclusions";#N/A,#N/A,TRUE,"Exclusions";#N/A,#N/A,TRUE,"Areas";#N/A,#N/A,TRUE,"Summary";#N/A,#N/A,TRUE,"Detail"}</definedName>
    <definedName name="_____ert34" localSheetId="6" hidden="1">{#N/A,#N/A,TRUE,"Front";#N/A,#N/A,TRUE,"Simple Letter";#N/A,#N/A,TRUE,"Inside";#N/A,#N/A,TRUE,"Contents";#N/A,#N/A,TRUE,"Basis";#N/A,#N/A,TRUE,"Inclusions";#N/A,#N/A,TRUE,"Exclusions";#N/A,#N/A,TRUE,"Areas";#N/A,#N/A,TRUE,"Summary";#N/A,#N/A,TRUE,"Detail"}</definedName>
    <definedName name="_____ert34" localSheetId="4"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localSheetId="5" hidden="1">{#N/A,#N/A,FALSE,"MARCH"}</definedName>
    <definedName name="_____may1" localSheetId="0" hidden="1">{#N/A,#N/A,FALSE,"MARCH"}</definedName>
    <definedName name="_____may1" localSheetId="6" hidden="1">{#N/A,#N/A,FALSE,"MARCH"}</definedName>
    <definedName name="_____may1" localSheetId="4" hidden="1">{#N/A,#N/A,FALSE,"MARCH"}</definedName>
    <definedName name="_____may1" hidden="1">{#N/A,#N/A,FALSE,"MARCH"}</definedName>
    <definedName name="_____MCC3" localSheetId="6" hidden="1">{#N/A,#N/A,FALSE,"CCTV"}</definedName>
    <definedName name="_____MCC3" hidden="1">{#N/A,#N/A,FALSE,"CCTV"}</definedName>
    <definedName name="_____new8" hidden="1">[5]GRSummary!#REF!</definedName>
    <definedName name="_____ngk1109" localSheetId="6" hidden="1">{#N/A,#N/A,FALSE,"估價單  (3)"}</definedName>
    <definedName name="_____ngk1109" hidden="1">{#N/A,#N/A,FALSE,"估價單  (3)"}</definedName>
    <definedName name="_____nil1" localSheetId="6" hidden="1">{"Inflation-BaseYear",#N/A,FALSE,"Inputs"}</definedName>
    <definedName name="_____nil1" hidden="1">{"Inflation-BaseYear",#N/A,FALSE,"Inputs"}</definedName>
    <definedName name="_____nil2" localSheetId="6" hidden="1">{"Output-3Column",#N/A,FALSE,"Output"}</definedName>
    <definedName name="_____nil2" hidden="1">{"Output-3Column",#N/A,FALSE,"Output"}</definedName>
    <definedName name="_____nil3" localSheetId="6" hidden="1">{"Output-All",#N/A,FALSE,"Output"}</definedName>
    <definedName name="_____nil3" hidden="1">{"Output-All",#N/A,FALSE,"Output"}</definedName>
    <definedName name="_____nil4" localSheetId="6" hidden="1">{"Output-BaseYear",#N/A,FALSE,"Output"}</definedName>
    <definedName name="_____nil4" hidden="1">{"Output-BaseYear",#N/A,FALSE,"Output"}</definedName>
    <definedName name="_____nil5" localSheetId="6" hidden="1">{"Output-Min",#N/A,FALSE,"Output"}</definedName>
    <definedName name="_____nil5" hidden="1">{"Output-Min",#N/A,FALSE,"Output"}</definedName>
    <definedName name="_____nil6" localSheetId="6" hidden="1">{"Output%",#N/A,FALSE,"Output"}</definedName>
    <definedName name="_____nil6" hidden="1">{"Output%",#N/A,FALSE,"Output"}</definedName>
    <definedName name="_____nil7" localSheetId="6"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6"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6"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6"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6"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localSheetId="5" hidden="1">{#N/A,#N/A,TRUE,"Front";#N/A,#N/A,TRUE,"Simple Letter";#N/A,#N/A,TRUE,"Inside";#N/A,#N/A,TRUE,"Contents";#N/A,#N/A,TRUE,"Basis";#N/A,#N/A,TRUE,"Inclusions";#N/A,#N/A,TRUE,"Exclusions";#N/A,#N/A,TRUE,"Areas";#N/A,#N/A,TRUE,"Summary";#N/A,#N/A,TRUE,"Detail"}</definedName>
    <definedName name="_____yy5" localSheetId="0" hidden="1">{#N/A,#N/A,TRUE,"Front";#N/A,#N/A,TRUE,"Simple Letter";#N/A,#N/A,TRUE,"Inside";#N/A,#N/A,TRUE,"Contents";#N/A,#N/A,TRUE,"Basis";#N/A,#N/A,TRUE,"Inclusions";#N/A,#N/A,TRUE,"Exclusions";#N/A,#N/A,TRUE,"Areas";#N/A,#N/A,TRUE,"Summary";#N/A,#N/A,TRUE,"Detail"}</definedName>
    <definedName name="_____yy5" localSheetId="6" hidden="1">{#N/A,#N/A,TRUE,"Front";#N/A,#N/A,TRUE,"Simple Letter";#N/A,#N/A,TRUE,"Inside";#N/A,#N/A,TRUE,"Contents";#N/A,#N/A,TRUE,"Basis";#N/A,#N/A,TRUE,"Inclusions";#N/A,#N/A,TRUE,"Exclusions";#N/A,#N/A,TRUE,"Areas";#N/A,#N/A,TRUE,"Summary";#N/A,#N/A,TRUE,"Detail"}</definedName>
    <definedName name="_____yy5" localSheetId="4"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6"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6"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6"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localSheetId="5" hidden="1">{#N/A,#N/A,TRUE,"Cover";#N/A,#N/A,TRUE,"Conts";#N/A,#N/A,TRUE,"VOS";#N/A,#N/A,TRUE,"Warrington";#N/A,#N/A,TRUE,"Widnes"}</definedName>
    <definedName name="____ccr1" localSheetId="0" hidden="1">{#N/A,#N/A,TRUE,"Cover";#N/A,#N/A,TRUE,"Conts";#N/A,#N/A,TRUE,"VOS";#N/A,#N/A,TRUE,"Warrington";#N/A,#N/A,TRUE,"Widnes"}</definedName>
    <definedName name="____ccr1" localSheetId="6" hidden="1">{#N/A,#N/A,TRUE,"Cover";#N/A,#N/A,TRUE,"Conts";#N/A,#N/A,TRUE,"VOS";#N/A,#N/A,TRUE,"Warrington";#N/A,#N/A,TRUE,"Widnes"}</definedName>
    <definedName name="____ccr1" localSheetId="4" hidden="1">{#N/A,#N/A,TRUE,"Cover";#N/A,#N/A,TRUE,"Conts";#N/A,#N/A,TRUE,"VOS";#N/A,#N/A,TRUE,"Warrington";#N/A,#N/A,TRUE,"Widnes"}</definedName>
    <definedName name="____ccr1" hidden="1">{#N/A,#N/A,TRUE,"Cover";#N/A,#N/A,TRUE,"Conts";#N/A,#N/A,TRUE,"VOS";#N/A,#N/A,TRUE,"Warrington";#N/A,#N/A,TRUE,"Widnes"}</definedName>
    <definedName name="____dec05" localSheetId="6" hidden="1">{"'Sheet1'!$A$4386:$N$4591"}</definedName>
    <definedName name="____dec05" hidden="1">{"'Sheet1'!$A$4386:$N$4591"}</definedName>
    <definedName name="____EE1" localSheetId="6"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localSheetId="5" hidden="1">{#N/A,#N/A,TRUE,"Front";#N/A,#N/A,TRUE,"Simple Letter";#N/A,#N/A,TRUE,"Inside";#N/A,#N/A,TRUE,"Contents";#N/A,#N/A,TRUE,"Basis";#N/A,#N/A,TRUE,"Inclusions";#N/A,#N/A,TRUE,"Exclusions";#N/A,#N/A,TRUE,"Areas";#N/A,#N/A,TRUE,"Summary";#N/A,#N/A,TRUE,"Detail"}</definedName>
    <definedName name="____ert34" localSheetId="0" hidden="1">{#N/A,#N/A,TRUE,"Front";#N/A,#N/A,TRUE,"Simple Letter";#N/A,#N/A,TRUE,"Inside";#N/A,#N/A,TRUE,"Contents";#N/A,#N/A,TRUE,"Basis";#N/A,#N/A,TRUE,"Inclusions";#N/A,#N/A,TRUE,"Exclusions";#N/A,#N/A,TRUE,"Areas";#N/A,#N/A,TRUE,"Summary";#N/A,#N/A,TRUE,"Detail"}</definedName>
    <definedName name="____ert34" localSheetId="6" hidden="1">{#N/A,#N/A,TRUE,"Front";#N/A,#N/A,TRUE,"Simple Letter";#N/A,#N/A,TRUE,"Inside";#N/A,#N/A,TRUE,"Contents";#N/A,#N/A,TRUE,"Basis";#N/A,#N/A,TRUE,"Inclusions";#N/A,#N/A,TRUE,"Exclusions";#N/A,#N/A,TRUE,"Areas";#N/A,#N/A,TRUE,"Summary";#N/A,#N/A,TRUE,"Detail"}</definedName>
    <definedName name="____ert34" localSheetId="4"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localSheetId="5" hidden="1">{#N/A,#N/A,FALSE,"MARCH"}</definedName>
    <definedName name="____may1" localSheetId="0" hidden="1">{#N/A,#N/A,FALSE,"MARCH"}</definedName>
    <definedName name="____may1" localSheetId="6" hidden="1">{#N/A,#N/A,FALSE,"MARCH"}</definedName>
    <definedName name="____may1" localSheetId="4" hidden="1">{#N/A,#N/A,FALSE,"MARCH"}</definedName>
    <definedName name="____may1" hidden="1">{#N/A,#N/A,FALSE,"MARCH"}</definedName>
    <definedName name="____MCC3" localSheetId="6" hidden="1">{#N/A,#N/A,FALSE,"CCTV"}</definedName>
    <definedName name="____MCC3" hidden="1">{#N/A,#N/A,FALSE,"CCTV"}</definedName>
    <definedName name="____new8" localSheetId="12" hidden="1">[6]GRSummary!#REF!</definedName>
    <definedName name="____new8" localSheetId="14" hidden="1">[6]GRSummary!#REF!</definedName>
    <definedName name="____new8" localSheetId="9" hidden="1">[6]GRSummary!#REF!</definedName>
    <definedName name="____new8" localSheetId="6" hidden="1">[5]GRSummary!#REF!</definedName>
    <definedName name="____new8" hidden="1">[6]GRSummary!#REF!</definedName>
    <definedName name="____ngk1109" localSheetId="6" hidden="1">{#N/A,#N/A,FALSE,"估價單  (3)"}</definedName>
    <definedName name="____ngk1109" hidden="1">{#N/A,#N/A,FALSE,"估價單  (3)"}</definedName>
    <definedName name="____nil1" localSheetId="6" hidden="1">{"Inflation-BaseYear",#N/A,FALSE,"Inputs"}</definedName>
    <definedName name="____nil1" hidden="1">{"Inflation-BaseYear",#N/A,FALSE,"Inputs"}</definedName>
    <definedName name="____nil2" localSheetId="6" hidden="1">{"Output-3Column",#N/A,FALSE,"Output"}</definedName>
    <definedName name="____nil2" hidden="1">{"Output-3Column",#N/A,FALSE,"Output"}</definedName>
    <definedName name="____nil3" localSheetId="6" hidden="1">{"Output-All",#N/A,FALSE,"Output"}</definedName>
    <definedName name="____nil3" hidden="1">{"Output-All",#N/A,FALSE,"Output"}</definedName>
    <definedName name="____nil4" localSheetId="6" hidden="1">{"Output-BaseYear",#N/A,FALSE,"Output"}</definedName>
    <definedName name="____nil4" hidden="1">{"Output-BaseYear",#N/A,FALSE,"Output"}</definedName>
    <definedName name="____nil5" localSheetId="6" hidden="1">{"Output-Min",#N/A,FALSE,"Output"}</definedName>
    <definedName name="____nil5" hidden="1">{"Output-Min",#N/A,FALSE,"Output"}</definedName>
    <definedName name="____nil6" localSheetId="6" hidden="1">{"Output%",#N/A,FALSE,"Output"}</definedName>
    <definedName name="____nil6" hidden="1">{"Output%",#N/A,FALSE,"Output"}</definedName>
    <definedName name="____nil7" localSheetId="6"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6"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6"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6"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6" hidden="1">{"'장비'!$A$3:$M$12"}</definedName>
    <definedName name="____PK2" hidden="1">{"'장비'!$A$3:$M$12"}</definedName>
    <definedName name="____PKG3" localSheetId="6" hidden="1">{"'장비'!$A$3:$M$12"}</definedName>
    <definedName name="____PKG3" hidden="1">{"'장비'!$A$3:$M$12"}</definedName>
    <definedName name="____qqq222" localSheetId="6" hidden="1">{"'장비'!$A$3:$M$12"}</definedName>
    <definedName name="____qqq222" hidden="1">{"'장비'!$A$3:$M$12"}</definedName>
    <definedName name="____RAB002" localSheetId="6"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6" hidden="1">{#N/A,#N/A,FALSE,"포장2"}</definedName>
    <definedName name="____S3" hidden="1">{#N/A,#N/A,FALSE,"포장2"}</definedName>
    <definedName name="____TC1" localSheetId="1" hidden="1">{#N/A,#N/A,FALSE,"물량산출"}</definedName>
    <definedName name="____TC1" localSheetId="5" hidden="1">{#N/A,#N/A,FALSE,"물량산출"}</definedName>
    <definedName name="____TC1" localSheetId="0" hidden="1">{#N/A,#N/A,FALSE,"물량산출"}</definedName>
    <definedName name="____TC1" localSheetId="6" hidden="1">{#N/A,#N/A,FALSE,"물량산출"}</definedName>
    <definedName name="____TC1" localSheetId="4" hidden="1">{#N/A,#N/A,FALSE,"물량산출"}</definedName>
    <definedName name="____TC1" hidden="1">{#N/A,#N/A,FALSE,"물량산출"}</definedName>
    <definedName name="____wet4" localSheetId="1" hidden="1">{#N/A,#N/A,FALSE,"포장1";#N/A,#N/A,FALSE,"포장1"}</definedName>
    <definedName name="____wet4" localSheetId="5" hidden="1">{#N/A,#N/A,FALSE,"포장1";#N/A,#N/A,FALSE,"포장1"}</definedName>
    <definedName name="____wet4" localSheetId="0" hidden="1">{#N/A,#N/A,FALSE,"포장1";#N/A,#N/A,FALSE,"포장1"}</definedName>
    <definedName name="____wet4" localSheetId="6" hidden="1">{#N/A,#N/A,FALSE,"포장1";#N/A,#N/A,FALSE,"포장1"}</definedName>
    <definedName name="____wet4" localSheetId="4" hidden="1">{#N/A,#N/A,FALSE,"포장1";#N/A,#N/A,FALSE,"포장1"}</definedName>
    <definedName name="____wet4" hidden="1">{#N/A,#N/A,FALSE,"포장1";#N/A,#N/A,FALSE,"포장1"}</definedName>
    <definedName name="____wrn9" localSheetId="6"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localSheetId="5" hidden="1">{#N/A,#N/A,TRUE,"Front";#N/A,#N/A,TRUE,"Simple Letter";#N/A,#N/A,TRUE,"Inside";#N/A,#N/A,TRUE,"Contents";#N/A,#N/A,TRUE,"Basis";#N/A,#N/A,TRUE,"Inclusions";#N/A,#N/A,TRUE,"Exclusions";#N/A,#N/A,TRUE,"Areas";#N/A,#N/A,TRUE,"Summary";#N/A,#N/A,TRUE,"Detail"}</definedName>
    <definedName name="____yy5" localSheetId="0" hidden="1">{#N/A,#N/A,TRUE,"Front";#N/A,#N/A,TRUE,"Simple Letter";#N/A,#N/A,TRUE,"Inside";#N/A,#N/A,TRUE,"Contents";#N/A,#N/A,TRUE,"Basis";#N/A,#N/A,TRUE,"Inclusions";#N/A,#N/A,TRUE,"Exclusions";#N/A,#N/A,TRUE,"Areas";#N/A,#N/A,TRUE,"Summary";#N/A,#N/A,TRUE,"Detail"}</definedName>
    <definedName name="____yy5" localSheetId="6" hidden="1">{#N/A,#N/A,TRUE,"Front";#N/A,#N/A,TRUE,"Simple Letter";#N/A,#N/A,TRUE,"Inside";#N/A,#N/A,TRUE,"Contents";#N/A,#N/A,TRUE,"Basis";#N/A,#N/A,TRUE,"Inclusions";#N/A,#N/A,TRUE,"Exclusions";#N/A,#N/A,TRUE,"Areas";#N/A,#N/A,TRUE,"Summary";#N/A,#N/A,TRUE,"Detail"}</definedName>
    <definedName name="____yy5" localSheetId="4"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6"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6"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6"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localSheetId="5" hidden="1">{#N/A,#N/A,TRUE,"Cover";#N/A,#N/A,TRUE,"Conts";#N/A,#N/A,TRUE,"VOS";#N/A,#N/A,TRUE,"Warrington";#N/A,#N/A,TRUE,"Widnes"}</definedName>
    <definedName name="___ccr1" localSheetId="0" hidden="1">{#N/A,#N/A,TRUE,"Cover";#N/A,#N/A,TRUE,"Conts";#N/A,#N/A,TRUE,"VOS";#N/A,#N/A,TRUE,"Warrington";#N/A,#N/A,TRUE,"Widnes"}</definedName>
    <definedName name="___ccr1" localSheetId="6" hidden="1">{#N/A,#N/A,TRUE,"Cover";#N/A,#N/A,TRUE,"Conts";#N/A,#N/A,TRUE,"VOS";#N/A,#N/A,TRUE,"Warrington";#N/A,#N/A,TRUE,"Widnes"}</definedName>
    <definedName name="___ccr1" localSheetId="4" hidden="1">{#N/A,#N/A,TRUE,"Cover";#N/A,#N/A,TRUE,"Conts";#N/A,#N/A,TRUE,"VOS";#N/A,#N/A,TRUE,"Warrington";#N/A,#N/A,TRUE,"Widnes"}</definedName>
    <definedName name="___ccr1" hidden="1">{#N/A,#N/A,TRUE,"Cover";#N/A,#N/A,TRUE,"Conts";#N/A,#N/A,TRUE,"VOS";#N/A,#N/A,TRUE,"Warrington";#N/A,#N/A,TRUE,"Widnes"}</definedName>
    <definedName name="___dec05" localSheetId="6" hidden="1">{"'Sheet1'!$A$4386:$N$4591"}</definedName>
    <definedName name="___dec05" hidden="1">{"'Sheet1'!$A$4386:$N$4591"}</definedName>
    <definedName name="___EE1" localSheetId="6"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localSheetId="5" hidden="1">{#N/A,#N/A,TRUE,"Front";#N/A,#N/A,TRUE,"Simple Letter";#N/A,#N/A,TRUE,"Inside";#N/A,#N/A,TRUE,"Contents";#N/A,#N/A,TRUE,"Basis";#N/A,#N/A,TRUE,"Inclusions";#N/A,#N/A,TRUE,"Exclusions";#N/A,#N/A,TRUE,"Areas";#N/A,#N/A,TRUE,"Summary";#N/A,#N/A,TRUE,"Detail"}</definedName>
    <definedName name="___ert34" localSheetId="0" hidden="1">{#N/A,#N/A,TRUE,"Front";#N/A,#N/A,TRUE,"Simple Letter";#N/A,#N/A,TRUE,"Inside";#N/A,#N/A,TRUE,"Contents";#N/A,#N/A,TRUE,"Basis";#N/A,#N/A,TRUE,"Inclusions";#N/A,#N/A,TRUE,"Exclusions";#N/A,#N/A,TRUE,"Areas";#N/A,#N/A,TRUE,"Summary";#N/A,#N/A,TRUE,"Detail"}</definedName>
    <definedName name="___ert34" localSheetId="6" hidden="1">{#N/A,#N/A,TRUE,"Front";#N/A,#N/A,TRUE,"Simple Letter";#N/A,#N/A,TRUE,"Inside";#N/A,#N/A,TRUE,"Contents";#N/A,#N/A,TRUE,"Basis";#N/A,#N/A,TRUE,"Inclusions";#N/A,#N/A,TRUE,"Exclusions";#N/A,#N/A,TRUE,"Areas";#N/A,#N/A,TRUE,"Summary";#N/A,#N/A,TRUE,"Detail"}</definedName>
    <definedName name="___ert34" localSheetId="4"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f1" localSheetId="12">#REF!</definedName>
    <definedName name="___ff1" localSheetId="9">#REF!</definedName>
    <definedName name="___fin2" hidden="1">#REF!</definedName>
    <definedName name="___hp10" localSheetId="6"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t2" localSheetId="12">#REF!</definedName>
    <definedName name="___Mat2" localSheetId="9">#REF!</definedName>
    <definedName name="___may1" localSheetId="1" hidden="1">{#N/A,#N/A,FALSE,"MARCH"}</definedName>
    <definedName name="___may1" localSheetId="5" hidden="1">{#N/A,#N/A,FALSE,"MARCH"}</definedName>
    <definedName name="___may1" localSheetId="0" hidden="1">{#N/A,#N/A,FALSE,"MARCH"}</definedName>
    <definedName name="___may1" localSheetId="6" hidden="1">{#N/A,#N/A,FALSE,"MARCH"}</definedName>
    <definedName name="___may1" localSheetId="4" hidden="1">{#N/A,#N/A,FALSE,"MARCH"}</definedName>
    <definedName name="___may1" hidden="1">{#N/A,#N/A,FALSE,"MARCH"}</definedName>
    <definedName name="___MCC3" localSheetId="6" hidden="1">{#N/A,#N/A,FALSE,"CCTV"}</definedName>
    <definedName name="___MCC3" hidden="1">{#N/A,#N/A,FALSE,"CCTV"}</definedName>
    <definedName name="___new8" localSheetId="12" hidden="1">[6]GRSummary!#REF!</definedName>
    <definedName name="___new8" localSheetId="14" hidden="1">[6]GRSummary!#REF!</definedName>
    <definedName name="___new8" localSheetId="9" hidden="1">[6]GRSummary!#REF!</definedName>
    <definedName name="___new8" localSheetId="6" hidden="1">[5]GRSummary!#REF!</definedName>
    <definedName name="___new8" hidden="1">[6]GRSummary!#REF!</definedName>
    <definedName name="___ngk1109" localSheetId="6" hidden="1">{#N/A,#N/A,FALSE,"估價單  (3)"}</definedName>
    <definedName name="___ngk1109" hidden="1">{#N/A,#N/A,FALSE,"估價單  (3)"}</definedName>
    <definedName name="___nil1" localSheetId="6" hidden="1">{"Inflation-BaseYear",#N/A,FALSE,"Inputs"}</definedName>
    <definedName name="___nil1" hidden="1">{"Inflation-BaseYear",#N/A,FALSE,"Inputs"}</definedName>
    <definedName name="___nil2" localSheetId="6" hidden="1">{"Output-3Column",#N/A,FALSE,"Output"}</definedName>
    <definedName name="___nil2" hidden="1">{"Output-3Column",#N/A,FALSE,"Output"}</definedName>
    <definedName name="___nil3" localSheetId="6" hidden="1">{"Output-All",#N/A,FALSE,"Output"}</definedName>
    <definedName name="___nil3" hidden="1">{"Output-All",#N/A,FALSE,"Output"}</definedName>
    <definedName name="___nil4" localSheetId="6" hidden="1">{"Output-BaseYear",#N/A,FALSE,"Output"}</definedName>
    <definedName name="___nil4" hidden="1">{"Output-BaseYear",#N/A,FALSE,"Output"}</definedName>
    <definedName name="___nil5" localSheetId="6" hidden="1">{"Output-Min",#N/A,FALSE,"Output"}</definedName>
    <definedName name="___nil5" hidden="1">{"Output-Min",#N/A,FALSE,"Output"}</definedName>
    <definedName name="___nil6" localSheetId="6" hidden="1">{"Output%",#N/A,FALSE,"Output"}</definedName>
    <definedName name="___nil6" hidden="1">{"Output%",#N/A,FALSE,"Output"}</definedName>
    <definedName name="___nil7" localSheetId="6"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6"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6"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6"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6" hidden="1">{"'장비'!$A$3:$M$12"}</definedName>
    <definedName name="___PK2" hidden="1">{"'장비'!$A$3:$M$12"}</definedName>
    <definedName name="___PKG3" localSheetId="6" hidden="1">{"'장비'!$A$3:$M$12"}</definedName>
    <definedName name="___PKG3" hidden="1">{"'장비'!$A$3:$M$12"}</definedName>
    <definedName name="___qqq222" localSheetId="6" hidden="1">{"'장비'!$A$3:$M$12"}</definedName>
    <definedName name="___qqq222" hidden="1">{"'장비'!$A$3:$M$12"}</definedName>
    <definedName name="___RAB002" localSheetId="6"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6" hidden="1">{#N/A,#N/A,FALSE,"포장2"}</definedName>
    <definedName name="___S3" hidden="1">{#N/A,#N/A,FALSE,"포장2"}</definedName>
    <definedName name="___SEC15030" localSheetId="12">#REF!</definedName>
    <definedName name="___SEC15030" localSheetId="9">#REF!</definedName>
    <definedName name="___SEC15060" localSheetId="12">#REF!</definedName>
    <definedName name="___SEC15060" localSheetId="9">#REF!</definedName>
    <definedName name="___SEC15100" localSheetId="12">#REF!</definedName>
    <definedName name="___SEC15100" localSheetId="9">#REF!</definedName>
    <definedName name="___SEC15110" localSheetId="12">#REF!</definedName>
    <definedName name="___SEC15110" localSheetId="9">#REF!</definedName>
    <definedName name="___SEC15125" localSheetId="12">#REF!</definedName>
    <definedName name="___SEC15125" localSheetId="9">#REF!</definedName>
    <definedName name="___SEC15160" localSheetId="12">#REF!</definedName>
    <definedName name="___SEC15160" localSheetId="9">#REF!</definedName>
    <definedName name="___SEC15175" localSheetId="12">#REF!</definedName>
    <definedName name="___SEC15175" localSheetId="9">#REF!</definedName>
    <definedName name="___SEC15290" localSheetId="12">#REF!</definedName>
    <definedName name="___SEC15290" localSheetId="9">#REF!</definedName>
    <definedName name="___SEC15310" localSheetId="12">#REF!</definedName>
    <definedName name="___SEC15310" localSheetId="9">#REF!</definedName>
    <definedName name="___SEC15420" localSheetId="12">#REF!</definedName>
    <definedName name="___SEC15420" localSheetId="9">#REF!</definedName>
    <definedName name="___SEC15440" localSheetId="12">#REF!</definedName>
    <definedName name="___SEC15440" localSheetId="9">#REF!</definedName>
    <definedName name="___SEC15470" localSheetId="12">#REF!</definedName>
    <definedName name="___SEC15470" localSheetId="9">#REF!</definedName>
    <definedName name="___SEC15486" localSheetId="12">#REF!</definedName>
    <definedName name="___SEC15486" localSheetId="9">#REF!</definedName>
    <definedName name="___SEC15540" localSheetId="12">#REF!</definedName>
    <definedName name="___SEC15540" localSheetId="9">#REF!</definedName>
    <definedName name="___SEC15610" localSheetId="12">#REF!</definedName>
    <definedName name="___SEC15610" localSheetId="9">#REF!</definedName>
    <definedName name="___SEC15625" localSheetId="12">#REF!</definedName>
    <definedName name="___SEC15625" localSheetId="9">#REF!</definedName>
    <definedName name="___SEC15680" localSheetId="12">#REF!</definedName>
    <definedName name="___SEC15680" localSheetId="9">#REF!</definedName>
    <definedName name="___SEC15850" localSheetId="12">#REF!</definedName>
    <definedName name="___SEC15850" localSheetId="9">#REF!</definedName>
    <definedName name="___SEC15865" localSheetId="12">#REF!</definedName>
    <definedName name="___SEC15865" localSheetId="9">#REF!</definedName>
    <definedName name="___SEC15875" localSheetId="12">#REF!</definedName>
    <definedName name="___SEC15875" localSheetId="9">#REF!</definedName>
    <definedName name="___SEC15890" localSheetId="12">#REF!</definedName>
    <definedName name="___SEC15890" localSheetId="9">#REF!</definedName>
    <definedName name="___SEC15910" localSheetId="12">#REF!</definedName>
    <definedName name="___SEC15910" localSheetId="9">#REF!</definedName>
    <definedName name="___SEC15940" localSheetId="12">#REF!</definedName>
    <definedName name="___SEC15940" localSheetId="9">#REF!</definedName>
    <definedName name="___SEC15975" localSheetId="12">#REF!</definedName>
    <definedName name="___SEC15975" localSheetId="9">#REF!</definedName>
    <definedName name="___TC1" localSheetId="1" hidden="1">{#N/A,#N/A,FALSE,"물량산출"}</definedName>
    <definedName name="___TC1" localSheetId="5" hidden="1">{#N/A,#N/A,FALSE,"물량산출"}</definedName>
    <definedName name="___TC1" localSheetId="0" hidden="1">{#N/A,#N/A,FALSE,"물량산출"}</definedName>
    <definedName name="___TC1" localSheetId="6" hidden="1">{#N/A,#N/A,FALSE,"물량산출"}</definedName>
    <definedName name="___TC1" localSheetId="4"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localSheetId="5" hidden="1">{#N/A,#N/A,FALSE,"포장1";#N/A,#N/A,FALSE,"포장1"}</definedName>
    <definedName name="___wet4" localSheetId="0" hidden="1">{#N/A,#N/A,FALSE,"포장1";#N/A,#N/A,FALSE,"포장1"}</definedName>
    <definedName name="___wet4" localSheetId="6" hidden="1">{#N/A,#N/A,FALSE,"포장1";#N/A,#N/A,FALSE,"포장1"}</definedName>
    <definedName name="___wet4" localSheetId="4" hidden="1">{#N/A,#N/A,FALSE,"포장1";#N/A,#N/A,FALSE,"포장1"}</definedName>
    <definedName name="___wet4" hidden="1">{#N/A,#N/A,FALSE,"포장1";#N/A,#N/A,FALSE,"포장1"}</definedName>
    <definedName name="___wrn9" localSheetId="6"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xlnm.Print_Area_1" localSheetId="12">#REF!</definedName>
    <definedName name="___xlnm.Print_Area_1" localSheetId="9">#REF!</definedName>
    <definedName name="___xlnm.Print_Titles_1" localSheetId="12">#REF!</definedName>
    <definedName name="___xlnm.Print_Titles_1" localSheetId="9">#REF!</definedName>
    <definedName name="___yy5" localSheetId="1" hidden="1">{#N/A,#N/A,TRUE,"Front";#N/A,#N/A,TRUE,"Simple Letter";#N/A,#N/A,TRUE,"Inside";#N/A,#N/A,TRUE,"Contents";#N/A,#N/A,TRUE,"Basis";#N/A,#N/A,TRUE,"Inclusions";#N/A,#N/A,TRUE,"Exclusions";#N/A,#N/A,TRUE,"Areas";#N/A,#N/A,TRUE,"Summary";#N/A,#N/A,TRUE,"Detail"}</definedName>
    <definedName name="___yy5" localSheetId="5" hidden="1">{#N/A,#N/A,TRUE,"Front";#N/A,#N/A,TRUE,"Simple Letter";#N/A,#N/A,TRUE,"Inside";#N/A,#N/A,TRUE,"Contents";#N/A,#N/A,TRUE,"Basis";#N/A,#N/A,TRUE,"Inclusions";#N/A,#N/A,TRUE,"Exclusions";#N/A,#N/A,TRUE,"Areas";#N/A,#N/A,TRUE,"Summary";#N/A,#N/A,TRUE,"Detail"}</definedName>
    <definedName name="___yy5" localSheetId="0" hidden="1">{#N/A,#N/A,TRUE,"Front";#N/A,#N/A,TRUE,"Simple Letter";#N/A,#N/A,TRUE,"Inside";#N/A,#N/A,TRUE,"Contents";#N/A,#N/A,TRUE,"Basis";#N/A,#N/A,TRUE,"Inclusions";#N/A,#N/A,TRUE,"Exclusions";#N/A,#N/A,TRUE,"Areas";#N/A,#N/A,TRUE,"Summary";#N/A,#N/A,TRUE,"Detail"}</definedName>
    <definedName name="___yy5" localSheetId="6" hidden="1">{#N/A,#N/A,TRUE,"Front";#N/A,#N/A,TRUE,"Simple Letter";#N/A,#N/A,TRUE,"Inside";#N/A,#N/A,TRUE,"Contents";#N/A,#N/A,TRUE,"Basis";#N/A,#N/A,TRUE,"Inclusions";#N/A,#N/A,TRUE,"Exclusions";#N/A,#N/A,TRUE,"Areas";#N/A,#N/A,TRUE,"Summary";#N/A,#N/A,TRUE,"Detail"}</definedName>
    <definedName name="___yy5" localSheetId="4"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[7]Cash2!$G$16:$G$31</definedName>
    <definedName name="__1__123Graph_ACHART_3" hidden="1">[8]CASHFLOWS!#REF!</definedName>
    <definedName name="__123Graph_A" localSheetId="12" hidden="1">'[9]Rate Analysis'!#REF!</definedName>
    <definedName name="__123Graph_A" localSheetId="14" hidden="1">'[9]Rate Analysis'!#REF!</definedName>
    <definedName name="__123Graph_A" localSheetId="9" hidden="1">'[9]Rate Analysis'!#REF!</definedName>
    <definedName name="__123Graph_A" localSheetId="6" hidden="1">'[10]Rate Analysis'!#REF!</definedName>
    <definedName name="__123Graph_A" hidden="1">'[9]Rate Analysis'!#REF!</definedName>
    <definedName name="__123Graph_ACHART1" hidden="1">'[11]입찰내역 발주처 양식'!#REF!</definedName>
    <definedName name="__123Graph_ACURRENT" localSheetId="12" hidden="1">[8]FitOutConfCentre!#REF!</definedName>
    <definedName name="__123Graph_ACURRENT" localSheetId="14" hidden="1">[8]FitOutConfCentre!#REF!</definedName>
    <definedName name="__123Graph_ACURRENT" localSheetId="9" hidden="1">[8]FitOutConfCentre!#REF!</definedName>
    <definedName name="__123Graph_ACURRENT" localSheetId="6" hidden="1">[12]FitOutConfCentre!#REF!</definedName>
    <definedName name="__123Graph_ACURRENT" hidden="1">[8]FitOutConfCentre!#REF!</definedName>
    <definedName name="__123Graph_APETER" hidden="1">#REF!</definedName>
    <definedName name="__123Graph_B" localSheetId="12" hidden="1">'[9]Rate Analysis'!#REF!</definedName>
    <definedName name="__123Graph_B" localSheetId="14" hidden="1">'[9]Rate Analysis'!#REF!</definedName>
    <definedName name="__123Graph_B" localSheetId="9" hidden="1">'[9]Rate Analysis'!#REF!</definedName>
    <definedName name="__123Graph_B" localSheetId="6" hidden="1">'[10]Rate Analysis'!#REF!</definedName>
    <definedName name="__123Graph_B" hidden="1">'[9]Rate Analysis'!#REF!</definedName>
    <definedName name="__123Graph_BCURRENT" hidden="1">[13]MOS!$C$6:$C$15</definedName>
    <definedName name="__123Graph_C" localSheetId="12" hidden="1">'[9]Rate Analysis'!#REF!</definedName>
    <definedName name="__123Graph_C" localSheetId="14" hidden="1">'[9]Rate Analysis'!#REF!</definedName>
    <definedName name="__123Graph_C" localSheetId="9" hidden="1">'[9]Rate Analysis'!#REF!</definedName>
    <definedName name="__123Graph_C" localSheetId="6" hidden="1">'[10]Rate Analysis'!#REF!</definedName>
    <definedName name="__123Graph_C" hidden="1">'[9]Rate Analysis'!#REF!</definedName>
    <definedName name="__123Graph_CCURRENT" hidden="1">[13]MOS!$D$6:$D$15</definedName>
    <definedName name="__123Graph_D" localSheetId="12" hidden="1">'[9]Rate Analysis'!#REF!</definedName>
    <definedName name="__123Graph_D" localSheetId="14" hidden="1">'[9]Rate Analysis'!#REF!</definedName>
    <definedName name="__123Graph_D" localSheetId="9" hidden="1">'[9]Rate Analysis'!#REF!</definedName>
    <definedName name="__123Graph_D" localSheetId="6" hidden="1">'[10]Rate Analysis'!#REF!</definedName>
    <definedName name="__123Graph_D" hidden="1">'[9]Rate Analysis'!#REF!</definedName>
    <definedName name="__123Graph_DCURRENT" hidden="1">[13]MOS!$E$6:$E$15</definedName>
    <definedName name="__123Graph_E" localSheetId="12" hidden="1">'[9]Rate Analysis'!#REF!</definedName>
    <definedName name="__123Graph_E" localSheetId="14" hidden="1">'[9]Rate Analysis'!#REF!</definedName>
    <definedName name="__123Graph_E" localSheetId="9" hidden="1">'[9]Rate Analysis'!#REF!</definedName>
    <definedName name="__123Graph_E" localSheetId="6" hidden="1">'[10]Rate Analysis'!#REF!</definedName>
    <definedName name="__123Graph_E" hidden="1">'[9]Rate Analysis'!#REF!</definedName>
    <definedName name="__123Graph_ECURRENT" hidden="1">[13]MOS!$F$6:$F$15</definedName>
    <definedName name="__123Graph_F" localSheetId="12" hidden="1">'[9]Rate Analysis'!#REF!</definedName>
    <definedName name="__123Graph_F" localSheetId="14" hidden="1">'[9]Rate Analysis'!#REF!</definedName>
    <definedName name="__123Graph_F" localSheetId="9" hidden="1">'[9]Rate Analysis'!#REF!</definedName>
    <definedName name="__123Graph_F" localSheetId="6" hidden="1">'[10]Rate Analysis'!#REF!</definedName>
    <definedName name="__123Graph_F" hidden="1">'[9]Rate Analysis'!#REF!</definedName>
    <definedName name="__123Graph_FCURRENT" hidden="1">[13]MOS!$G$6:$G$15</definedName>
    <definedName name="__123Graph_X" localSheetId="12" hidden="1">'[9]Rate Analysis'!#REF!</definedName>
    <definedName name="__123Graph_X" localSheetId="14" hidden="1">'[9]Rate Analysis'!#REF!</definedName>
    <definedName name="__123Graph_X" localSheetId="9" hidden="1">'[9]Rate Analysis'!#REF!</definedName>
    <definedName name="__123Graph_X" localSheetId="6" hidden="1">'[10]Rate Analysis'!#REF!</definedName>
    <definedName name="__123Graph_X" hidden="1">'[9]Rate Analysis'!#REF!</definedName>
    <definedName name="__123Graph_XCHART1" hidden="1">'[11]입찰내역 발주처 양식'!#REF!</definedName>
    <definedName name="__123Graph_XCURRENT" hidden="1">'[11]입찰내역 발주처 양식'!#REF!</definedName>
    <definedName name="__123Graph_XPETER" hidden="1">#REF!</definedName>
    <definedName name="__2__123Graph_ACHART_2" hidden="1">[7]Z!$T$179:$AH$179</definedName>
    <definedName name="__2__123Graph_ACHART_4" hidden="1">[8]CASHFLOWS!#REF!</definedName>
    <definedName name="__3__123Graph_BCHART_2" hidden="1">[7]Z!$T$180:$AH$180</definedName>
    <definedName name="__3__123Graph_BCHART_3" hidden="1">[8]CASHFLOWS!#REF!</definedName>
    <definedName name="__4__123Graph_BCHART_4" hidden="1">[8]CASHFLOWS!#REF!</definedName>
    <definedName name="__4__123Graph_CCHART_1" hidden="1">[7]Cash2!$J$16:$J$36</definedName>
    <definedName name="__5__123Graph_DCHART_1" hidden="1">[7]Cash2!$K$16:$K$36</definedName>
    <definedName name="__5__123Graph_XCHART_3" hidden="1">[8]CASHFLOWS!$B$15:$B$29</definedName>
    <definedName name="__6__123Graph_XCHART_4" hidden="1">[8]CASHFLOWS!$B$15:$B$29</definedName>
    <definedName name="__a3" localSheetId="6" hidden="1">{#N/A,#N/A,TRUE,"Financials";#N/A,#N/A,TRUE,"Operating Statistics";#N/A,#N/A,TRUE,"Capex &amp; Depreciation";#N/A,#N/A,TRUE,"Debt"}</definedName>
    <definedName name="__a3" hidden="1">{#N/A,#N/A,TRUE,"Financials";#N/A,#N/A,TRUE,"Operating Statistics";#N/A,#N/A,TRUE,"Capex &amp; Depreciation";#N/A,#N/A,TRUE,"Debt"}</definedName>
    <definedName name="__a65537" localSheetId="12">#REF!</definedName>
    <definedName name="__a65537" localSheetId="9">#REF!</definedName>
    <definedName name="__A65555" localSheetId="12">#REF!</definedName>
    <definedName name="__A65555" localSheetId="9">#REF!</definedName>
    <definedName name="__A655600" localSheetId="12">#REF!</definedName>
    <definedName name="__A655600" localSheetId="9">#REF!</definedName>
    <definedName name="__A65658" localSheetId="12">#REF!</definedName>
    <definedName name="__A65658" localSheetId="9">#REF!</definedName>
    <definedName name="__ab1" localSheetId="6"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6"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6"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localSheetId="5" hidden="1">{#N/A,#N/A,TRUE,"Cover";#N/A,#N/A,TRUE,"Conts";#N/A,#N/A,TRUE,"VOS";#N/A,#N/A,TRUE,"Warrington";#N/A,#N/A,TRUE,"Widnes"}</definedName>
    <definedName name="__ccr1" localSheetId="0" hidden="1">{#N/A,#N/A,TRUE,"Cover";#N/A,#N/A,TRUE,"Conts";#N/A,#N/A,TRUE,"VOS";#N/A,#N/A,TRUE,"Warrington";#N/A,#N/A,TRUE,"Widnes"}</definedName>
    <definedName name="__ccr1" localSheetId="6" hidden="1">{#N/A,#N/A,TRUE,"Cover";#N/A,#N/A,TRUE,"Conts";#N/A,#N/A,TRUE,"VOS";#N/A,#N/A,TRUE,"Warrington";#N/A,#N/A,TRUE,"Widnes"}</definedName>
    <definedName name="__ccr1" localSheetId="4" hidden="1">{#N/A,#N/A,TRUE,"Cover";#N/A,#N/A,TRUE,"Conts";#N/A,#N/A,TRUE,"VOS";#N/A,#N/A,TRUE,"Warrington";#N/A,#N/A,TRUE,"Widnes"}</definedName>
    <definedName name="__ccr1" hidden="1">{#N/A,#N/A,TRUE,"Cover";#N/A,#N/A,TRUE,"Conts";#N/A,#N/A,TRUE,"VOS";#N/A,#N/A,TRUE,"Warrington";#N/A,#N/A,TRUE,"Widnes"}</definedName>
    <definedName name="__COL1" localSheetId="12">#REF!</definedName>
    <definedName name="__COL1" localSheetId="9">#REF!</definedName>
    <definedName name="__com2" localSheetId="6" hidden="1">{"'Break down'!$A$4"}</definedName>
    <definedName name="__com2" hidden="1">{"'Break down'!$A$4"}</definedName>
    <definedName name="__dec05" localSheetId="6" hidden="1">{"'Sheet1'!$A$4386:$N$4591"}</definedName>
    <definedName name="__dec05" hidden="1">{"'Sheet1'!$A$4386:$N$4591"}</definedName>
    <definedName name="__DEC22" localSheetId="6" hidden="1">{#N/A,#N/A,TRUE,"arnitower";#N/A,#N/A,TRUE,"arnigarage "}</definedName>
    <definedName name="__DEC22" hidden="1">{#N/A,#N/A,TRUE,"arnitower";#N/A,#N/A,TRUE,"arnigarage "}</definedName>
    <definedName name="__EE1" localSheetId="6"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localSheetId="5" hidden="1">{#N/A,#N/A,TRUE,"Front";#N/A,#N/A,TRUE,"Simple Letter";#N/A,#N/A,TRUE,"Inside";#N/A,#N/A,TRUE,"Contents";#N/A,#N/A,TRUE,"Basis";#N/A,#N/A,TRUE,"Inclusions";#N/A,#N/A,TRUE,"Exclusions";#N/A,#N/A,TRUE,"Areas";#N/A,#N/A,TRUE,"Summary";#N/A,#N/A,TRUE,"Detail"}</definedName>
    <definedName name="__ert34" localSheetId="0" hidden="1">{#N/A,#N/A,TRUE,"Front";#N/A,#N/A,TRUE,"Simple Letter";#N/A,#N/A,TRUE,"Inside";#N/A,#N/A,TRUE,"Contents";#N/A,#N/A,TRUE,"Basis";#N/A,#N/A,TRUE,"Inclusions";#N/A,#N/A,TRUE,"Exclusions";#N/A,#N/A,TRUE,"Areas";#N/A,#N/A,TRUE,"Summary";#N/A,#N/A,TRUE,"Detail"}</definedName>
    <definedName name="__ert34" localSheetId="6" hidden="1">{#N/A,#N/A,TRUE,"Front";#N/A,#N/A,TRUE,"Simple Letter";#N/A,#N/A,TRUE,"Inside";#N/A,#N/A,TRUE,"Contents";#N/A,#N/A,TRUE,"Basis";#N/A,#N/A,TRUE,"Inclusions";#N/A,#N/A,TRUE,"Exclusions";#N/A,#N/A,TRUE,"Areas";#N/A,#N/A,TRUE,"Summary";#N/A,#N/A,TRUE,"Detail"}</definedName>
    <definedName name="__ert34" localSheetId="4"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exc1" localSheetId="12">#REF!</definedName>
    <definedName name="__exc1" localSheetId="9">#REF!</definedName>
    <definedName name="__exc11" localSheetId="12">#REF!</definedName>
    <definedName name="__exc11" localSheetId="9">#REF!</definedName>
    <definedName name="__exc2" localSheetId="12">#REF!</definedName>
    <definedName name="__exc2" localSheetId="9">#REF!</definedName>
    <definedName name="__EXC3" localSheetId="12">#REF!</definedName>
    <definedName name="__EXC3" localSheetId="9">#REF!</definedName>
    <definedName name="__EXC4" localSheetId="12">#REF!</definedName>
    <definedName name="__EXC4" localSheetId="9">#REF!</definedName>
    <definedName name="__FDS_HYPERLINK_TOGGLE_STATE__" hidden="1">"ON"</definedName>
    <definedName name="__fff2" localSheetId="6"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hidden="1">#REF!</definedName>
    <definedName name="__foo1" localSheetId="12">#REF!</definedName>
    <definedName name="__foo1" localSheetId="9">#REF!</definedName>
    <definedName name="__foo2" localSheetId="12">#REF!</definedName>
    <definedName name="__foo2" localSheetId="9">#REF!</definedName>
    <definedName name="__foo3" localSheetId="12">#REF!</definedName>
    <definedName name="__foo3" localSheetId="9">#REF!</definedName>
    <definedName name="__FOO4" localSheetId="12">#REF!</definedName>
    <definedName name="__FOO4" localSheetId="9">#REF!</definedName>
    <definedName name="__gc09" localSheetId="6" hidden="1">{#N/A,#N/A,TRUE,"arnitower";#N/A,#N/A,TRUE,"arnigarage "}</definedName>
    <definedName name="__gc09" hidden="1">{#N/A,#N/A,TRUE,"arnitower";#N/A,#N/A,TRUE,"arnigarage "}</definedName>
    <definedName name="__ggg2" localSheetId="6" hidden="1">{"View1",#N/A,FALSE,"Sheet1";"View2",#N/A,FALSE,"Sheet1"}</definedName>
    <definedName name="__ggg2" hidden="1">{"View1",#N/A,FALSE,"Sheet1";"View2",#N/A,FALSE,"Sheet1"}</definedName>
    <definedName name="__ggg3" localSheetId="6" hidden="1">{"View1",#N/A,FALSE,"Sheet1";"View2",#N/A,FALSE,"Sheet1"}</definedName>
    <definedName name="__ggg3" hidden="1">{"View1",#N/A,FALSE,"Sheet1";"View2",#N/A,FALSE,"Sheet1"}</definedName>
    <definedName name="__hp10" localSheetId="6"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localSheetId="1" hidden="1">#REF!</definedName>
    <definedName name="__Key2" localSheetId="5" hidden="1">#REF!</definedName>
    <definedName name="__Key2" localSheetId="12" hidden="1">#REF!</definedName>
    <definedName name="__Key2" localSheetId="14" hidden="1">#REF!</definedName>
    <definedName name="__Key2" localSheetId="9" hidden="1">#REF!</definedName>
    <definedName name="__Key2" localSheetId="6" hidden="1">#REF!</definedName>
    <definedName name="__Key2" hidden="1">#REF!</definedName>
    <definedName name="__Mat2" localSheetId="12">#REF!</definedName>
    <definedName name="__Mat2" localSheetId="9">#REF!</definedName>
    <definedName name="__may1" localSheetId="1" hidden="1">{#N/A,#N/A,FALSE,"MARCH"}</definedName>
    <definedName name="__may1" localSheetId="5" hidden="1">{#N/A,#N/A,FALSE,"MARCH"}</definedName>
    <definedName name="__may1" localSheetId="0" hidden="1">{#N/A,#N/A,FALSE,"MARCH"}</definedName>
    <definedName name="__may1" localSheetId="6" hidden="1">{#N/A,#N/A,FALSE,"MARCH"}</definedName>
    <definedName name="__may1" localSheetId="4" hidden="1">{#N/A,#N/A,FALSE,"MARCH"}</definedName>
    <definedName name="__may1" hidden="1">{#N/A,#N/A,FALSE,"MARCH"}</definedName>
    <definedName name="__MCC3" localSheetId="6" hidden="1">{#N/A,#N/A,FALSE,"CCTV"}</definedName>
    <definedName name="__MCC3" hidden="1">{#N/A,#N/A,FALSE,"CCTV"}</definedName>
    <definedName name="__new8" localSheetId="12" hidden="1">[6]GRSummary!#REF!</definedName>
    <definedName name="__new8" localSheetId="14" hidden="1">[6]GRSummary!#REF!</definedName>
    <definedName name="__new8" localSheetId="9" hidden="1">[6]GRSummary!#REF!</definedName>
    <definedName name="__new8" localSheetId="6" hidden="1">[5]GRSummary!#REF!</definedName>
    <definedName name="__new8" hidden="1">[6]GRSummary!#REF!</definedName>
    <definedName name="__ngk1109" localSheetId="6" hidden="1">{#N/A,#N/A,FALSE,"估價單  (3)"}</definedName>
    <definedName name="__ngk1109" hidden="1">{#N/A,#N/A,FALSE,"估價單  (3)"}</definedName>
    <definedName name="__nil1" localSheetId="6" hidden="1">{"Inflation-BaseYear",#N/A,FALSE,"Inputs"}</definedName>
    <definedName name="__nil1" hidden="1">{"Inflation-BaseYear",#N/A,FALSE,"Inputs"}</definedName>
    <definedName name="__nil2" localSheetId="6" hidden="1">{"Output-3Column",#N/A,FALSE,"Output"}</definedName>
    <definedName name="__nil2" hidden="1">{"Output-3Column",#N/A,FALSE,"Output"}</definedName>
    <definedName name="__nil3" localSheetId="6" hidden="1">{"Output-All",#N/A,FALSE,"Output"}</definedName>
    <definedName name="__nil3" hidden="1">{"Output-All",#N/A,FALSE,"Output"}</definedName>
    <definedName name="__nil4" localSheetId="6" hidden="1">{"Output-BaseYear",#N/A,FALSE,"Output"}</definedName>
    <definedName name="__nil4" hidden="1">{"Output-BaseYear",#N/A,FALSE,"Output"}</definedName>
    <definedName name="__nil5" localSheetId="6" hidden="1">{"Output-Min",#N/A,FALSE,"Output"}</definedName>
    <definedName name="__nil5" hidden="1">{"Output-Min",#N/A,FALSE,"Output"}</definedName>
    <definedName name="__nil6" localSheetId="6" hidden="1">{"Output%",#N/A,FALSE,"Output"}</definedName>
    <definedName name="__nil6" hidden="1">{"Output%",#N/A,FALSE,"Output"}</definedName>
    <definedName name="__nil7" localSheetId="6"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[8]FitOutConfCentre!#REF!</definedName>
    <definedName name="__old3" localSheetId="6"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6"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6"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cc1" localSheetId="12">#REF!</definedName>
    <definedName name="__pcc1" localSheetId="9">#REF!</definedName>
    <definedName name="__pcc2" localSheetId="12">#REF!</definedName>
    <definedName name="__pcc2" localSheetId="9">#REF!</definedName>
    <definedName name="__pcc3" localSheetId="12">#REF!</definedName>
    <definedName name="__pcc3" localSheetId="9">#REF!</definedName>
    <definedName name="__PCC4" localSheetId="12">#REF!</definedName>
    <definedName name="__PCC4" localSheetId="9">#REF!</definedName>
    <definedName name="__PK2" localSheetId="6" hidden="1">{"'장비'!$A$3:$M$12"}</definedName>
    <definedName name="__PK2" hidden="1">{"'장비'!$A$3:$M$12"}</definedName>
    <definedName name="__PKG3" localSheetId="6" hidden="1">{"'장비'!$A$3:$M$12"}</definedName>
    <definedName name="__PKG3" hidden="1">{"'장비'!$A$3:$M$12"}</definedName>
    <definedName name="__plb1" localSheetId="12">#REF!</definedName>
    <definedName name="__plb1" localSheetId="9">#REF!</definedName>
    <definedName name="__plb2" localSheetId="12">#REF!</definedName>
    <definedName name="__plb2" localSheetId="9">#REF!</definedName>
    <definedName name="__plb3" localSheetId="12">#REF!</definedName>
    <definedName name="__plb3" localSheetId="9">#REF!</definedName>
    <definedName name="__plb4" localSheetId="12">#REF!</definedName>
    <definedName name="__plb4" localSheetId="9">#REF!</definedName>
    <definedName name="__qqq222" localSheetId="6" hidden="1">{"'장비'!$A$3:$M$12"}</definedName>
    <definedName name="__qqq222" hidden="1">{"'장비'!$A$3:$M$12"}</definedName>
    <definedName name="__RAB002" localSheetId="6"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6" hidden="1">{#N/A,#N/A,FALSE,"포장2"}</definedName>
    <definedName name="__S3" hidden="1">{#N/A,#N/A,FALSE,"포장2"}</definedName>
    <definedName name="__SEC15030" localSheetId="12">#REF!</definedName>
    <definedName name="__SEC15030" localSheetId="9">#REF!</definedName>
    <definedName name="__SEC15060" localSheetId="12">#REF!</definedName>
    <definedName name="__SEC15060" localSheetId="9">#REF!</definedName>
    <definedName name="__SEC15100" localSheetId="12">#REF!</definedName>
    <definedName name="__SEC15100" localSheetId="9">#REF!</definedName>
    <definedName name="__SEC15110" localSheetId="12">#REF!</definedName>
    <definedName name="__SEC15110" localSheetId="9">#REF!</definedName>
    <definedName name="__SEC15125" localSheetId="12">#REF!</definedName>
    <definedName name="__SEC15125" localSheetId="9">#REF!</definedName>
    <definedName name="__SEC15160" localSheetId="12">#REF!</definedName>
    <definedName name="__SEC15160" localSheetId="9">#REF!</definedName>
    <definedName name="__SEC15175" localSheetId="12">#REF!</definedName>
    <definedName name="__SEC15175" localSheetId="9">#REF!</definedName>
    <definedName name="__SEC15290" localSheetId="12">#REF!</definedName>
    <definedName name="__SEC15290" localSheetId="9">#REF!</definedName>
    <definedName name="__SEC15310" localSheetId="12">#REF!</definedName>
    <definedName name="__SEC15310" localSheetId="9">#REF!</definedName>
    <definedName name="__SEC15420" localSheetId="12">#REF!</definedName>
    <definedName name="__SEC15420" localSheetId="9">#REF!</definedName>
    <definedName name="__SEC15440" localSheetId="12">#REF!</definedName>
    <definedName name="__SEC15440" localSheetId="9">#REF!</definedName>
    <definedName name="__SEC15470" localSheetId="12">#REF!</definedName>
    <definedName name="__SEC15470" localSheetId="9">#REF!</definedName>
    <definedName name="__SEC15486" localSheetId="12">#REF!</definedName>
    <definedName name="__SEC15486" localSheetId="9">#REF!</definedName>
    <definedName name="__SEC15540" localSheetId="12">#REF!</definedName>
    <definedName name="__SEC15540" localSheetId="9">#REF!</definedName>
    <definedName name="__SEC15610" localSheetId="12">#REF!</definedName>
    <definedName name="__SEC15610" localSheetId="9">#REF!</definedName>
    <definedName name="__SEC15625" localSheetId="12">#REF!</definedName>
    <definedName name="__SEC15625" localSheetId="9">#REF!</definedName>
    <definedName name="__SEC15680" localSheetId="12">#REF!</definedName>
    <definedName name="__SEC15680" localSheetId="9">#REF!</definedName>
    <definedName name="__SEC15850" localSheetId="12">#REF!</definedName>
    <definedName name="__SEC15850" localSheetId="9">#REF!</definedName>
    <definedName name="__SEC15865" localSheetId="12">#REF!</definedName>
    <definedName name="__SEC15865" localSheetId="9">#REF!</definedName>
    <definedName name="__SEC15875" localSheetId="12">#REF!</definedName>
    <definedName name="__SEC15875" localSheetId="9">#REF!</definedName>
    <definedName name="__SEC15890" localSheetId="12">#REF!</definedName>
    <definedName name="__SEC15890" localSheetId="9">#REF!</definedName>
    <definedName name="__SEC15910" localSheetId="12">#REF!</definedName>
    <definedName name="__SEC15910" localSheetId="9">#REF!</definedName>
    <definedName name="__SEC15940" localSheetId="12">#REF!</definedName>
    <definedName name="__SEC15940" localSheetId="9">#REF!</definedName>
    <definedName name="__SEC15975" localSheetId="12">#REF!</definedName>
    <definedName name="__SEC15975" localSheetId="9">#REF!</definedName>
    <definedName name="__SH1" localSheetId="12">#REF!</definedName>
    <definedName name="__SH1" localSheetId="9">#REF!</definedName>
    <definedName name="__SH2" localSheetId="12">#REF!</definedName>
    <definedName name="__SH2" localSheetId="9">#REF!</definedName>
    <definedName name="__SH3" localSheetId="12">#REF!</definedName>
    <definedName name="__SH3" localSheetId="9">#REF!</definedName>
    <definedName name="__SH4" localSheetId="12">#REF!</definedName>
    <definedName name="__SH4" localSheetId="9">#REF!</definedName>
    <definedName name="__SH5" localSheetId="12">#REF!</definedName>
    <definedName name="__SH5" localSheetId="9">#REF!</definedName>
    <definedName name="__TC1" localSheetId="1" hidden="1">{#N/A,#N/A,FALSE,"물량산출"}</definedName>
    <definedName name="__TC1" localSheetId="5" hidden="1">{#N/A,#N/A,FALSE,"물량산출"}</definedName>
    <definedName name="__TC1" localSheetId="0" hidden="1">{#N/A,#N/A,FALSE,"물량산출"}</definedName>
    <definedName name="__TC1" localSheetId="6" hidden="1">{#N/A,#N/A,FALSE,"물량산출"}</definedName>
    <definedName name="__TC1" localSheetId="4" hidden="1">{#N/A,#N/A,FALSE,"물량산출"}</definedName>
    <definedName name="__TC1" hidden="1">{#N/A,#N/A,FALSE,"물량산출"}</definedName>
    <definedName name="__wet4" localSheetId="1" hidden="1">{#N/A,#N/A,FALSE,"포장1";#N/A,#N/A,FALSE,"포장1"}</definedName>
    <definedName name="__wet4" localSheetId="5" hidden="1">{#N/A,#N/A,FALSE,"포장1";#N/A,#N/A,FALSE,"포장1"}</definedName>
    <definedName name="__wet4" localSheetId="0" hidden="1">{#N/A,#N/A,FALSE,"포장1";#N/A,#N/A,FALSE,"포장1"}</definedName>
    <definedName name="__wet4" localSheetId="6" hidden="1">{#N/A,#N/A,FALSE,"포장1";#N/A,#N/A,FALSE,"포장1"}</definedName>
    <definedName name="__wet4" localSheetId="4" hidden="1">{#N/A,#N/A,FALSE,"포장1";#N/A,#N/A,FALSE,"포장1"}</definedName>
    <definedName name="__wet4" hidden="1">{#N/A,#N/A,FALSE,"포장1";#N/A,#N/A,FALSE,"포장1"}</definedName>
    <definedName name="__wrn9" localSheetId="6"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xlnm.Print_Area_1" localSheetId="12">#REF!</definedName>
    <definedName name="__xlnm.Print_Area_1" localSheetId="9">#REF!</definedName>
    <definedName name="__xlnm.Print_Titles_1" localSheetId="12">#REF!</definedName>
    <definedName name="__xlnm.Print_Titles_1" localSheetId="9">#REF!</definedName>
    <definedName name="__yy5" localSheetId="1" hidden="1">{#N/A,#N/A,TRUE,"Front";#N/A,#N/A,TRUE,"Simple Letter";#N/A,#N/A,TRUE,"Inside";#N/A,#N/A,TRUE,"Contents";#N/A,#N/A,TRUE,"Basis";#N/A,#N/A,TRUE,"Inclusions";#N/A,#N/A,TRUE,"Exclusions";#N/A,#N/A,TRUE,"Areas";#N/A,#N/A,TRUE,"Summary";#N/A,#N/A,TRUE,"Detail"}</definedName>
    <definedName name="__yy5" localSheetId="5" hidden="1">{#N/A,#N/A,TRUE,"Front";#N/A,#N/A,TRUE,"Simple Letter";#N/A,#N/A,TRUE,"Inside";#N/A,#N/A,TRUE,"Contents";#N/A,#N/A,TRUE,"Basis";#N/A,#N/A,TRUE,"Inclusions";#N/A,#N/A,TRUE,"Exclusions";#N/A,#N/A,TRUE,"Areas";#N/A,#N/A,TRUE,"Summary";#N/A,#N/A,TRUE,"Detail"}</definedName>
    <definedName name="__yy5" localSheetId="0" hidden="1">{#N/A,#N/A,TRUE,"Front";#N/A,#N/A,TRUE,"Simple Letter";#N/A,#N/A,TRUE,"Inside";#N/A,#N/A,TRUE,"Contents";#N/A,#N/A,TRUE,"Basis";#N/A,#N/A,TRUE,"Inclusions";#N/A,#N/A,TRUE,"Exclusions";#N/A,#N/A,TRUE,"Areas";#N/A,#N/A,TRUE,"Summary";#N/A,#N/A,TRUE,"Detail"}</definedName>
    <definedName name="__yy5" localSheetId="6" hidden="1">{#N/A,#N/A,TRUE,"Front";#N/A,#N/A,TRUE,"Simple Letter";#N/A,#N/A,TRUE,"Inside";#N/A,#N/A,TRUE,"Contents";#N/A,#N/A,TRUE,"Basis";#N/A,#N/A,TRUE,"Inclusions";#N/A,#N/A,TRUE,"Exclusions";#N/A,#N/A,TRUE,"Areas";#N/A,#N/A,TRUE,"Summary";#N/A,#N/A,TRUE,"Detail"}</definedName>
    <definedName name="__yy5" localSheetId="4"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 localSheetId="12">#REF!</definedName>
    <definedName name="_1" localSheetId="9">#REF!</definedName>
    <definedName name="_1____123Graph_ACHART_3" hidden="1">[8]CASHFLOWS!#REF!</definedName>
    <definedName name="_1__123Graph_ACHART_1" hidden="1">[14]Cash2!$G$16:$G$31</definedName>
    <definedName name="_1__123Graph_ACHART_1A" hidden="1">'[11]입찰내역 발주처 양식'!#REF!</definedName>
    <definedName name="_1__123Graph_ACHART_3" hidden="1">[8]CASHFLOWS!#REF!</definedName>
    <definedName name="_10___123Graph_ACHART_4" hidden="1">[8]CASHFLOWS!#REF!</definedName>
    <definedName name="_11__123Graph_BCHART_4" hidden="1">[8]CASHFLOWS!#REF!</definedName>
    <definedName name="_12__123Graph_BCHART_4" hidden="1">[8]CASHFLOWS!#REF!</definedName>
    <definedName name="_123GRAPH_ACCURANT" hidden="1">[15]FitOutConfCentre!#REF!</definedName>
    <definedName name="_123Graph_x" hidden="1">'[1]Rate Analysis'!#REF!</definedName>
    <definedName name="_124GRA" hidden="1">[16]FitOutConfCentre!#REF!</definedName>
    <definedName name="_13___123Graph_BCHART_3" hidden="1">[8]CASHFLOWS!#REF!</definedName>
    <definedName name="_13__123Graph_XCHART_3" hidden="1">[8]CASHFLOWS!$B$15:$B$29</definedName>
    <definedName name="_14__123Graph_XCHART_4" hidden="1">[8]CASHFLOWS!$B$15:$B$29</definedName>
    <definedName name="_15__123Graph_XCHART_3" hidden="1">[8]CASHFLOWS!$B$15:$B$29</definedName>
    <definedName name="_16___123Graph_BCHART_4" hidden="1">[8]CASHFLOWS!#REF!</definedName>
    <definedName name="_16__123Graph_XCHART_4" hidden="1">[8]CASHFLOWS!$B$15:$B$29</definedName>
    <definedName name="_17___123Graph_XCHART_3" hidden="1">[8]CASHFLOWS!$B$15:$B$29</definedName>
    <definedName name="_18___123Graph_XCHART_4" hidden="1">[8]CASHFLOWS!$B$15:$B$29</definedName>
    <definedName name="_2____123Graph_ACHART_4" hidden="1">[8]CASHFLOWS!#REF!</definedName>
    <definedName name="_2__123Graph_ACHART_1A" hidden="1">'[11]입찰내역 발주처 양식'!#REF!</definedName>
    <definedName name="_2__123Graph_ACHART_2" hidden="1">[14]Z!$T$179:$AH$179</definedName>
    <definedName name="_2__123Graph_ACHART_4" hidden="1">[8]CASHFLOWS!#REF!</definedName>
    <definedName name="_2__123Graph_XCHART_1A" hidden="1">'[11]입찰내역 발주처 양식'!#REF!</definedName>
    <definedName name="_23__123Graph_ACHART_3" hidden="1">[8]CASHFLOWS!#REF!</definedName>
    <definedName name="_24__123Graph_ACHART_3" hidden="1">[8]CASHFLOWS!#REF!</definedName>
    <definedName name="_28__123Graph_ACHART_4" hidden="1">[8]CASHFLOWS!#REF!</definedName>
    <definedName name="_3____123Graph_BCHART_3" hidden="1">[8]CASHFLOWS!#REF!</definedName>
    <definedName name="_3__123Graph_ACHART_3" hidden="1">[8]CASHFLOWS!#REF!</definedName>
    <definedName name="_3__123Graph_BCHART_2" hidden="1">[14]Z!$T$180:$AH$180</definedName>
    <definedName name="_3__123Graph_BCHART_3" hidden="1">[8]CASHFLOWS!#REF!</definedName>
    <definedName name="_30__123Graph_ACHART_4" hidden="1">[8]CASHFLOWS!#REF!</definedName>
    <definedName name="_321" hidden="1">[16]FitOutConfCentre!#REF!</definedName>
    <definedName name="_33__123Graph_BCHART_3" hidden="1">[8]CASHFLOWS!#REF!</definedName>
    <definedName name="_36__123Graph_BCHART_3" hidden="1">[8]CASHFLOWS!#REF!</definedName>
    <definedName name="_38__123Graph_BCHART_4" hidden="1">[8]CASHFLOWS!#REF!</definedName>
    <definedName name="_39__123Graph_XCHART_3" hidden="1">[8]CASHFLOWS!$B$15:$B$29</definedName>
    <definedName name="_4____123Graph_BCHART_4" hidden="1">[8]CASHFLOWS!#REF!</definedName>
    <definedName name="_4__123Graph_ACHART_3" hidden="1">[8]CASHFLOWS!#REF!</definedName>
    <definedName name="_4__123Graph_BCHART_4" hidden="1">[8]CASHFLOWS!#REF!</definedName>
    <definedName name="_4__123Graph_CCHART_1" hidden="1">[14]Cash2!$J$16:$J$36</definedName>
    <definedName name="_4__123Graph_XCHART_1A" hidden="1">'[11]입찰내역 발주처 양식'!#REF!</definedName>
    <definedName name="_40__123Graph_XCHART_4" hidden="1">[8]CASHFLOWS!$B$15:$B$29</definedName>
    <definedName name="_42__123Graph_BCHART_4" hidden="1">[8]CASHFLOWS!#REF!</definedName>
    <definedName name="_43__123Graph_XCHART_3" hidden="1">[8]CASHFLOWS!$B$15:$B$29</definedName>
    <definedName name="_44__123Graph_XCHART_4" hidden="1">[8]CASHFLOWS!$B$15:$B$29</definedName>
    <definedName name="_5__123Graph_DCHART_1" hidden="1">[14]Cash2!$K$16:$K$36</definedName>
    <definedName name="_5__123Graph_XCHART_3" hidden="1">[8]CASHFLOWS!$B$15:$B$29</definedName>
    <definedName name="_6__123Graph_ACHART_4" hidden="1">[8]CASHFLOWS!#REF!</definedName>
    <definedName name="_6__123Graph_XCHART_4" hidden="1">[8]CASHFLOWS!$B$15:$B$29</definedName>
    <definedName name="_7___123Graph_ACHART_3" hidden="1">[8]CASHFLOWS!#REF!</definedName>
    <definedName name="_9__123Graph_BCHART_3" hidden="1">[8]CASHFLOWS!#REF!</definedName>
    <definedName name="_a15" localSheetId="12" hidden="1">[8]FitOutConfCentre!#REF!</definedName>
    <definedName name="_a15" localSheetId="14" hidden="1">[8]FitOutConfCentre!#REF!</definedName>
    <definedName name="_a15" localSheetId="9" hidden="1">[8]FitOutConfCentre!#REF!</definedName>
    <definedName name="_a15" localSheetId="6" hidden="1">[17]FitOutConfCentre!#REF!</definedName>
    <definedName name="_a15" hidden="1">[8]FitOutConfCentre!#REF!</definedName>
    <definedName name="_a3" localSheetId="6" hidden="1">{#N/A,#N/A,TRUE,"Financials";#N/A,#N/A,TRUE,"Operating Statistics";#N/A,#N/A,TRUE,"Capex &amp; Depreciation";#N/A,#N/A,TRUE,"Debt"}</definedName>
    <definedName name="_a3" hidden="1">{#N/A,#N/A,TRUE,"Financials";#N/A,#N/A,TRUE,"Operating Statistics";#N/A,#N/A,TRUE,"Capex &amp; Depreciation";#N/A,#N/A,TRUE,"Debt"}</definedName>
    <definedName name="_a65537" localSheetId="12">#REF!</definedName>
    <definedName name="_a65537" localSheetId="9">#REF!</definedName>
    <definedName name="_A65555" localSheetId="12">#REF!</definedName>
    <definedName name="_A65555" localSheetId="9">#REF!</definedName>
    <definedName name="_A655600" localSheetId="12">#REF!</definedName>
    <definedName name="_A655600" localSheetId="9">#REF!</definedName>
    <definedName name="_A65658" localSheetId="12">#REF!</definedName>
    <definedName name="_A65658" localSheetId="9">#REF!</definedName>
    <definedName name="_aa1" localSheetId="6"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aa5" localSheetId="12">#REF!</definedName>
    <definedName name="_aaa5" localSheetId="9">#REF!</definedName>
    <definedName name="_ab1" localSheetId="6"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2222" localSheetId="12">#REF!</definedName>
    <definedName name="_AB2222" localSheetId="9">#REF!</definedName>
    <definedName name="_AB9013" localSheetId="12">#REF!</definedName>
    <definedName name="_AB9013" localSheetId="9">#REF!</definedName>
    <definedName name="_ABC" hidden="1">[7]Cash2!$G$16:$G$31</definedName>
    <definedName name="_as1" localSheetId="6"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hidden="1">#REF!</definedName>
    <definedName name="_cat12" localSheetId="6"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BL1" localSheetId="12">[18]DB1!#REF!</definedName>
    <definedName name="_CBL1" localSheetId="9">[18]DB1!#REF!</definedName>
    <definedName name="_CBL10" localSheetId="12">[18]DB10!#REF!</definedName>
    <definedName name="_CBL10" localSheetId="9">[18]DB10!#REF!</definedName>
    <definedName name="_CBL11" localSheetId="12">[18]DB11!#REF!</definedName>
    <definedName name="_CBL11" localSheetId="9">[18]DB11!#REF!</definedName>
    <definedName name="_CBL12" localSheetId="12">[18]DB12!#REF!</definedName>
    <definedName name="_CBL12" localSheetId="9">[18]DB12!#REF!</definedName>
    <definedName name="_CBL13" localSheetId="12">[18]DB13!#REF!</definedName>
    <definedName name="_CBL13" localSheetId="9">[18]DB13!#REF!</definedName>
    <definedName name="_CBL14" localSheetId="12">[18]DB14!#REF!</definedName>
    <definedName name="_CBL14" localSheetId="9">[18]DB14!#REF!</definedName>
    <definedName name="_CBL15" localSheetId="12">[18]DB15!#REF!</definedName>
    <definedName name="_CBL15" localSheetId="9">[18]DB15!#REF!</definedName>
    <definedName name="_CBL16" localSheetId="12">[18]DB16!#REF!</definedName>
    <definedName name="_CBL16" localSheetId="9">[18]DB16!#REF!</definedName>
    <definedName name="_CBL17" localSheetId="12">[18]DB17!#REF!</definedName>
    <definedName name="_CBL17" localSheetId="9">[18]DB17!#REF!</definedName>
    <definedName name="_CBL18" localSheetId="12">[18]DB18!#REF!</definedName>
    <definedName name="_CBL18" localSheetId="9">[18]DB18!#REF!</definedName>
    <definedName name="_CBL19" localSheetId="12">[18]DB19!#REF!</definedName>
    <definedName name="_CBL19" localSheetId="9">[18]DB19!#REF!</definedName>
    <definedName name="_CBL2" localSheetId="12">[18]DB2!#REF!</definedName>
    <definedName name="_CBL2" localSheetId="9">[18]DB2!#REF!</definedName>
    <definedName name="_CBL3" localSheetId="12">[18]DB3!#REF!</definedName>
    <definedName name="_CBL3" localSheetId="9">[18]DB3!#REF!</definedName>
    <definedName name="_CBL4" localSheetId="12">[18]DB4!#REF!</definedName>
    <definedName name="_CBL4" localSheetId="9">[18]DB4!#REF!</definedName>
    <definedName name="_CBL5" localSheetId="12">[18]DB5!#REF!</definedName>
    <definedName name="_CBL5" localSheetId="9">[18]DB5!#REF!</definedName>
    <definedName name="_CBL6" localSheetId="12">[18]DB6!#REF!</definedName>
    <definedName name="_CBL6" localSheetId="9">[18]DB6!#REF!</definedName>
    <definedName name="_CBL7" localSheetId="12">[18]DB7!#REF!</definedName>
    <definedName name="_CBL7" localSheetId="9">[18]DB7!#REF!</definedName>
    <definedName name="_CBL8" localSheetId="12">[18]DB8!#REF!</definedName>
    <definedName name="_CBL8" localSheetId="9">[18]DB8!#REF!</definedName>
    <definedName name="_CBL9" localSheetId="12">[18]DB9!#REF!</definedName>
    <definedName name="_CBL9" localSheetId="9">[18]DB9!#REF!</definedName>
    <definedName name="_ccr1" localSheetId="1" hidden="1">{#N/A,#N/A,TRUE,"Cover";#N/A,#N/A,TRUE,"Conts";#N/A,#N/A,TRUE,"VOS";#N/A,#N/A,TRUE,"Warrington";#N/A,#N/A,TRUE,"Widnes"}</definedName>
    <definedName name="_ccr1" localSheetId="5" hidden="1">{#N/A,#N/A,TRUE,"Cover";#N/A,#N/A,TRUE,"Conts";#N/A,#N/A,TRUE,"VOS";#N/A,#N/A,TRUE,"Warrington";#N/A,#N/A,TRUE,"Widnes"}</definedName>
    <definedName name="_ccr1" localSheetId="0" hidden="1">{#N/A,#N/A,TRUE,"Cover";#N/A,#N/A,TRUE,"Conts";#N/A,#N/A,TRUE,"VOS";#N/A,#N/A,TRUE,"Warrington";#N/A,#N/A,TRUE,"Widnes"}</definedName>
    <definedName name="_ccr1" localSheetId="6" hidden="1">{#N/A,#N/A,TRUE,"Cover";#N/A,#N/A,TRUE,"Conts";#N/A,#N/A,TRUE,"VOS";#N/A,#N/A,TRUE,"Warrington";#N/A,#N/A,TRUE,"Widnes"}</definedName>
    <definedName name="_ccr1" localSheetId="4" hidden="1">{#N/A,#N/A,TRUE,"Cover";#N/A,#N/A,TRUE,"Conts";#N/A,#N/A,TRUE,"VOS";#N/A,#N/A,TRUE,"Warrington";#N/A,#N/A,TRUE,"Widnes"}</definedName>
    <definedName name="_ccr1" hidden="1">{#N/A,#N/A,TRUE,"Cover";#N/A,#N/A,TRUE,"Conts";#N/A,#N/A,TRUE,"VOS";#N/A,#N/A,TRUE,"Warrington";#N/A,#N/A,TRUE,"Widnes"}</definedName>
    <definedName name="_ccr2" localSheetId="6" hidden="1">{#N/A,#N/A,TRUE,"Cover";#N/A,#N/A,TRUE,"Conts";#N/A,#N/A,TRUE,"VOS";#N/A,#N/A,TRUE,"Warrington";#N/A,#N/A,TRUE,"Widnes"}</definedName>
    <definedName name="_ccr2" hidden="1">{#N/A,#N/A,TRUE,"Cover";#N/A,#N/A,TRUE,"Conts";#N/A,#N/A,TRUE,"VOS";#N/A,#N/A,TRUE,"Warrington";#N/A,#N/A,TRUE,"Widnes"}</definedName>
    <definedName name="_COL1" localSheetId="12">#REF!</definedName>
    <definedName name="_COL1" localSheetId="9">#REF!</definedName>
    <definedName name="_com2" localSheetId="6" hidden="1">{"'Break down'!$A$4"}</definedName>
    <definedName name="_com2" hidden="1">{"'Break down'!$A$4"}</definedName>
    <definedName name="_D1" localSheetId="1" hidden="1">{#N/A,#N/A,FALSE,"MARCH"}</definedName>
    <definedName name="_D1" localSheetId="5" hidden="1">{#N/A,#N/A,FALSE,"MARCH"}</definedName>
    <definedName name="_D1" localSheetId="0" hidden="1">{#N/A,#N/A,FALSE,"MARCH"}</definedName>
    <definedName name="_D1" localSheetId="6" hidden="1">{#N/A,#N/A,FALSE,"MARCH"}</definedName>
    <definedName name="_D1" localSheetId="4" hidden="1">{#N/A,#N/A,FALSE,"MARCH"}</definedName>
    <definedName name="_D1" hidden="1">{#N/A,#N/A,FALSE,"MARCH"}</definedName>
    <definedName name="_dd" localSheetId="12">#REF!</definedName>
    <definedName name="_dd" localSheetId="9">#REF!</definedName>
    <definedName name="_dec05" localSheetId="6" hidden="1">{"'Sheet1'!$A$4386:$N$4591"}</definedName>
    <definedName name="_dec05" hidden="1">{"'Sheet1'!$A$4386:$N$4591"}</definedName>
    <definedName name="_DEC22" localSheetId="6" hidden="1">{#N/A,#N/A,TRUE,"arnitower";#N/A,#N/A,TRUE,"arnigarage "}</definedName>
    <definedName name="_DEC22" hidden="1">{#N/A,#N/A,TRUE,"arnitower";#N/A,#N/A,TRUE,"arnigarage "}</definedName>
    <definedName name="_Dist_Bin" localSheetId="1" hidden="1">[19]BID!#REF!</definedName>
    <definedName name="_Dist_Bin" localSheetId="5" hidden="1">[19]BID!#REF!</definedName>
    <definedName name="_Dist_Bin" localSheetId="12" hidden="1">[19]BID!#REF!</definedName>
    <definedName name="_Dist_Bin" localSheetId="14" hidden="1">[19]BID!#REF!</definedName>
    <definedName name="_Dist_Bin" localSheetId="9" hidden="1">[19]BID!#REF!</definedName>
    <definedName name="_Dist_Bin" localSheetId="6" hidden="1">[20]BID!#REF!</definedName>
    <definedName name="_Dist_Bin" hidden="1">[19]BID!#REF!</definedName>
    <definedName name="_Dist_Values" localSheetId="1" hidden="1">[19]BID!#REF!</definedName>
    <definedName name="_Dist_Values" localSheetId="5" hidden="1">[19]BID!#REF!</definedName>
    <definedName name="_Dist_Values" localSheetId="12" hidden="1">[19]BID!#REF!</definedName>
    <definedName name="_Dist_Values" localSheetId="14" hidden="1">[19]BID!#REF!</definedName>
    <definedName name="_Dist_Values" localSheetId="9" hidden="1">[19]BID!#REF!</definedName>
    <definedName name="_Dist_Values" localSheetId="6" hidden="1">[20]BID!#REF!</definedName>
    <definedName name="_Dist_Values" hidden="1">[19]BID!#REF!</definedName>
    <definedName name="_EE1" localSheetId="6"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localSheetId="5" hidden="1">{#N/A,#N/A,TRUE,"Front";#N/A,#N/A,TRUE,"Simple Letter";#N/A,#N/A,TRUE,"Inside";#N/A,#N/A,TRUE,"Contents";#N/A,#N/A,TRUE,"Basis";#N/A,#N/A,TRUE,"Inclusions";#N/A,#N/A,TRUE,"Exclusions";#N/A,#N/A,TRUE,"Areas";#N/A,#N/A,TRUE,"Summary";#N/A,#N/A,TRUE,"Detail"}</definedName>
    <definedName name="_ert34" localSheetId="0" hidden="1">{#N/A,#N/A,TRUE,"Front";#N/A,#N/A,TRUE,"Simple Letter";#N/A,#N/A,TRUE,"Inside";#N/A,#N/A,TRUE,"Contents";#N/A,#N/A,TRUE,"Basis";#N/A,#N/A,TRUE,"Inclusions";#N/A,#N/A,TRUE,"Exclusions";#N/A,#N/A,TRUE,"Areas";#N/A,#N/A,TRUE,"Summary";#N/A,#N/A,TRUE,"Detail"}</definedName>
    <definedName name="_ert34" localSheetId="6" hidden="1">{#N/A,#N/A,TRUE,"Front";#N/A,#N/A,TRUE,"Simple Letter";#N/A,#N/A,TRUE,"Inside";#N/A,#N/A,TRUE,"Contents";#N/A,#N/A,TRUE,"Basis";#N/A,#N/A,TRUE,"Inclusions";#N/A,#N/A,TRUE,"Exclusions";#N/A,#N/A,TRUE,"Areas";#N/A,#N/A,TRUE,"Summary";#N/A,#N/A,TRUE,"Detail"}</definedName>
    <definedName name="_ert34" localSheetId="4"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esc1" localSheetId="12">#REF!</definedName>
    <definedName name="_esc1" localSheetId="9">#REF!</definedName>
    <definedName name="_esc2" localSheetId="12">#REF!</definedName>
    <definedName name="_esc2" localSheetId="9">#REF!</definedName>
    <definedName name="_exc1" localSheetId="12">#REF!</definedName>
    <definedName name="_exc1" localSheetId="9">#REF!</definedName>
    <definedName name="_exc11" localSheetId="12">#REF!</definedName>
    <definedName name="_exc11" localSheetId="9">#REF!</definedName>
    <definedName name="_exc2" localSheetId="12">#REF!</definedName>
    <definedName name="_exc2" localSheetId="9">#REF!</definedName>
    <definedName name="_EXC3" localSheetId="12">#REF!</definedName>
    <definedName name="_EXC3" localSheetId="9">#REF!</definedName>
    <definedName name="_EXC4" localSheetId="12">#REF!</definedName>
    <definedName name="_EXC4" localSheetId="9">#REF!</definedName>
    <definedName name="_Feb06" localSheetId="6"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1" localSheetId="12">#REF!</definedName>
    <definedName name="_ff1" localSheetId="9">#REF!</definedName>
    <definedName name="_fff2" localSheetId="6"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2" hidden="1">[6]GRSummary!#REF!</definedName>
    <definedName name="_Fill" localSheetId="14" hidden="1">[6]GRSummary!#REF!</definedName>
    <definedName name="_Fill" localSheetId="9" hidden="1">[6]GRSummary!#REF!</definedName>
    <definedName name="_Fill" localSheetId="6" hidden="1">#REF!</definedName>
    <definedName name="_Fill" hidden="1">[6]GRSummary!#REF!</definedName>
    <definedName name="_Fill1" hidden="1">#REF!</definedName>
    <definedName name="_xlnm._FilterDatabase" localSheetId="1" hidden="1">'Accomp. Breakdown-Dec'!$A$6:$CP$243</definedName>
    <definedName name="_xlnm._FilterDatabase" localSheetId="5" hidden="1">#REF!</definedName>
    <definedName name="_xlnm._FilterDatabase" localSheetId="12" hidden="1">#REF!</definedName>
    <definedName name="_xlnm._FilterDatabase" localSheetId="14" hidden="1">#REF!</definedName>
    <definedName name="_xlnm._FilterDatabase" localSheetId="9" hidden="1">#REF!</definedName>
    <definedName name="_xlnm._FilterDatabase" localSheetId="6" hidden="1">#REF!</definedName>
    <definedName name="_xlnm._FilterDatabase" hidden="1">#REF!</definedName>
    <definedName name="_fin2" hidden="1">#REF!</definedName>
    <definedName name="_foo1" localSheetId="12">#REF!</definedName>
    <definedName name="_foo1" localSheetId="9">#REF!</definedName>
    <definedName name="_foo2" localSheetId="12">#REF!</definedName>
    <definedName name="_foo2" localSheetId="9">#REF!</definedName>
    <definedName name="_foo3" localSheetId="12">#REF!</definedName>
    <definedName name="_foo3" localSheetId="9">#REF!</definedName>
    <definedName name="_FOO4" localSheetId="12">#REF!</definedName>
    <definedName name="_FOO4" localSheetId="9">#REF!</definedName>
    <definedName name="_gc09" localSheetId="6" hidden="1">{#N/A,#N/A,TRUE,"arnitower";#N/A,#N/A,TRUE,"arnigarage "}</definedName>
    <definedName name="_gc09" hidden="1">{#N/A,#N/A,TRUE,"arnitower";#N/A,#N/A,TRUE,"arnigarage "}</definedName>
    <definedName name="_ggg2" localSheetId="6" hidden="1">{"View1",#N/A,FALSE,"Sheet1";"View2",#N/A,FALSE,"Sheet1"}</definedName>
    <definedName name="_ggg2" hidden="1">{"View1",#N/A,FALSE,"Sheet1";"View2",#N/A,FALSE,"Sheet1"}</definedName>
    <definedName name="_ggg3" localSheetId="6" hidden="1">{"View1",#N/A,FALSE,"Sheet1";"View2",#N/A,FALSE,"Sheet1"}</definedName>
    <definedName name="_ggg3" hidden="1">{"View1",#N/A,FALSE,"Sheet1";"View2",#N/A,FALSE,"Sheet1"}</definedName>
    <definedName name="_hp10" localSheetId="6"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hs1" localSheetId="12">#REF!</definedName>
    <definedName name="_hs1" localSheetId="9">#REF!</definedName>
    <definedName name="_INS10" localSheetId="12">[18]DB10!#REF!</definedName>
    <definedName name="_INS10" localSheetId="9">[18]DB10!#REF!</definedName>
    <definedName name="_INS11" localSheetId="12">[18]DB11!#REF!</definedName>
    <definedName name="_INS11" localSheetId="9">[18]DB11!#REF!</definedName>
    <definedName name="_INS12" localSheetId="12">[18]DB12!#REF!</definedName>
    <definedName name="_INS12" localSheetId="9">[18]DB12!#REF!</definedName>
    <definedName name="_INS13" localSheetId="12">[18]DB13!#REF!</definedName>
    <definedName name="_INS13" localSheetId="9">[18]DB13!#REF!</definedName>
    <definedName name="_INS14" localSheetId="12">[18]DB14!#REF!</definedName>
    <definedName name="_INS14" localSheetId="9">[18]DB14!#REF!</definedName>
    <definedName name="_INS15" localSheetId="12">[18]DB15!#REF!</definedName>
    <definedName name="_INS15" localSheetId="9">[18]DB15!#REF!</definedName>
    <definedName name="_INS16" localSheetId="12">[18]DB16!#REF!</definedName>
    <definedName name="_INS16" localSheetId="9">[18]DB16!#REF!</definedName>
    <definedName name="_INS17" localSheetId="12">[18]DB17!#REF!</definedName>
    <definedName name="_INS17" localSheetId="9">[18]DB17!#REF!</definedName>
    <definedName name="_INS18" localSheetId="12">[18]DB18!#REF!</definedName>
    <definedName name="_INS18" localSheetId="9">[18]DB18!#REF!</definedName>
    <definedName name="_INS19" localSheetId="12">[18]DB19!#REF!</definedName>
    <definedName name="_INS19" localSheetId="9">[18]DB19!#REF!</definedName>
    <definedName name="_INS2" localSheetId="12">[18]DB2!#REF!</definedName>
    <definedName name="_INS2" localSheetId="9">[18]DB2!#REF!</definedName>
    <definedName name="_INS3" localSheetId="12">[18]DB3!#REF!</definedName>
    <definedName name="_INS3" localSheetId="9">[18]DB3!#REF!</definedName>
    <definedName name="_INS4" localSheetId="12">[18]DB4!#REF!</definedName>
    <definedName name="_INS4" localSheetId="9">[18]DB4!#REF!</definedName>
    <definedName name="_INS5" localSheetId="12">[18]DB5!#REF!</definedName>
    <definedName name="_INS5" localSheetId="9">[18]DB5!#REF!</definedName>
    <definedName name="_INS6" localSheetId="12">[18]DB6!#REF!</definedName>
    <definedName name="_INS6" localSheetId="9">[18]DB6!#REF!</definedName>
    <definedName name="_INS7" localSheetId="12">[18]DB7!#REF!</definedName>
    <definedName name="_INS7" localSheetId="9">[18]DB7!#REF!</definedName>
    <definedName name="_INS8" localSheetId="12">[18]DB8!#REF!</definedName>
    <definedName name="_INS8" localSheetId="9">[18]DB8!#REF!</definedName>
    <definedName name="_INS9" localSheetId="12">[18]DB9!#REF!</definedName>
    <definedName name="_INS9" localSheetId="9">[18]DB9!#REF!</definedName>
    <definedName name="_IRI1" localSheetId="12">'[21]Décomposition de prix'!#REF!</definedName>
    <definedName name="_IRI1" localSheetId="9">'[22]Décomposition de prix'!#REF!</definedName>
    <definedName name="_IRI2" localSheetId="12">'[21]Décomposition de prix'!#REF!</definedName>
    <definedName name="_IRI2" localSheetId="9">'[22]Décomposition de prix'!#REF!</definedName>
    <definedName name="_Key1" localSheetId="1" hidden="1">#REF!</definedName>
    <definedName name="_Key1" localSheetId="5" hidden="1">#REF!</definedName>
    <definedName name="_Key1" localSheetId="12" hidden="1">#REF!</definedName>
    <definedName name="_Key1" localSheetId="14" hidden="1">#REF!</definedName>
    <definedName name="_Key1" localSheetId="9" hidden="1">#REF!</definedName>
    <definedName name="_Key1" localSheetId="6" hidden="1">#REF!</definedName>
    <definedName name="_Key1" hidden="1">#REF!</definedName>
    <definedName name="_Key2" localSheetId="1" hidden="1">#REF!</definedName>
    <definedName name="_Key2" localSheetId="5" hidden="1">#REF!</definedName>
    <definedName name="_Key2" localSheetId="12" hidden="1">#REF!</definedName>
    <definedName name="_Key2" localSheetId="14" hidden="1">#REF!</definedName>
    <definedName name="_Key2" localSheetId="9" hidden="1">#REF!</definedName>
    <definedName name="_Key2" localSheetId="6" hidden="1">#REF!</definedName>
    <definedName name="_Key2" hidden="1">#REF!</definedName>
    <definedName name="_KJL0802" localSheetId="6"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6" hidden="1">{"'Break down'!$A$4"}</definedName>
    <definedName name="_le3" hidden="1">{"'Break down'!$A$4"}</definedName>
    <definedName name="_Mat2" localSheetId="12">#REF!</definedName>
    <definedName name="_Mat2" localSheetId="9">#REF!</definedName>
    <definedName name="_MatInverse_In" hidden="1">#REF!</definedName>
    <definedName name="_may1" localSheetId="1" hidden="1">{#N/A,#N/A,FALSE,"MARCH"}</definedName>
    <definedName name="_may1" localSheetId="5" hidden="1">{#N/A,#N/A,FALSE,"MARCH"}</definedName>
    <definedName name="_may1" localSheetId="0" hidden="1">{#N/A,#N/A,FALSE,"MARCH"}</definedName>
    <definedName name="_may1" localSheetId="6" hidden="1">{#N/A,#N/A,FALSE,"MARCH"}</definedName>
    <definedName name="_may1" localSheetId="4" hidden="1">{#N/A,#N/A,FALSE,"MARCH"}</definedName>
    <definedName name="_may1" hidden="1">{#N/A,#N/A,FALSE,"MARCH"}</definedName>
    <definedName name="_MCC3" localSheetId="6" hidden="1">{#N/A,#N/A,FALSE,"CCTV"}</definedName>
    <definedName name="_MCC3" hidden="1">{#N/A,#N/A,FALSE,"CCTV"}</definedName>
    <definedName name="_new8" localSheetId="12" hidden="1">[6]GRSummary!#REF!</definedName>
    <definedName name="_new8" localSheetId="14" hidden="1">[6]GRSummary!#REF!</definedName>
    <definedName name="_new8" localSheetId="9" hidden="1">[6]GRSummary!#REF!</definedName>
    <definedName name="_new8" localSheetId="6" hidden="1">[5]GRSummary!#REF!</definedName>
    <definedName name="_new8" hidden="1">[6]GRSummary!#REF!</definedName>
    <definedName name="_ngk1109" localSheetId="6" hidden="1">{#N/A,#N/A,FALSE,"估價單  (3)"}</definedName>
    <definedName name="_ngk1109" hidden="1">{#N/A,#N/A,FALSE,"估價單  (3)"}</definedName>
    <definedName name="_nil1" localSheetId="6" hidden="1">{"Inflation-BaseYear",#N/A,FALSE,"Inputs"}</definedName>
    <definedName name="_nil1" hidden="1">{"Inflation-BaseYear",#N/A,FALSE,"Inputs"}</definedName>
    <definedName name="_nil2" localSheetId="6" hidden="1">{"Output-3Column",#N/A,FALSE,"Output"}</definedName>
    <definedName name="_nil2" hidden="1">{"Output-3Column",#N/A,FALSE,"Output"}</definedName>
    <definedName name="_nil3" localSheetId="6" hidden="1">{"Output-All",#N/A,FALSE,"Output"}</definedName>
    <definedName name="_nil3" hidden="1">{"Output-All",#N/A,FALSE,"Output"}</definedName>
    <definedName name="_nil4" localSheetId="6" hidden="1">{"Output-BaseYear",#N/A,FALSE,"Output"}</definedName>
    <definedName name="_nil4" hidden="1">{"Output-BaseYear",#N/A,FALSE,"Output"}</definedName>
    <definedName name="_nil5" localSheetId="6" hidden="1">{"Output-Min",#N/A,FALSE,"Output"}</definedName>
    <definedName name="_nil5" hidden="1">{"Output-Min",#N/A,FALSE,"Output"}</definedName>
    <definedName name="_nil6" localSheetId="6" hidden="1">{"Output%",#N/A,FALSE,"Output"}</definedName>
    <definedName name="_nil6" hidden="1">{"Output%",#N/A,FALSE,"Output"}</definedName>
    <definedName name="_nil7" localSheetId="6"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6"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6"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6"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6"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localSheetId="6" hidden="1">255</definedName>
    <definedName name="_Order2" hidden="1">0</definedName>
    <definedName name="_Parse_In" localSheetId="12" hidden="1">[23]PriceSummary!#REF!</definedName>
    <definedName name="_Parse_In" localSheetId="14" hidden="1">[23]PriceSummary!#REF!</definedName>
    <definedName name="_Parse_In" localSheetId="9" hidden="1">[23]PriceSummary!#REF!</definedName>
    <definedName name="_Parse_In" localSheetId="6" hidden="1">[24]PriceSummary!#REF!</definedName>
    <definedName name="_Parse_In" hidden="1">[23]PriceSummary!#REF!</definedName>
    <definedName name="_Parse_Out" localSheetId="1" hidden="1">#REF!</definedName>
    <definedName name="_Parse_Out" localSheetId="5" hidden="1">#REF!</definedName>
    <definedName name="_Parse_Out" localSheetId="12" hidden="1">#REF!</definedName>
    <definedName name="_Parse_Out" localSheetId="14" hidden="1">#REF!</definedName>
    <definedName name="_Parse_Out" localSheetId="9" hidden="1">#REF!</definedName>
    <definedName name="_Parse_Out" localSheetId="6" hidden="1">#REF!</definedName>
    <definedName name="_Parse_Out" hidden="1">#REF!</definedName>
    <definedName name="_pcc1" localSheetId="12">#REF!</definedName>
    <definedName name="_pcc1" localSheetId="9">#REF!</definedName>
    <definedName name="_pcc2" localSheetId="12">#REF!</definedName>
    <definedName name="_pcc2" localSheetId="9">#REF!</definedName>
    <definedName name="_pcc3" localSheetId="12">#REF!</definedName>
    <definedName name="_pcc3" localSheetId="9">#REF!</definedName>
    <definedName name="_PCC4" localSheetId="12">#REF!</definedName>
    <definedName name="_PCC4" localSheetId="9">#REF!</definedName>
    <definedName name="_PK2" localSheetId="6" hidden="1">{"'장비'!$A$3:$M$12"}</definedName>
    <definedName name="_PK2" hidden="1">{"'장비'!$A$3:$M$12"}</definedName>
    <definedName name="_PKG3" localSheetId="6" hidden="1">{"'장비'!$A$3:$M$12"}</definedName>
    <definedName name="_PKG3" hidden="1">{"'장비'!$A$3:$M$12"}</definedName>
    <definedName name="_plb1" localSheetId="12">#REF!</definedName>
    <definedName name="_plb1" localSheetId="9">#REF!</definedName>
    <definedName name="_plb2" localSheetId="12">#REF!</definedName>
    <definedName name="_plb2" localSheetId="9">#REF!</definedName>
    <definedName name="_plb3" localSheetId="12">#REF!</definedName>
    <definedName name="_plb3" localSheetId="9">#REF!</definedName>
    <definedName name="_plb4" localSheetId="12">#REF!</definedName>
    <definedName name="_plb4" localSheetId="9">#REF!</definedName>
    <definedName name="_pub2" hidden="1">"L10003649.xls"</definedName>
    <definedName name="_RAB002" localSheetId="6"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RW1" localSheetId="12">#REF!</definedName>
    <definedName name="_RW1" localSheetId="9">#REF!</definedName>
    <definedName name="_RW2" localSheetId="12">#REF!</definedName>
    <definedName name="_RW2" localSheetId="9">#REF!</definedName>
    <definedName name="_S3" localSheetId="6" hidden="1">{#N/A,#N/A,FALSE,"포장2"}</definedName>
    <definedName name="_S3" hidden="1">{#N/A,#N/A,FALSE,"포장2"}</definedName>
    <definedName name="_sas1" localSheetId="12">#REF!</definedName>
    <definedName name="_sas1" localSheetId="9">#REF!</definedName>
    <definedName name="_sas2" localSheetId="12">#REF!</definedName>
    <definedName name="_sas2" localSheetId="9">#REF!</definedName>
    <definedName name="_sas4" localSheetId="12">#REF!</definedName>
    <definedName name="_sas4" localSheetId="9">#REF!</definedName>
    <definedName name="_SD01" localSheetId="12">#REF!</definedName>
    <definedName name="_SD01" localSheetId="9">#REF!</definedName>
    <definedName name="_SH1" localSheetId="12">#REF!</definedName>
    <definedName name="_SH1" localSheetId="9">#REF!</definedName>
    <definedName name="_SH2" localSheetId="12">#REF!</definedName>
    <definedName name="_SH2" localSheetId="9">#REF!</definedName>
    <definedName name="_SH3" localSheetId="12">#REF!</definedName>
    <definedName name="_SH3" localSheetId="9">#REF!</definedName>
    <definedName name="_SH4" localSheetId="12">#REF!</definedName>
    <definedName name="_SH4" localSheetId="9">#REF!</definedName>
    <definedName name="_SH5" localSheetId="12">#REF!</definedName>
    <definedName name="_SH5" localSheetId="9">#REF!</definedName>
    <definedName name="_Sort" localSheetId="1" hidden="1">#REF!</definedName>
    <definedName name="_Sort" localSheetId="5" hidden="1">#REF!</definedName>
    <definedName name="_Sort" localSheetId="12" hidden="1">#REF!</definedName>
    <definedName name="_Sort" localSheetId="14" hidden="1">#REF!</definedName>
    <definedName name="_Sort" localSheetId="9" hidden="1">#REF!</definedName>
    <definedName name="_Sort" localSheetId="6" hidden="1">#REF!</definedName>
    <definedName name="_Sort" hidden="1">#REF!</definedName>
    <definedName name="_t1" hidden="1">#REF!</definedName>
    <definedName name="_t2" hidden="1">#REF!</definedName>
    <definedName name="_Table1_In1" localSheetId="1" hidden="1">#REF!</definedName>
    <definedName name="_Table1_In1" localSheetId="5" hidden="1">#REF!</definedName>
    <definedName name="_Table1_In1" localSheetId="12" hidden="1">#REF!</definedName>
    <definedName name="_Table1_In1" localSheetId="14" hidden="1">#REF!</definedName>
    <definedName name="_Table1_In1" localSheetId="9" hidden="1">#REF!</definedName>
    <definedName name="_Table1_In1" localSheetId="6" hidden="1">#REF!</definedName>
    <definedName name="_Table1_In1" hidden="1">#REF!</definedName>
    <definedName name="_Table1_Out" localSheetId="1" hidden="1">#REF!</definedName>
    <definedName name="_Table1_Out" localSheetId="5" hidden="1">#REF!</definedName>
    <definedName name="_Table1_Out" localSheetId="12" hidden="1">#REF!</definedName>
    <definedName name="_Table1_Out" localSheetId="14" hidden="1">#REF!</definedName>
    <definedName name="_Table1_Out" localSheetId="9" hidden="1">#REF!</definedName>
    <definedName name="_Table1_Out" localSheetId="6" hidden="1">#REF!</definedName>
    <definedName name="_Table1_Out"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localSheetId="5" hidden="1">{#N/A,#N/A,FALSE,"물량산출"}</definedName>
    <definedName name="_TC1" localSheetId="0" hidden="1">{#N/A,#N/A,FALSE,"물량산출"}</definedName>
    <definedName name="_TC1" localSheetId="6" hidden="1">{#N/A,#N/A,FALSE,"물량산출"}</definedName>
    <definedName name="_TC1" localSheetId="4" hidden="1">{#N/A,#N/A,FALSE,"물량산출"}</definedName>
    <definedName name="_TC1" hidden="1">{#N/A,#N/A,FALSE,"물량산출"}</definedName>
    <definedName name="_TDS2" localSheetId="6" hidden="1">{"'Sheet1'!$A$4386:$N$4591"}</definedName>
    <definedName name="_TDS2" hidden="1">{"'Sheet1'!$A$4386:$N$4591"}</definedName>
    <definedName name="_tm3" localSheetId="6"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localSheetId="5" hidden="1">{#N/A,#N/A,FALSE,"포장1";#N/A,#N/A,FALSE,"포장1"}</definedName>
    <definedName name="_wet4" localSheetId="0" hidden="1">{#N/A,#N/A,FALSE,"포장1";#N/A,#N/A,FALSE,"포장1"}</definedName>
    <definedName name="_wet4" localSheetId="6" hidden="1">{#N/A,#N/A,FALSE,"포장1";#N/A,#N/A,FALSE,"포장1"}</definedName>
    <definedName name="_wet4" localSheetId="4" hidden="1">{#N/A,#N/A,FALSE,"포장1";#N/A,#N/A,FALSE,"포장1"}</definedName>
    <definedName name="_wet4" hidden="1">{#N/A,#N/A,FALSE,"포장1";#N/A,#N/A,FALSE,"포장1"}</definedName>
    <definedName name="_wrn9" localSheetId="6"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localSheetId="5" hidden="1">{#N/A,#N/A,TRUE,"Front";#N/A,#N/A,TRUE,"Simple Letter";#N/A,#N/A,TRUE,"Inside";#N/A,#N/A,TRUE,"Contents";#N/A,#N/A,TRUE,"Basis";#N/A,#N/A,TRUE,"Inclusions";#N/A,#N/A,TRUE,"Exclusions";#N/A,#N/A,TRUE,"Areas";#N/A,#N/A,TRUE,"Summary";#N/A,#N/A,TRUE,"Detail"}</definedName>
    <definedName name="_yy5" localSheetId="0" hidden="1">{#N/A,#N/A,TRUE,"Front";#N/A,#N/A,TRUE,"Simple Letter";#N/A,#N/A,TRUE,"Inside";#N/A,#N/A,TRUE,"Contents";#N/A,#N/A,TRUE,"Basis";#N/A,#N/A,TRUE,"Inclusions";#N/A,#N/A,TRUE,"Exclusions";#N/A,#N/A,TRUE,"Areas";#N/A,#N/A,TRUE,"Summary";#N/A,#N/A,TRUE,"Detail"}</definedName>
    <definedName name="_yy5" localSheetId="6" hidden="1">{#N/A,#N/A,TRUE,"Front";#N/A,#N/A,TRUE,"Simple Letter";#N/A,#N/A,TRUE,"Inside";#N/A,#N/A,TRUE,"Contents";#N/A,#N/A,TRUE,"Basis";#N/A,#N/A,TRUE,"Inclusions";#N/A,#N/A,TRUE,"Exclusions";#N/A,#N/A,TRUE,"Areas";#N/A,#N/A,TRUE,"Summary";#N/A,#N/A,TRUE,"Detail"}</definedName>
    <definedName name="_yy5" localSheetId="4"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hidden="1">#REF!</definedName>
    <definedName name="￠￥cAE¡ÆeEⓒo" hidden="1">#REF!</definedName>
    <definedName name="A" localSheetId="12">#REF!</definedName>
    <definedName name="A" localSheetId="9">#REF!</definedName>
    <definedName name="A"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1" localSheetId="12">#REF!</definedName>
    <definedName name="A.1" localSheetId="9">#REF!</definedName>
    <definedName name="A.2" localSheetId="12">#REF!</definedName>
    <definedName name="A.2" localSheetId="9">#REF!</definedName>
    <definedName name="a\FGg" localSheetId="6" hidden="1">{#N/A,#N/A,TRUE,"Cover";#N/A,#N/A,TRUE,"Conts";#N/A,#N/A,TRUE,"VOS";#N/A,#N/A,TRUE,"Warrington";#N/A,#N/A,TRUE,"Widnes"}</definedName>
    <definedName name="a\FGg" hidden="1">{#N/A,#N/A,TRUE,"Cover";#N/A,#N/A,TRUE,"Conts";#N/A,#N/A,TRUE,"VOS";#N/A,#N/A,TRUE,"Warrington";#N/A,#N/A,TRUE,"Widnes"}</definedName>
    <definedName name="a\sdasdf" localSheetId="6" hidden="1">{#N/A,#N/A,TRUE,"Cover";#N/A,#N/A,TRUE,"Conts";#N/A,#N/A,TRUE,"VOS";#N/A,#N/A,TRUE,"Warrington";#N/A,#N/A,TRUE,"Widnes"}</definedName>
    <definedName name="a\sdasdf" hidden="1">{#N/A,#N/A,TRUE,"Cover";#N/A,#N/A,TRUE,"Conts";#N/A,#N/A,TRUE,"VOS";#N/A,#N/A,TRUE,"Warrington";#N/A,#N/A,TRUE,"Widnes"}</definedName>
    <definedName name="A_1" localSheetId="12">#REF!</definedName>
    <definedName name="A_1" localSheetId="9">#REF!</definedName>
    <definedName name="A_3" localSheetId="12">#REF!</definedName>
    <definedName name="A_3" localSheetId="9">#REF!</definedName>
    <definedName name="A_3100INQ" localSheetId="12">#REF!</definedName>
    <definedName name="A_3100INQ" localSheetId="9">#REF!</definedName>
    <definedName name="A_3100REV" localSheetId="12">#REF!</definedName>
    <definedName name="A_3100REV" localSheetId="9">#REF!</definedName>
    <definedName name="A_3200INQ" localSheetId="12">#REF!</definedName>
    <definedName name="A_3200INQ" localSheetId="9">#REF!</definedName>
    <definedName name="A_3200REV" localSheetId="12">#REF!</definedName>
    <definedName name="A_3200REV" localSheetId="9">#REF!</definedName>
    <definedName name="A_4" localSheetId="12">#REF!</definedName>
    <definedName name="A_4" localSheetId="9">#REF!</definedName>
    <definedName name="A_EQUIP" localSheetId="12">#REF!</definedName>
    <definedName name="A_EQUIP" localSheetId="9">#REF!</definedName>
    <definedName name="A_LABOR" localSheetId="12">#REF!</definedName>
    <definedName name="A_LABOR" localSheetId="9">#REF!</definedName>
    <definedName name="A_MATL" localSheetId="12">#REF!</definedName>
    <definedName name="A_MATL" localSheetId="9">#REF!</definedName>
    <definedName name="A_MH" localSheetId="12">#REF!</definedName>
    <definedName name="A_MH" localSheetId="9">#REF!</definedName>
    <definedName name="A_OTHER" localSheetId="12">#REF!</definedName>
    <definedName name="A_OTHER" localSheetId="9">#REF!</definedName>
    <definedName name="A_REV_TOTAL" localSheetId="12">#REF!</definedName>
    <definedName name="A_REV_TOTAL" localSheetId="9">#REF!</definedName>
    <definedName name="A2.1" localSheetId="12">#REF!</definedName>
    <definedName name="A2.1" localSheetId="9">#REF!</definedName>
    <definedName name="A2.2" localSheetId="12">#REF!</definedName>
    <definedName name="A2.2" localSheetId="9">#REF!</definedName>
    <definedName name="a2a2" localSheetId="6" hidden="1">{#N/A,#N/A,TRUE,"Financials";#N/A,#N/A,TRUE,"Operating Statistics";#N/A,#N/A,TRUE,"Capex &amp; Depreciation";#N/A,#N/A,TRUE,"Debt"}</definedName>
    <definedName name="a2a2" hidden="1">{#N/A,#N/A,TRUE,"Financials";#N/A,#N/A,TRUE,"Operating Statistics";#N/A,#N/A,TRUE,"Capex &amp; Depreciation";#N/A,#N/A,TRUE,"Debt"}</definedName>
    <definedName name="AA" localSheetId="12">#REF!</definedName>
    <definedName name="AA" localSheetId="9">#REF!</definedName>
    <definedName name="aaa" localSheetId="1" hidden="1">{#N/A,#N/A,FALSE,"MARCH"}</definedName>
    <definedName name="aaa" localSheetId="5" hidden="1">{#N/A,#N/A,FALSE,"MARCH"}</definedName>
    <definedName name="aaa" localSheetId="0" hidden="1">{#N/A,#N/A,FALSE,"MARCH"}</definedName>
    <definedName name="aaa" localSheetId="9">#REF!</definedName>
    <definedName name="aaa" localSheetId="4" hidden="1">{#N/A,#N/A,FALSE,"MARCH"}</definedName>
    <definedName name="aaa" hidden="1">{#N/A,#N/A,FALSE,"MARCH"}</definedName>
    <definedName name="aaaa" localSheetId="12">#REF!</definedName>
    <definedName name="aaaa" localSheetId="9">#REF!</definedName>
    <definedName name="aaaa1" localSheetId="1" hidden="1">[8]FitOutConfCentre!#REF!</definedName>
    <definedName name="aaaa1" localSheetId="5" hidden="1">[8]FitOutConfCentre!#REF!</definedName>
    <definedName name="aaaa1" localSheetId="12" hidden="1">[8]FitOutConfCentre!#REF!</definedName>
    <definedName name="aaaa1" localSheetId="14" hidden="1">[8]FitOutConfCentre!#REF!</definedName>
    <definedName name="aaaa1" localSheetId="9" hidden="1">[8]FitOutConfCentre!#REF!</definedName>
    <definedName name="aaaa1" localSheetId="6" hidden="1">[17]FitOutConfCentre!#REF!</definedName>
    <definedName name="aaaa1" hidden="1">[8]FitOutConfCentre!#REF!</definedName>
    <definedName name="AAAAA1" localSheetId="6" hidden="1">{#N/A,#N/A,TRUE,"Basic";#N/A,#N/A,TRUE,"EXT-TABLE";#N/A,#N/A,TRUE,"STEEL";#N/A,#N/A,TRUE,"INT-Table";#N/A,#N/A,TRUE,"STEEL";#N/A,#N/A,TRUE,"Door"}</definedName>
    <definedName name="AAAAA1" hidden="1">{#N/A,#N/A,TRUE,"Basic";#N/A,#N/A,TRUE,"EXT-TABLE";#N/A,#N/A,TRUE,"STEEL";#N/A,#N/A,TRUE,"INT-Table";#N/A,#N/A,TRUE,"STEEL";#N/A,#N/A,TRUE,"Door"}</definedName>
    <definedName name="aaaaaaa" localSheetId="6"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localSheetId="5" hidden="1">{#N/A,#N/A,TRUE,"Cover";#N/A,#N/A,TRUE,"Conts";#N/A,#N/A,TRUE,"VOS";#N/A,#N/A,TRUE,"Warrington";#N/A,#N/A,TRUE,"Widnes"}</definedName>
    <definedName name="aaaaaaaa" localSheetId="0" hidden="1">{#N/A,#N/A,TRUE,"Cover";#N/A,#N/A,TRUE,"Conts";#N/A,#N/A,TRUE,"VOS";#N/A,#N/A,TRUE,"Warrington";#N/A,#N/A,TRUE,"Widnes"}</definedName>
    <definedName name="aaaaaaaa" localSheetId="6" hidden="1">{#N/A,#N/A,TRUE,"Cover";#N/A,#N/A,TRUE,"Conts";#N/A,#N/A,TRUE,"VOS";#N/A,#N/A,TRUE,"Warrington";#N/A,#N/A,TRUE,"Widnes"}</definedName>
    <definedName name="aaaaaaaa" localSheetId="4" hidden="1">{#N/A,#N/A,TRUE,"Cover";#N/A,#N/A,TRUE,"Conts";#N/A,#N/A,TRUE,"VOS";#N/A,#N/A,TRUE,"Warrington";#N/A,#N/A,TRUE,"Widnes"}</definedName>
    <definedName name="aaaaaaaa" hidden="1">{#N/A,#N/A,TRUE,"Cover";#N/A,#N/A,TRUE,"Conts";#N/A,#N/A,TRUE,"VOS";#N/A,#N/A,TRUE,"Warrington";#N/A,#N/A,TRUE,"Widnes"}</definedName>
    <definedName name="aaaaaaaaaaa" localSheetId="12">#REF!</definedName>
    <definedName name="aaaaaaaaaaa" localSheetId="9">#REF!</definedName>
    <definedName name="AAAAAAAAAAAAAAAAA" localSheetId="5" hidden="1">[8]FitOutConfCentre!#REF!</definedName>
    <definedName name="AAAAAAAAAAAAAAAAA" localSheetId="12" hidden="1">[8]FitOutConfCentre!#REF!</definedName>
    <definedName name="AAAAAAAAAAAAAAAAA" localSheetId="14" hidden="1">[8]FitOutConfCentre!#REF!</definedName>
    <definedName name="AAAAAAAAAAAAAAAAA" localSheetId="9" hidden="1">[8]FitOutConfCentre!#REF!</definedName>
    <definedName name="AAAAAAAAAAAAAAAAA" localSheetId="6" hidden="1">[17]FitOutConfCentre!#REF!</definedName>
    <definedName name="AAAAAAAAAAAAAAAAA" hidden="1">[8]FitOutConfCentre!#REF!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d" localSheetId="12">#REF!</definedName>
    <definedName name="aad" localSheetId="9">#REF!</definedName>
    <definedName name="aae" localSheetId="12">#REF!</definedName>
    <definedName name="aae" localSheetId="9">#REF!</definedName>
    <definedName name="aaf" localSheetId="12">#REF!</definedName>
    <definedName name="aaf" localSheetId="9">#REF!</definedName>
    <definedName name="aasdfa" localSheetId="6" hidden="1">{"rtn",#N/A,FALSE,"RTN";"tables",#N/A,FALSE,"RTN";"cf",#N/A,FALSE,"CF";"stats",#N/A,FALSE,"Stats";"prop",#N/A,FALSE,"Prop"}</definedName>
    <definedName name="aasdfa" hidden="1">{"rtn",#N/A,FALSE,"RTN";"tables",#N/A,FALSE,"RTN";"cf",#N/A,FALSE,"CF";"stats",#N/A,FALSE,"Stats";"prop",#N/A,FALSE,"Prop"}</definedName>
    <definedName name="ab" localSheetId="12">#REF!</definedName>
    <definedName name="ab" localSheetId="9">#REF!</definedName>
    <definedName name="AB0318___807.33" localSheetId="12">#REF!</definedName>
    <definedName name="AB0318___807.33" localSheetId="9">#REF!</definedName>
    <definedName name="AB2771___266.48" localSheetId="12">#REF!</definedName>
    <definedName name="AB2771___266.48" localSheetId="9">#REF!</definedName>
    <definedName name="AB2773___142.08" localSheetId="12">#REF!</definedName>
    <definedName name="AB2773___142.08" localSheetId="9">#REF!</definedName>
    <definedName name="AB3051___44.04" localSheetId="12">#REF!</definedName>
    <definedName name="AB3051___44.04" localSheetId="9">#REF!</definedName>
    <definedName name="AB3457___325.22" localSheetId="12">#REF!</definedName>
    <definedName name="AB3457___325.22" localSheetId="9">#REF!</definedName>
    <definedName name="AB3457A___429.44" localSheetId="12">#REF!</definedName>
    <definedName name="AB3457A___429.44" localSheetId="9">#REF!</definedName>
    <definedName name="AB9078___790.26" localSheetId="12">#REF!</definedName>
    <definedName name="AB9078___790.26" localSheetId="9">#REF!</definedName>
    <definedName name="AB9079___449.11" localSheetId="12">#REF!</definedName>
    <definedName name="AB9079___449.11" localSheetId="9">#REF!</definedName>
    <definedName name="AB9105___25.62" localSheetId="12">#REF!</definedName>
    <definedName name="AB9105___25.62" localSheetId="9">#REF!</definedName>
    <definedName name="AB9123___188.36" localSheetId="12">#REF!</definedName>
    <definedName name="AB9123___188.36" localSheetId="9">#REF!</definedName>
    <definedName name="AB9130___91.42" localSheetId="12">#REF!</definedName>
    <definedName name="AB9130___91.42" localSheetId="9">#REF!</definedName>
    <definedName name="abaaa" localSheetId="6"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c" localSheetId="12">#REF!</definedName>
    <definedName name="abc" localSheetId="9">#REF!</definedName>
    <definedName name="abel" hidden="1">[25]PriceSummary!#REF!</definedName>
    <definedName name="ABSTRACT" localSheetId="12">#REF!</definedName>
    <definedName name="ABSTRACT" localSheetId="9">#REF!</definedName>
    <definedName name="abstractEB" localSheetId="6"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6" hidden="1">{#N/A,#N/A,TRUE,"Cover";#N/A,#N/A,TRUE,"Conts";#N/A,#N/A,TRUE,"VOS";#N/A,#N/A,TRUE,"Warrington";#N/A,#N/A,TRUE,"Widnes"}</definedName>
    <definedName name="ACC" hidden="1">{#N/A,#N/A,TRUE,"Cover";#N/A,#N/A,TRUE,"Conts";#N/A,#N/A,TRUE,"VOS";#N/A,#N/A,TRUE,"Warrington";#N/A,#N/A,TRUE,"Widnes"}</definedName>
    <definedName name="Acces_Euro_u" localSheetId="12">#REF!</definedName>
    <definedName name="Acces_Euro_u" localSheetId="9">#REF!</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fa" localSheetId="12">#REF!</definedName>
    <definedName name="acfa" localSheetId="9">#REF!</definedName>
    <definedName name="acfo" localSheetId="12">#REF!</definedName>
    <definedName name="acfo" localSheetId="9">#REF!</definedName>
    <definedName name="ACP_Clladding_to_CW3" localSheetId="12">#REF!</definedName>
    <definedName name="ACP_Clladding_to_CW3" localSheetId="9">#REF!</definedName>
    <definedName name="acu" hidden="1">[8]FitOutConfCentre!#REF!</definedName>
    <definedName name="AD" localSheetId="12">'[26]2gii'!#REF!</definedName>
    <definedName name="AD" localSheetId="9">'[26]2gii'!#REF!</definedName>
    <definedName name="ada" localSheetId="1" hidden="1">{#N/A,#N/A,FALSE,"갑지";#N/A,#N/A,FALSE,"개요";#N/A,#N/A,FALSE,"비목별";#N/A,#N/A,FALSE,"건물별";#N/A,#N/A,FALSE,"기구표";#N/A,#N/A,FALSE,"직원투입"}</definedName>
    <definedName name="ada" localSheetId="5" hidden="1">{#N/A,#N/A,FALSE,"갑지";#N/A,#N/A,FALSE,"개요";#N/A,#N/A,FALSE,"비목별";#N/A,#N/A,FALSE,"건물별";#N/A,#N/A,FALSE,"기구표";#N/A,#N/A,FALSE,"직원투입"}</definedName>
    <definedName name="ada" localSheetId="0" hidden="1">{#N/A,#N/A,FALSE,"갑지";#N/A,#N/A,FALSE,"개요";#N/A,#N/A,FALSE,"비목별";#N/A,#N/A,FALSE,"건물별";#N/A,#N/A,FALSE,"기구표";#N/A,#N/A,FALSE,"직원투입"}</definedName>
    <definedName name="ada" localSheetId="6" hidden="1">{#N/A,#N/A,FALSE,"갑지";#N/A,#N/A,FALSE,"개요";#N/A,#N/A,FALSE,"비목별";#N/A,#N/A,FALSE,"건물별";#N/A,#N/A,FALSE,"기구표";#N/A,#N/A,FALSE,"직원투입"}</definedName>
    <definedName name="ada" localSheetId="4"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6" hidden="1">{#N/A,#N/A,TRUE,"Cover";#N/A,#N/A,TRUE,"Conts";#N/A,#N/A,TRUE,"VOS";#N/A,#N/A,TRUE,"Warrington";#N/A,#N/A,TRUE,"Widnes"}</definedName>
    <definedName name="adadad" hidden="1">{#N/A,#N/A,TRUE,"Cover";#N/A,#N/A,TRUE,"Conts";#N/A,#N/A,TRUE,"VOS";#N/A,#N/A,TRUE,"Warrington";#N/A,#N/A,TRUE,"Widnes"}</definedName>
    <definedName name="ADD" localSheetId="12">#REF!</definedName>
    <definedName name="Add" localSheetId="9">#REF!</definedName>
    <definedName name="addad" localSheetId="6" hidden="1">{#N/A,#N/A,TRUE,"Cover";#N/A,#N/A,TRUE,"Conts";#N/A,#N/A,TRUE,"VOS";#N/A,#N/A,TRUE,"Warrington";#N/A,#N/A,TRUE,"Widnes"}</definedName>
    <definedName name="addad" hidden="1">{#N/A,#N/A,TRUE,"Cover";#N/A,#N/A,TRUE,"Conts";#N/A,#N/A,TRUE,"VOS";#N/A,#N/A,TRUE,"Warrington";#N/A,#N/A,TRUE,"Widnes"}</definedName>
    <definedName name="ADJUSMENT" localSheetId="12">#REF!</definedName>
    <definedName name="ADJUSMENT" localSheetId="9">#REF!</definedName>
    <definedName name="AE" localSheetId="12">'[26]2gii'!#REF!</definedName>
    <definedName name="AE" localSheetId="9">'[26]2gii'!#REF!</definedName>
    <definedName name="aegrgas" localSheetId="1" hidden="1">{#N/A,#N/A,TRUE,"Cover";#N/A,#N/A,TRUE,"Conts";#N/A,#N/A,TRUE,"VOS";#N/A,#N/A,TRUE,"Warrington";#N/A,#N/A,TRUE,"Widnes"}</definedName>
    <definedName name="aegrgas" localSheetId="5" hidden="1">{#N/A,#N/A,TRUE,"Cover";#N/A,#N/A,TRUE,"Conts";#N/A,#N/A,TRUE,"VOS";#N/A,#N/A,TRUE,"Warrington";#N/A,#N/A,TRUE,"Widnes"}</definedName>
    <definedName name="aegrgas" localSheetId="0" hidden="1">{#N/A,#N/A,TRUE,"Cover";#N/A,#N/A,TRUE,"Conts";#N/A,#N/A,TRUE,"VOS";#N/A,#N/A,TRUE,"Warrington";#N/A,#N/A,TRUE,"Widnes"}</definedName>
    <definedName name="aegrgas" localSheetId="6" hidden="1">{#N/A,#N/A,TRUE,"Cover";#N/A,#N/A,TRUE,"Conts";#N/A,#N/A,TRUE,"VOS";#N/A,#N/A,TRUE,"Warrington";#N/A,#N/A,TRUE,"Widnes"}</definedName>
    <definedName name="aegrgas" localSheetId="4"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localSheetId="5" hidden="1">{#N/A,#N/A,TRUE,"Cover";#N/A,#N/A,TRUE,"Conts";#N/A,#N/A,TRUE,"VOS";#N/A,#N/A,TRUE,"Warrington";#N/A,#N/A,TRUE,"Widnes"}</definedName>
    <definedName name="AERAFG" localSheetId="0" hidden="1">{#N/A,#N/A,TRUE,"Cover";#N/A,#N/A,TRUE,"Conts";#N/A,#N/A,TRUE,"VOS";#N/A,#N/A,TRUE,"Warrington";#N/A,#N/A,TRUE,"Widnes"}</definedName>
    <definedName name="AERAFG" localSheetId="6" hidden="1">{#N/A,#N/A,TRUE,"Cover";#N/A,#N/A,TRUE,"Conts";#N/A,#N/A,TRUE,"VOS";#N/A,#N/A,TRUE,"Warrington";#N/A,#N/A,TRUE,"Widnes"}</definedName>
    <definedName name="AERAFG" localSheetId="4" hidden="1">{#N/A,#N/A,TRUE,"Cover";#N/A,#N/A,TRUE,"Conts";#N/A,#N/A,TRUE,"VOS";#N/A,#N/A,TRUE,"Warrington";#N/A,#N/A,TRUE,"Widnes"}</definedName>
    <definedName name="AERAFG" hidden="1">{#N/A,#N/A,TRUE,"Cover";#N/A,#N/A,TRUE,"Conts";#N/A,#N/A,TRUE,"VOS";#N/A,#N/A,TRUE,"Warrington";#N/A,#N/A,TRUE,"Widnes"}</definedName>
    <definedName name="aerte" localSheetId="6"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localSheetId="5" hidden="1">{#N/A,#N/A,TRUE,"Cover";#N/A,#N/A,TRUE,"Conts";#N/A,#N/A,TRUE,"VOS";#N/A,#N/A,TRUE,"Warrington";#N/A,#N/A,TRUE,"Widnes"}</definedName>
    <definedName name="aertes" localSheetId="0" hidden="1">{#N/A,#N/A,TRUE,"Cover";#N/A,#N/A,TRUE,"Conts";#N/A,#N/A,TRUE,"VOS";#N/A,#N/A,TRUE,"Warrington";#N/A,#N/A,TRUE,"Widnes"}</definedName>
    <definedName name="aertes" localSheetId="6" hidden="1">{#N/A,#N/A,TRUE,"Cover";#N/A,#N/A,TRUE,"Conts";#N/A,#N/A,TRUE,"VOS";#N/A,#N/A,TRUE,"Warrington";#N/A,#N/A,TRUE,"Widnes"}</definedName>
    <definedName name="aertes" localSheetId="4"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localSheetId="5" hidden="1">{#N/A,#N/A,TRUE,"Cover";#N/A,#N/A,TRUE,"Conts";#N/A,#N/A,TRUE,"VOS";#N/A,#N/A,TRUE,"Warrington";#N/A,#N/A,TRUE,"Widnes"}</definedName>
    <definedName name="aetertryh" localSheetId="0" hidden="1">{#N/A,#N/A,TRUE,"Cover";#N/A,#N/A,TRUE,"Conts";#N/A,#N/A,TRUE,"VOS";#N/A,#N/A,TRUE,"Warrington";#N/A,#N/A,TRUE,"Widnes"}</definedName>
    <definedName name="aetertryh" localSheetId="6" hidden="1">{#N/A,#N/A,TRUE,"Cover";#N/A,#N/A,TRUE,"Conts";#N/A,#N/A,TRUE,"VOS";#N/A,#N/A,TRUE,"Warrington";#N/A,#N/A,TRUE,"Widnes"}</definedName>
    <definedName name="aetertryh" localSheetId="4" hidden="1">{#N/A,#N/A,TRUE,"Cover";#N/A,#N/A,TRUE,"Conts";#N/A,#N/A,TRUE,"VOS";#N/A,#N/A,TRUE,"Warrington";#N/A,#N/A,TRUE,"Widnes"}</definedName>
    <definedName name="aetertryh" hidden="1">{#N/A,#N/A,TRUE,"Cover";#N/A,#N/A,TRUE,"Conts";#N/A,#N/A,TRUE,"VOS";#N/A,#N/A,TRUE,"Warrington";#N/A,#N/A,TRUE,"Widnes"}</definedName>
    <definedName name="AF" localSheetId="12">'[26]2gii'!#REF!</definedName>
    <definedName name="AF" localSheetId="9">'[26]2gii'!#REF!</definedName>
    <definedName name="afaf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localSheetId="5" hidden="1">{#N/A,#N/A,FALSE,"혼합골재"}</definedName>
    <definedName name="aFDf" localSheetId="0" hidden="1">{#N/A,#N/A,FALSE,"혼합골재"}</definedName>
    <definedName name="aFDf" localSheetId="6" hidden="1">{#N/A,#N/A,FALSE,"혼합골재"}</definedName>
    <definedName name="aFDf" localSheetId="4" hidden="1">{#N/A,#N/A,FALSE,"혼합골재"}</definedName>
    <definedName name="aFDf" hidden="1">{#N/A,#N/A,FALSE,"혼합골재"}</definedName>
    <definedName name="Affaire" localSheetId="12">#REF!</definedName>
    <definedName name="Affaire" localSheetId="9">#REF!</definedName>
    <definedName name="afsdfsgdg" hidden="1">'[1]Rate Analysis'!#REF!</definedName>
    <definedName name="AG" localSheetId="12">'[26]2gii'!#REF!</definedName>
    <definedName name="AG" localSheetId="9">'[26]2gii'!#REF!</definedName>
    <definedName name="agf" localSheetId="1" hidden="1">{#N/A,#N/A,FALSE,"CAM-G7";#N/A,#N/A,FALSE,"SPL";#N/A,#N/A,FALSE,"butt-in G7";#N/A,#N/A,FALSE,"dia-in G7";#N/A,#N/A,FALSE,"추가-STA G7"}</definedName>
    <definedName name="agf" localSheetId="5" hidden="1">{#N/A,#N/A,FALSE,"CAM-G7";#N/A,#N/A,FALSE,"SPL";#N/A,#N/A,FALSE,"butt-in G7";#N/A,#N/A,FALSE,"dia-in G7";#N/A,#N/A,FALSE,"추가-STA G7"}</definedName>
    <definedName name="agf" localSheetId="0" hidden="1">{#N/A,#N/A,FALSE,"CAM-G7";#N/A,#N/A,FALSE,"SPL";#N/A,#N/A,FALSE,"butt-in G7";#N/A,#N/A,FALSE,"dia-in G7";#N/A,#N/A,FALSE,"추가-STA G7"}</definedName>
    <definedName name="agf" localSheetId="6" hidden="1">{#N/A,#N/A,FALSE,"CAM-G7";#N/A,#N/A,FALSE,"SPL";#N/A,#N/A,FALSE,"butt-in G7";#N/A,#N/A,FALSE,"dia-in G7";#N/A,#N/A,FALSE,"추가-STA G7"}</definedName>
    <definedName name="agf" localSheetId="4" hidden="1">{#N/A,#N/A,FALSE,"CAM-G7";#N/A,#N/A,FALSE,"SPL";#N/A,#N/A,FALSE,"butt-in G7";#N/A,#N/A,FALSE,"dia-in G7";#N/A,#N/A,FALSE,"추가-STA G7"}</definedName>
    <definedName name="agf" hidden="1">{#N/A,#N/A,FALSE,"CAM-G7";#N/A,#N/A,FALSE,"SPL";#N/A,#N/A,FALSE,"butt-in G7";#N/A,#N/A,FALSE,"dia-in G7";#N/A,#N/A,FALSE,"추가-STA G7"}</definedName>
    <definedName name="agjhsafg" localSheetId="12" hidden="1">[8]FitOutConfCentre!#REF!</definedName>
    <definedName name="agjhsafg" localSheetId="14" hidden="1">[8]FitOutConfCentre!#REF!</definedName>
    <definedName name="agjhsafg" localSheetId="9" hidden="1">[8]FitOutConfCentre!#REF!</definedName>
    <definedName name="agjhsafg" hidden="1">[8]FitOutConfCentre!#REF!</definedName>
    <definedName name="ah" localSheetId="12">#REF!</definedName>
    <definedName name="ah" localSheetId="9">#REF!</definedName>
    <definedName name="ah" hidden="1">#REF!</definedName>
    <definedName name="AHUFan" hidden="1">#REF!</definedName>
    <definedName name="AI" localSheetId="12">'[26]2gii'!#REF!</definedName>
    <definedName name="AI" localSheetId="9">'[26]2gii'!#REF!</definedName>
    <definedName name="AJ" localSheetId="12">'[26]2gii'!#REF!</definedName>
    <definedName name="AJ" localSheetId="9">'[26]2gii'!#REF!</definedName>
    <definedName name="AK" localSheetId="12">'[26]2gii'!#REF!</definedName>
    <definedName name="AK" localSheetId="9">'[26]2gii'!#REF!</definedName>
    <definedName name="AK_1972" localSheetId="6"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 localSheetId="12">'[26]2gii'!#REF!</definedName>
    <definedName name="AL" localSheetId="9">'[26]2gii'!#REF!</definedName>
    <definedName name="alsuwedi1" hidden="1">#REF!</definedName>
    <definedName name="Alum_prof_Kg_Unit" localSheetId="12">#REF!</definedName>
    <definedName name="Alum_prof_Kg_Unit" localSheetId="9">#REF!</definedName>
    <definedName name="ANGELS" hidden="1">"43801OV5TU06SFST10NP6ANKB"</definedName>
    <definedName name="anscount" hidden="1">1</definedName>
    <definedName name="anuj101" localSheetId="6"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6"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6"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6"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6"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6"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6"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6"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6"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6"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6"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6"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6"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6"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UP" localSheetId="12">#REF!</definedName>
    <definedName name="ANUP" localSheetId="9">#REF!</definedName>
    <definedName name="anything" hidden="1">#REF!</definedName>
    <definedName name="Appd1" localSheetId="1" hidden="1">{#N/A,#N/A,FALSE,"MARCH"}</definedName>
    <definedName name="Appd1" localSheetId="5" hidden="1">{#N/A,#N/A,FALSE,"MARCH"}</definedName>
    <definedName name="Appd1" localSheetId="0" hidden="1">{#N/A,#N/A,FALSE,"MARCH"}</definedName>
    <definedName name="Appd1" localSheetId="6" hidden="1">{#N/A,#N/A,FALSE,"MARCH"}</definedName>
    <definedName name="Appd1" localSheetId="4" hidden="1">{#N/A,#N/A,FALSE,"MARCH"}</definedName>
    <definedName name="Appd1" hidden="1">{#N/A,#N/A,FALSE,"MARCH"}</definedName>
    <definedName name="appraisal" localSheetId="1" hidden="1">{#N/A,#N/A,TRUE,"Cover";#N/A,#N/A,TRUE,"Conts";#N/A,#N/A,TRUE,"VOS";#N/A,#N/A,TRUE,"Warrington";#N/A,#N/A,TRUE,"Widnes"}</definedName>
    <definedName name="appraisal" localSheetId="5" hidden="1">{#N/A,#N/A,TRUE,"Cover";#N/A,#N/A,TRUE,"Conts";#N/A,#N/A,TRUE,"VOS";#N/A,#N/A,TRUE,"Warrington";#N/A,#N/A,TRUE,"Widnes"}</definedName>
    <definedName name="appraisal" localSheetId="0" hidden="1">{#N/A,#N/A,TRUE,"Cover";#N/A,#N/A,TRUE,"Conts";#N/A,#N/A,TRUE,"VOS";#N/A,#N/A,TRUE,"Warrington";#N/A,#N/A,TRUE,"Widnes"}</definedName>
    <definedName name="appraisal" localSheetId="6" hidden="1">{#N/A,#N/A,TRUE,"Cover";#N/A,#N/A,TRUE,"Conts";#N/A,#N/A,TRUE,"VOS";#N/A,#N/A,TRUE,"Warrington";#N/A,#N/A,TRUE,"Widnes"}</definedName>
    <definedName name="appraisal" localSheetId="4" hidden="1">{#N/A,#N/A,TRUE,"Cover";#N/A,#N/A,TRUE,"Conts";#N/A,#N/A,TRUE,"VOS";#N/A,#N/A,TRUE,"Warrington";#N/A,#N/A,TRUE,"Widnes"}</definedName>
    <definedName name="appraisal" hidden="1">{#N/A,#N/A,TRUE,"Cover";#N/A,#N/A,TRUE,"Conts";#N/A,#N/A,TRUE,"VOS";#N/A,#N/A,TRUE,"Warrington";#N/A,#N/A,TRUE,"Widnes"}</definedName>
    <definedName name="april_qty" localSheetId="12">#REF!</definedName>
    <definedName name="april_qty" localSheetId="9">#REF!</definedName>
    <definedName name="AQE" localSheetId="6" hidden="1">{"'장비'!$A$3:$M$12"}</definedName>
    <definedName name="AQE" hidden="1">{"'장비'!$A$3:$M$12"}</definedName>
    <definedName name="aquatic" localSheetId="6" hidden="1">{"'Break down'!$A$4"}</definedName>
    <definedName name="aquatic" hidden="1">{"'Break down'!$A$4"}</definedName>
    <definedName name="aquatic1" localSheetId="6" hidden="1">{"'Break down'!$A$4"}</definedName>
    <definedName name="aquatic1" hidden="1">{"'Break down'!$A$4"}</definedName>
    <definedName name="ar" localSheetId="12">#REF!</definedName>
    <definedName name="ar" localSheetId="9">#REF!</definedName>
    <definedName name="Area_00" localSheetId="12">#REF!</definedName>
    <definedName name="Area_00" localSheetId="9">#REF!</definedName>
    <definedName name="Area_01" localSheetId="12">#REF!</definedName>
    <definedName name="Area_01" localSheetId="9">#REF!</definedName>
    <definedName name="Area_02" localSheetId="12">#REF!</definedName>
    <definedName name="Area_02" localSheetId="9">#REF!</definedName>
    <definedName name="Area_03" localSheetId="12">#REF!</definedName>
    <definedName name="Area_03" localSheetId="9">#REF!</definedName>
    <definedName name="areab" localSheetId="12">#REF!</definedName>
    <definedName name="areab" localSheetId="9">#REF!</definedName>
    <definedName name="areaC" localSheetId="12">#REF!</definedName>
    <definedName name="areaC" localSheetId="9">#REF!</definedName>
    <definedName name="areaM" localSheetId="12">#REF!</definedName>
    <definedName name="areaM" localSheetId="9">#REF!</definedName>
    <definedName name="as" hidden="1">[19]BID!$A$1:$A$734</definedName>
    <definedName name="AS2DocOpenMode" hidden="1">"AS2DocumentEdit"</definedName>
    <definedName name="AS2HasNoAutoHeaderFooter" hidden="1">" "</definedName>
    <definedName name="asa" hidden="1">[16]FitOutConfCentre!#REF!</definedName>
    <definedName name="asadad" localSheetId="6" hidden="1">{#N/A,#N/A,TRUE,"Cover";#N/A,#N/A,TRUE,"Conts";#N/A,#N/A,TRUE,"VOS";#N/A,#N/A,TRUE,"Warrington";#N/A,#N/A,TRUE,"Widnes"}</definedName>
    <definedName name="asadad" hidden="1">{#N/A,#N/A,TRUE,"Cover";#N/A,#N/A,TRUE,"Conts";#N/A,#N/A,TRUE,"VOS";#N/A,#N/A,TRUE,"Warrington";#N/A,#N/A,TRUE,"Widnes"}</definedName>
    <definedName name="asas" localSheetId="6" hidden="1">{#N/A,#N/A,TRUE,"Basic";#N/A,#N/A,TRUE,"EXT-TABLE";#N/A,#N/A,TRUE,"STEEL";#N/A,#N/A,TRUE,"INT-Table";#N/A,#N/A,TRUE,"STEEL";#N/A,#N/A,TRUE,"Door"}</definedName>
    <definedName name="asas" hidden="1">{#N/A,#N/A,TRUE,"Basic";#N/A,#N/A,TRUE,"EXT-TABLE";#N/A,#N/A,TRUE,"STEEL";#N/A,#N/A,TRUE,"INT-Table";#N/A,#N/A,TRUE,"STEEL";#N/A,#N/A,TRUE,"Door"}</definedName>
    <definedName name="asd" localSheetId="1" hidden="1">{#N/A,#N/A,TRUE,"Cover";#N/A,#N/A,TRUE,"Conts";#N/A,#N/A,TRUE,"VOS";#N/A,#N/A,TRUE,"Warrington";#N/A,#N/A,TRUE,"Widnes"}</definedName>
    <definedName name="asd" localSheetId="5" hidden="1">{#N/A,#N/A,TRUE,"Cover";#N/A,#N/A,TRUE,"Conts";#N/A,#N/A,TRUE,"VOS";#N/A,#N/A,TRUE,"Warrington";#N/A,#N/A,TRUE,"Widnes"}</definedName>
    <definedName name="asd" localSheetId="0" hidden="1">{#N/A,#N/A,TRUE,"Cover";#N/A,#N/A,TRUE,"Conts";#N/A,#N/A,TRUE,"VOS";#N/A,#N/A,TRUE,"Warrington";#N/A,#N/A,TRUE,"Widnes"}</definedName>
    <definedName name="asd" localSheetId="4" hidden="1">{#N/A,#N/A,TRUE,"Cover";#N/A,#N/A,TRUE,"Conts";#N/A,#N/A,TRUE,"VOS";#N/A,#N/A,TRUE,"Warrington";#N/A,#N/A,TRUE,"Widnes"}</definedName>
    <definedName name="asd" hidden="1">{#N/A,#N/A,TRUE,"Cover";#N/A,#N/A,TRUE,"Conts";#N/A,#N/A,TRUE,"VOS";#N/A,#N/A,TRUE,"Warrington";#N/A,#N/A,TRUE,"Widnes"}</definedName>
    <definedName name="asdf" localSheetId="12">#REF!</definedName>
    <definedName name="asdf" localSheetId="9">#REF!</definedName>
    <definedName name="asdfas" localSheetId="6"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6"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localSheetId="5" hidden="1">{#N/A,#N/A,FALSE,"CAM-G7";#N/A,#N/A,FALSE,"SPL";#N/A,#N/A,FALSE,"butt-in G7";#N/A,#N/A,FALSE,"dia-in G7";#N/A,#N/A,FALSE,"추가-STA G7"}</definedName>
    <definedName name="ASDFASDF" localSheetId="0" hidden="1">{#N/A,#N/A,FALSE,"CAM-G7";#N/A,#N/A,FALSE,"SPL";#N/A,#N/A,FALSE,"butt-in G7";#N/A,#N/A,FALSE,"dia-in G7";#N/A,#N/A,FALSE,"추가-STA G7"}</definedName>
    <definedName name="ASDFASDF" localSheetId="6" hidden="1">{#N/A,#N/A,FALSE,"CAM-G7";#N/A,#N/A,FALSE,"SPL";#N/A,#N/A,FALSE,"butt-in G7";#N/A,#N/A,FALSE,"dia-in G7";#N/A,#N/A,FALSE,"추가-STA G7"}</definedName>
    <definedName name="ASDFASDF" localSheetId="4" hidden="1">{#N/A,#N/A,FALSE,"CAM-G7";#N/A,#N/A,FALSE,"SPL";#N/A,#N/A,FALSE,"butt-in G7";#N/A,#N/A,FALSE,"dia-in G7";#N/A,#N/A,FALSE,"추가-STA G7"}</definedName>
    <definedName name="ASDFASDF" hidden="1">{#N/A,#N/A,FALSE,"CAM-G7";#N/A,#N/A,FALSE,"SPL";#N/A,#N/A,FALSE,"butt-in G7";#N/A,#N/A,FALSE,"dia-in G7";#N/A,#N/A,FALSE,"추가-STA G7"}</definedName>
    <definedName name="asdfg" localSheetId="6" hidden="1">{"rtn",#N/A,FALSE,"RTN";"tables",#N/A,FALSE,"RTN";"cf",#N/A,FALSE,"CF";"stats",#N/A,FALSE,"Stats";"prop",#N/A,FALSE,"Prop"}</definedName>
    <definedName name="asdfg" hidden="1">{"rtn",#N/A,FALSE,"RTN";"tables",#N/A,FALSE,"RTN";"cf",#N/A,FALSE,"CF";"stats",#N/A,FALSE,"Stats";"prop",#N/A,FALSE,"Prop"}</definedName>
    <definedName name="asfag2" localSheetId="6"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6"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hidden="1">#REF!</definedName>
    <definedName name="asgseg" localSheetId="1" hidden="1">{#N/A,#N/A,TRUE,"Cover";#N/A,#N/A,TRUE,"Conts";#N/A,#N/A,TRUE,"VOS";#N/A,#N/A,TRUE,"Warrington";#N/A,#N/A,TRUE,"Widnes"}</definedName>
    <definedName name="asgseg" localSheetId="5" hidden="1">{#N/A,#N/A,TRUE,"Cover";#N/A,#N/A,TRUE,"Conts";#N/A,#N/A,TRUE,"VOS";#N/A,#N/A,TRUE,"Warrington";#N/A,#N/A,TRUE,"Widnes"}</definedName>
    <definedName name="asgseg" localSheetId="0" hidden="1">{#N/A,#N/A,TRUE,"Cover";#N/A,#N/A,TRUE,"Conts";#N/A,#N/A,TRUE,"VOS";#N/A,#N/A,TRUE,"Warrington";#N/A,#N/A,TRUE,"Widnes"}</definedName>
    <definedName name="asgseg" localSheetId="6" hidden="1">{#N/A,#N/A,TRUE,"Cover";#N/A,#N/A,TRUE,"Conts";#N/A,#N/A,TRUE,"VOS";#N/A,#N/A,TRUE,"Warrington";#N/A,#N/A,TRUE,"Widnes"}</definedName>
    <definedName name="asgseg" localSheetId="4"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localSheetId="5" hidden="1">{#N/A,#N/A,TRUE,"Cover";#N/A,#N/A,TRUE,"Conts";#N/A,#N/A,TRUE,"VOS";#N/A,#N/A,TRUE,"Warrington";#N/A,#N/A,TRUE,"Widnes"}</definedName>
    <definedName name="asrasnrjutu" localSheetId="0" hidden="1">{#N/A,#N/A,TRUE,"Cover";#N/A,#N/A,TRUE,"Conts";#N/A,#N/A,TRUE,"VOS";#N/A,#N/A,TRUE,"Warrington";#N/A,#N/A,TRUE,"Widnes"}</definedName>
    <definedName name="asrasnrjutu" localSheetId="6" hidden="1">{#N/A,#N/A,TRUE,"Cover";#N/A,#N/A,TRUE,"Conts";#N/A,#N/A,TRUE,"VOS";#N/A,#N/A,TRUE,"Warrington";#N/A,#N/A,TRUE,"Widnes"}</definedName>
    <definedName name="asrasnrjutu" localSheetId="4" hidden="1">{#N/A,#N/A,TRUE,"Cover";#N/A,#N/A,TRUE,"Conts";#N/A,#N/A,TRUE,"VOS";#N/A,#N/A,TRUE,"Warrington";#N/A,#N/A,TRUE,"Widnes"}</definedName>
    <definedName name="asrasnrjutu" hidden="1">{#N/A,#N/A,TRUE,"Cover";#N/A,#N/A,TRUE,"Conts";#N/A,#N/A,TRUE,"VOS";#N/A,#N/A,TRUE,"Warrington";#N/A,#N/A,TRUE,"Widnes"}</definedName>
    <definedName name="ASSA" localSheetId="6" hidden="1">{#N/A,#N/A,TRUE,"Cover";#N/A,#N/A,TRUE,"Conts";#N/A,#N/A,TRUE,"VOS";#N/A,#N/A,TRUE,"Warrington";#N/A,#N/A,TRUE,"Widnes"}</definedName>
    <definedName name="ASSA" hidden="1">{#N/A,#N/A,TRUE,"Cover";#N/A,#N/A,TRUE,"Conts";#N/A,#N/A,TRUE,"VOS";#N/A,#N/A,TRUE,"Warrington";#N/A,#N/A,TRUE,"Widnes"}</definedName>
    <definedName name="asss" localSheetId="6"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stragal" localSheetId="12">#REF!</definedName>
    <definedName name="Astragal" localSheetId="9">#REF!</definedName>
    <definedName name="at" localSheetId="12">#REF!</definedName>
    <definedName name="at" localSheetId="9">#REF!</definedName>
    <definedName name="Attachment_C_3" localSheetId="12">#REF!</definedName>
    <definedName name="Attachment_C_3" localSheetId="9">#REF!</definedName>
    <definedName name="au" localSheetId="12">#REF!</definedName>
    <definedName name="au" localSheetId="9">#REF!</definedName>
    <definedName name="autonum" localSheetId="12">#REF!</definedName>
    <definedName name="autonum" localSheetId="9">#REF!</definedName>
    <definedName name="av" localSheetId="12">#REF!</definedName>
    <definedName name="av" localSheetId="9">#REF!</definedName>
    <definedName name="avm" localSheetId="12">#REF!</definedName>
    <definedName name="avm" localSheetId="9">#REF!</definedName>
    <definedName name="aw" localSheetId="12">#REF!</definedName>
    <definedName name="aw" localSheetId="9">#REF!</definedName>
    <definedName name="awt" localSheetId="1" hidden="1">{#N/A,#N/A,TRUE,"Cover";#N/A,#N/A,TRUE,"Conts";#N/A,#N/A,TRUE,"VOS";#N/A,#N/A,TRUE,"Warrington";#N/A,#N/A,TRUE,"Widnes"}</definedName>
    <definedName name="awt" localSheetId="5" hidden="1">{#N/A,#N/A,TRUE,"Cover";#N/A,#N/A,TRUE,"Conts";#N/A,#N/A,TRUE,"VOS";#N/A,#N/A,TRUE,"Warrington";#N/A,#N/A,TRUE,"Widnes"}</definedName>
    <definedName name="awt" localSheetId="0" hidden="1">{#N/A,#N/A,TRUE,"Cover";#N/A,#N/A,TRUE,"Conts";#N/A,#N/A,TRUE,"VOS";#N/A,#N/A,TRUE,"Warrington";#N/A,#N/A,TRUE,"Widnes"}</definedName>
    <definedName name="awt" localSheetId="6" hidden="1">{#N/A,#N/A,TRUE,"Cover";#N/A,#N/A,TRUE,"Conts";#N/A,#N/A,TRUE,"VOS";#N/A,#N/A,TRUE,"Warrington";#N/A,#N/A,TRUE,"Widnes"}</definedName>
    <definedName name="awt" localSheetId="4"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localSheetId="5" hidden="1">{#N/A,#N/A,TRUE,"Cover";#N/A,#N/A,TRUE,"Conts";#N/A,#N/A,TRUE,"VOS";#N/A,#N/A,TRUE,"Warrington";#N/A,#N/A,TRUE,"Widnes"}</definedName>
    <definedName name="awyawghh" localSheetId="0" hidden="1">{#N/A,#N/A,TRUE,"Cover";#N/A,#N/A,TRUE,"Conts";#N/A,#N/A,TRUE,"VOS";#N/A,#N/A,TRUE,"Warrington";#N/A,#N/A,TRUE,"Widnes"}</definedName>
    <definedName name="awyawghh" localSheetId="6" hidden="1">{#N/A,#N/A,TRUE,"Cover";#N/A,#N/A,TRUE,"Conts";#N/A,#N/A,TRUE,"VOS";#N/A,#N/A,TRUE,"Warrington";#N/A,#N/A,TRUE,"Widnes"}</definedName>
    <definedName name="awyawghh" localSheetId="4" hidden="1">{#N/A,#N/A,TRUE,"Cover";#N/A,#N/A,TRUE,"Conts";#N/A,#N/A,TRUE,"VOS";#N/A,#N/A,TRUE,"Warrington";#N/A,#N/A,TRUE,"Widnes"}</definedName>
    <definedName name="awyawghh" hidden="1">{#N/A,#N/A,TRUE,"Cover";#N/A,#N/A,TRUE,"Conts";#N/A,#N/A,TRUE,"VOS";#N/A,#N/A,TRUE,"Warrington";#N/A,#N/A,TRUE,"Widnes"}</definedName>
    <definedName name="ax" localSheetId="12">#REF!</definedName>
    <definedName name="ax" localSheetId="9">#REF!</definedName>
    <definedName name="ay" localSheetId="12">#REF!</definedName>
    <definedName name="ay" localSheetId="9">#REF!</definedName>
    <definedName name="az" localSheetId="12">#REF!</definedName>
    <definedName name="az" localSheetId="9">#REF!</definedName>
    <definedName name="B" localSheetId="12">#REF!</definedName>
    <definedName name="B" localSheetId="9">#REF!</definedName>
    <definedName name="b" localSheetId="6" hidden="1">{#N/A,#N/A,FALSE,"MARCH"}</definedName>
    <definedName name="b" hidden="1">{#N/A,#N/A,FALSE,"MARCH"}</definedName>
    <definedName name="B_D1" localSheetId="12">#REF!</definedName>
    <definedName name="B_D1" localSheetId="9">#REF!</definedName>
    <definedName name="B_D2" localSheetId="12">#REF!</definedName>
    <definedName name="B_D2" localSheetId="9">#REF!</definedName>
    <definedName name="B_D3" localSheetId="12">#REF!</definedName>
    <definedName name="B_D3" localSheetId="9">#REF!</definedName>
    <definedName name="B_W1" localSheetId="12">#REF!</definedName>
    <definedName name="B_W1" localSheetId="9">#REF!</definedName>
    <definedName name="B_W2" localSheetId="12">#REF!</definedName>
    <definedName name="B_W2" localSheetId="9">#REF!</definedName>
    <definedName name="B_W3" localSheetId="12">#REF!</definedName>
    <definedName name="B_W3" localSheetId="9">#REF!</definedName>
    <definedName name="BABU" hidden="1">[8]FitOutConfCentre!#REF!</definedName>
    <definedName name="back1" localSheetId="6" hidden="1">{#N/A,#N/A,TRUE,"Cover";#N/A,#N/A,TRUE,"Conts";#N/A,#N/A,TRUE,"VOS";#N/A,#N/A,TRUE,"Warrington";#N/A,#N/A,TRUE,"Widnes"}</definedName>
    <definedName name="back1" hidden="1">{#N/A,#N/A,TRUE,"Cover";#N/A,#N/A,TRUE,"Conts";#N/A,#N/A,TRUE,"VOS";#N/A,#N/A,TRUE,"Warrington";#N/A,#N/A,TRUE,"Widnes"}</definedName>
    <definedName name="BadLink" hidden="1">#REF!</definedName>
    <definedName name="Balustrade" localSheetId="12">#REF!</definedName>
    <definedName name="Balustrade" localSheetId="9">#REF!</definedName>
    <definedName name="Base_données_MI" localSheetId="12">#REF!</definedName>
    <definedName name="Base_données_MI" localSheetId="9">#REF!</definedName>
    <definedName name="BB" localSheetId="12">#REF!</definedName>
    <definedName name="BB" localSheetId="9">#REF!</definedName>
    <definedName name="BBB" localSheetId="1" hidden="1">{#N/A,#N/A,FALSE,"CAM-G7";#N/A,#N/A,FALSE,"SPL";#N/A,#N/A,FALSE,"butt-in G7";#N/A,#N/A,FALSE,"dia-in G7";#N/A,#N/A,FALSE,"추가-STA G7"}</definedName>
    <definedName name="BBB" localSheetId="5" hidden="1">{#N/A,#N/A,FALSE,"CAM-G7";#N/A,#N/A,FALSE,"SPL";#N/A,#N/A,FALSE,"butt-in G7";#N/A,#N/A,FALSE,"dia-in G7";#N/A,#N/A,FALSE,"추가-STA G7"}</definedName>
    <definedName name="BBB" localSheetId="0" hidden="1">{#N/A,#N/A,FALSE,"CAM-G7";#N/A,#N/A,FALSE,"SPL";#N/A,#N/A,FALSE,"butt-in G7";#N/A,#N/A,FALSE,"dia-in G7";#N/A,#N/A,FALSE,"추가-STA G7"}</definedName>
    <definedName name="BBB" localSheetId="4" hidden="1">{#N/A,#N/A,FALSE,"CAM-G7";#N/A,#N/A,FALSE,"SPL";#N/A,#N/A,FALSE,"butt-in G7";#N/A,#N/A,FALSE,"dia-in G7";#N/A,#N/A,FALSE,"추가-STA G7"}</definedName>
    <definedName name="BBB" hidden="1">{#N/A,#N/A,FALSE,"CAM-G7";#N/A,#N/A,FALSE,"SPL";#N/A,#N/A,FALSE,"butt-in G7";#N/A,#N/A,FALSE,"dia-in G7";#N/A,#N/A,FALSE,"추가-STA G7"}</definedName>
    <definedName name="bbbbbbbbb" localSheetId="12">#REF!</definedName>
    <definedName name="bbbbbbbbb" localSheetId="9">#REF!</definedName>
    <definedName name="bbbbbbbbbb" hidden="1">#REF!</definedName>
    <definedName name="BC" localSheetId="12" hidden="1">[27]analysis!#REF!</definedName>
    <definedName name="BC" localSheetId="14" hidden="1">[27]analysis!#REF!</definedName>
    <definedName name="BC" localSheetId="9" hidden="1">[27]analysis!#REF!</definedName>
    <definedName name="BC" hidden="1">[27]analysis!#REF!</definedName>
    <definedName name="BCIS" localSheetId="6" hidden="1">{#N/A,#N/A,TRUE,"Cover";#N/A,#N/A,TRUE,"Conts";#N/A,#N/A,TRUE,"VOS";#N/A,#N/A,TRUE,"Warrington";#N/A,#N/A,TRUE,"Widnes"}</definedName>
    <definedName name="BCIS" hidden="1">{#N/A,#N/A,TRUE,"Cover";#N/A,#N/A,TRUE,"Conts";#N/A,#N/A,TRUE,"VOS";#N/A,#N/A,TRUE,"Warrington";#N/A,#N/A,TRUE,"Widnes"}</definedName>
    <definedName name="BD" localSheetId="5" hidden="1">[27]analysis!#REF!</definedName>
    <definedName name="BD" localSheetId="12" hidden="1">[27]analysis!#REF!</definedName>
    <definedName name="bd" localSheetId="9">#REF!</definedName>
    <definedName name="BD" localSheetId="6" hidden="1">[28]analysis!#REF!</definedName>
    <definedName name="BD" hidden="1">[27]analysis!#REF!</definedName>
    <definedName name="BDEF" localSheetId="1" hidden="1">{#N/A,#N/A,FALSE,"CAM-G7";#N/A,#N/A,FALSE,"SPL";#N/A,#N/A,FALSE,"butt-in G7";#N/A,#N/A,FALSE,"dia-in G7";#N/A,#N/A,FALSE,"추가-STA G7"}</definedName>
    <definedName name="BDEF" localSheetId="5" hidden="1">{#N/A,#N/A,FALSE,"CAM-G7";#N/A,#N/A,FALSE,"SPL";#N/A,#N/A,FALSE,"butt-in G7";#N/A,#N/A,FALSE,"dia-in G7";#N/A,#N/A,FALSE,"추가-STA G7"}</definedName>
    <definedName name="BDEF" localSheetId="0" hidden="1">{#N/A,#N/A,FALSE,"CAM-G7";#N/A,#N/A,FALSE,"SPL";#N/A,#N/A,FALSE,"butt-in G7";#N/A,#N/A,FALSE,"dia-in G7";#N/A,#N/A,FALSE,"추가-STA G7"}</definedName>
    <definedName name="BDEF" localSheetId="6" hidden="1">{#N/A,#N/A,FALSE,"CAM-G7";#N/A,#N/A,FALSE,"SPL";#N/A,#N/A,FALSE,"butt-in G7";#N/A,#N/A,FALSE,"dia-in G7";#N/A,#N/A,FALSE,"추가-STA G7"}</definedName>
    <definedName name="BDEF" localSheetId="4" hidden="1">{#N/A,#N/A,FALSE,"CAM-G7";#N/A,#N/A,FALSE,"SPL";#N/A,#N/A,FALSE,"butt-in G7";#N/A,#N/A,FALSE,"dia-in G7";#N/A,#N/A,FALSE,"추가-STA G7"}</definedName>
    <definedName name="BDEF" hidden="1">{#N/A,#N/A,FALSE,"CAM-G7";#N/A,#N/A,FALSE,"SPL";#N/A,#N/A,FALSE,"butt-in G7";#N/A,#N/A,FALSE,"dia-in G7";#N/A,#N/A,FALSE,"추가-STA G7"}</definedName>
    <definedName name="bdkkkkkkkkkkkkkkkkkkkkkkkkkkkkkkkkkkkkkkkkkkkkkkkkkkkkkkkkkkkkkkkkkkkkkkkkkkk" localSheetId="12">'[26]2gii'!#REF!</definedName>
    <definedName name="bdkkkkkkkkkkkkkkkkkkkkkkkkkkkkkkkkkkkkkkkkkkkkkkkkkkkkkkkkkkkkkkkkkkkkkkkkkkk" localSheetId="9">'[26]2gii'!#REF!</definedName>
    <definedName name="BE" localSheetId="12" hidden="1">[27]analysis!#REF!</definedName>
    <definedName name="BE" localSheetId="14" hidden="1">[27]analysis!#REF!</definedName>
    <definedName name="BE" localSheetId="9" hidden="1">[27]analysis!#REF!</definedName>
    <definedName name="BE" localSheetId="6" hidden="1">[28]analysis!#REF!</definedName>
    <definedName name="BE" hidden="1">[27]analysis!#REF!</definedName>
    <definedName name="bell" localSheetId="12">#REF!</definedName>
    <definedName name="bell" localSheetId="9">#REF!</definedName>
    <definedName name="BEtud37" localSheetId="12">'[29]Détail Etudes'!#REF!</definedName>
    <definedName name="BEtud37" localSheetId="9">'[30]Détail Etudes'!#REF!</definedName>
    <definedName name="BEtud50" localSheetId="12">'[31]Détail Etudes'!#REF!</definedName>
    <definedName name="BEtud50" localSheetId="9">'[31]Détail Etudes'!#REF!</definedName>
    <definedName name="BEtud60" localSheetId="12">'[31]Détail Etudes'!#REF!</definedName>
    <definedName name="BEtud60" localSheetId="9">'[31]Détail Etudes'!#REF!</definedName>
    <definedName name="BF" localSheetId="12" hidden="1">[27]analysis!#REF!</definedName>
    <definedName name="BF" localSheetId="14" hidden="1">[27]analysis!#REF!</definedName>
    <definedName name="BF" localSheetId="9" hidden="1">[27]analysis!#REF!</definedName>
    <definedName name="BF" hidden="1">[27]analysis!#REF!</definedName>
    <definedName name="BG" localSheetId="1" hidden="1">[27]analysis!#REF!</definedName>
    <definedName name="BG" localSheetId="5" hidden="1">[27]analysis!#REF!</definedName>
    <definedName name="BG" localSheetId="12" hidden="1">[27]analysis!#REF!</definedName>
    <definedName name="BG" localSheetId="14" hidden="1">[27]analysis!#REF!</definedName>
    <definedName name="BG" localSheetId="9" hidden="1">[27]analysis!#REF!</definedName>
    <definedName name="BG" localSheetId="6" hidden="1">[28]analysis!#REF!</definedName>
    <definedName name="BG" hidden="1">[27]analysis!#REF!</definedName>
    <definedName name="BGG" hidden="1">'[11]입찰내역 발주처 양식'!#REF!</definedName>
    <definedName name="BH" localSheetId="12" hidden="1">[27]analysis!#REF!</definedName>
    <definedName name="BH" localSheetId="14" hidden="1">[27]analysis!#REF!</definedName>
    <definedName name="BH" localSheetId="9" hidden="1">[27]analysis!#REF!</definedName>
    <definedName name="BH" localSheetId="6" hidden="1">[28]analysis!#REF!</definedName>
    <definedName name="BH" hidden="1">[27]analysis!#REF!</definedName>
    <definedName name="bhbb" localSheetId="1" hidden="1">{#N/A,#N/A,TRUE,"Front";#N/A,#N/A,TRUE,"Simple Letter";#N/A,#N/A,TRUE,"Inside";#N/A,#N/A,TRUE,"Contents";#N/A,#N/A,TRUE,"Basis";#N/A,#N/A,TRUE,"Inclusions";#N/A,#N/A,TRUE,"Exclusions";#N/A,#N/A,TRUE,"Areas";#N/A,#N/A,TRUE,"Summary";#N/A,#N/A,TRUE,"Detail"}</definedName>
    <definedName name="bhbb" localSheetId="5" hidden="1">{#N/A,#N/A,TRUE,"Front";#N/A,#N/A,TRUE,"Simple Letter";#N/A,#N/A,TRUE,"Inside";#N/A,#N/A,TRUE,"Contents";#N/A,#N/A,TRUE,"Basis";#N/A,#N/A,TRUE,"Inclusions";#N/A,#N/A,TRUE,"Exclusions";#N/A,#N/A,TRUE,"Areas";#N/A,#N/A,TRUE,"Summary";#N/A,#N/A,TRUE,"Detail"}</definedName>
    <definedName name="bhbb" localSheetId="0" hidden="1">{#N/A,#N/A,TRUE,"Front";#N/A,#N/A,TRUE,"Simple Letter";#N/A,#N/A,TRUE,"Inside";#N/A,#N/A,TRUE,"Contents";#N/A,#N/A,TRUE,"Basis";#N/A,#N/A,TRUE,"Inclusions";#N/A,#N/A,TRUE,"Exclusions";#N/A,#N/A,TRUE,"Areas";#N/A,#N/A,TRUE,"Summary";#N/A,#N/A,TRUE,"Detail"}</definedName>
    <definedName name="bhbb" localSheetId="6" hidden="1">{#N/A,#N/A,TRUE,"Front";#N/A,#N/A,TRUE,"Simple Letter";#N/A,#N/A,TRUE,"Inside";#N/A,#N/A,TRUE,"Contents";#N/A,#N/A,TRUE,"Basis";#N/A,#N/A,TRUE,"Inclusions";#N/A,#N/A,TRUE,"Exclusions";#N/A,#N/A,TRUE,"Areas";#N/A,#N/A,TRUE,"Summary";#N/A,#N/A,TRUE,"Detail"}</definedName>
    <definedName name="bhbb" localSheetId="4"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6" hidden="1">{#N/A,#N/A,FALSE,"VCR"}</definedName>
    <definedName name="bhushan" hidden="1">{#N/A,#N/A,FALSE,"VCR"}</definedName>
    <definedName name="biiiiiiiiii" localSheetId="6"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6"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ill" localSheetId="12">#REF!</definedName>
    <definedName name="bill" localSheetId="9">#REF!</definedName>
    <definedName name="Bill_4" localSheetId="12">#REF!</definedName>
    <definedName name="Bill_4" localSheetId="9">#REF!</definedName>
    <definedName name="Bill_5" localSheetId="12">#REF!</definedName>
    <definedName name="Bill_5" localSheetId="9">#REF!</definedName>
    <definedName name="Bill_6" localSheetId="12">#REF!</definedName>
    <definedName name="Bill_6" localSheetId="9">#REF!</definedName>
    <definedName name="Bill_7" localSheetId="12">#REF!</definedName>
    <definedName name="Bill_7" localSheetId="9">#REF!</definedName>
    <definedName name="BIN" localSheetId="12">#REF!</definedName>
    <definedName name="BIN" localSheetId="9">#REF!</definedName>
    <definedName name="BJ" localSheetId="1" hidden="1">[27]analysis!#REF!</definedName>
    <definedName name="BJ" localSheetId="5" hidden="1">[27]analysis!#REF!</definedName>
    <definedName name="BJ" localSheetId="12" hidden="1">[27]analysis!#REF!</definedName>
    <definedName name="BJ" localSheetId="14" hidden="1">[27]analysis!#REF!</definedName>
    <definedName name="BJ" localSheetId="9" hidden="1">[27]analysis!#REF!</definedName>
    <definedName name="BJ" localSheetId="6" hidden="1">[28]analysis!#REF!</definedName>
    <definedName name="BJ" hidden="1">[27]analysis!#REF!</definedName>
    <definedName name="bjhj" localSheetId="1" hidden="1">{#N/A,#N/A,TRUE,"Front";#N/A,#N/A,TRUE,"Simple Letter";#N/A,#N/A,TRUE,"Inside";#N/A,#N/A,TRUE,"Contents";#N/A,#N/A,TRUE,"Basis";#N/A,#N/A,TRUE,"Inclusions";#N/A,#N/A,TRUE,"Exclusions";#N/A,#N/A,TRUE,"Areas";#N/A,#N/A,TRUE,"Summary";#N/A,#N/A,TRUE,"Detail"}</definedName>
    <definedName name="bjhj" localSheetId="5" hidden="1">{#N/A,#N/A,TRUE,"Front";#N/A,#N/A,TRUE,"Simple Letter";#N/A,#N/A,TRUE,"Inside";#N/A,#N/A,TRUE,"Contents";#N/A,#N/A,TRUE,"Basis";#N/A,#N/A,TRUE,"Inclusions";#N/A,#N/A,TRUE,"Exclusions";#N/A,#N/A,TRUE,"Areas";#N/A,#N/A,TRUE,"Summary";#N/A,#N/A,TRUE,"Detail"}</definedName>
    <definedName name="bjhj" localSheetId="0" hidden="1">{#N/A,#N/A,TRUE,"Front";#N/A,#N/A,TRUE,"Simple Letter";#N/A,#N/A,TRUE,"Inside";#N/A,#N/A,TRUE,"Contents";#N/A,#N/A,TRUE,"Basis";#N/A,#N/A,TRUE,"Inclusions";#N/A,#N/A,TRUE,"Exclusions";#N/A,#N/A,TRUE,"Areas";#N/A,#N/A,TRUE,"Summary";#N/A,#N/A,TRUE,"Detail"}</definedName>
    <definedName name="bjhj" localSheetId="6" hidden="1">{#N/A,#N/A,TRUE,"Front";#N/A,#N/A,TRUE,"Simple Letter";#N/A,#N/A,TRUE,"Inside";#N/A,#N/A,TRUE,"Contents";#N/A,#N/A,TRUE,"Basis";#N/A,#N/A,TRUE,"Inclusions";#N/A,#N/A,TRUE,"Exclusions";#N/A,#N/A,TRUE,"Areas";#N/A,#N/A,TRUE,"Summary";#N/A,#N/A,TRUE,"Detail"}</definedName>
    <definedName name="bjhj" localSheetId="4"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jlc" localSheetId="12">#REF!</definedName>
    <definedName name="bjlc" localSheetId="9">#REF!</definedName>
    <definedName name="Blockwall" localSheetId="12">#REF!</definedName>
    <definedName name="Blockwall" localSheetId="9">#REF!</definedName>
    <definedName name="BM" localSheetId="12">#REF!</definedName>
    <definedName name="BM" localSheetId="9">#REF!</definedName>
    <definedName name="bnd" localSheetId="12">#REF!</definedName>
    <definedName name="bnd" localSheetId="9">#REF!</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localSheetId="5" hidden="1">{#N/A,#N/A,TRUE,"Front";#N/A,#N/A,TRUE,"Simple Letter";#N/A,#N/A,TRUE,"Inside";#N/A,#N/A,TRUE,"Contents";#N/A,#N/A,TRUE,"Basis";#N/A,#N/A,TRUE,"Inclusions";#N/A,#N/A,TRUE,"Exclusions";#N/A,#N/A,TRUE,"Areas";#N/A,#N/A,TRUE,"Summary";#N/A,#N/A,TRUE,"Detail"}</definedName>
    <definedName name="BNHJB" localSheetId="0" hidden="1">{#N/A,#N/A,TRUE,"Front";#N/A,#N/A,TRUE,"Simple Letter";#N/A,#N/A,TRUE,"Inside";#N/A,#N/A,TRUE,"Contents";#N/A,#N/A,TRUE,"Basis";#N/A,#N/A,TRUE,"Inclusions";#N/A,#N/A,TRUE,"Exclusions";#N/A,#N/A,TRUE,"Areas";#N/A,#N/A,TRUE,"Summary";#N/A,#N/A,TRUE,"Detail"}</definedName>
    <definedName name="BNHJB" localSheetId="6" hidden="1">{#N/A,#N/A,TRUE,"Front";#N/A,#N/A,TRUE,"Simple Letter";#N/A,#N/A,TRUE,"Inside";#N/A,#N/A,TRUE,"Contents";#N/A,#N/A,TRUE,"Basis";#N/A,#N/A,TRUE,"Inclusions";#N/A,#N/A,TRUE,"Exclusions";#N/A,#N/A,TRUE,"Areas";#N/A,#N/A,TRUE,"Summary";#N/A,#N/A,TRUE,"Detail"}</definedName>
    <definedName name="BNHJB" localSheetId="4"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l" localSheetId="12">#REF!</definedName>
    <definedName name="bol" localSheetId="9">#REF!</definedName>
    <definedName name="boml" localSheetId="12">#REF!</definedName>
    <definedName name="boml" localSheetId="9">#REF!</definedName>
    <definedName name="book5" localSheetId="6" hidden="1">{"REBAR",#N/A,FALSE,"Sheet1";"CONCRETE",#N/A,FALSE,"Sheet1"}</definedName>
    <definedName name="book5" hidden="1">{"REBAR",#N/A,FALSE,"Sheet1";"CONCRETE",#N/A,FALSE,"Sheet1"}</definedName>
    <definedName name="Bookcase_01" localSheetId="12">#REF!</definedName>
    <definedName name="Bookcase_01" localSheetId="9">#REF!</definedName>
    <definedName name="Bookcase_02" localSheetId="12">#REF!</definedName>
    <definedName name="Bookcase_02" localSheetId="9">#REF!</definedName>
    <definedName name="Bookcase_03" localSheetId="12">#REF!</definedName>
    <definedName name="Bookcase_03" localSheetId="9">#REF!</definedName>
    <definedName name="boop" localSheetId="6" hidden="1">{"'Break down'!$A$4"}</definedName>
    <definedName name="boop" hidden="1">{"'Break down'!$A$4"}</definedName>
    <definedName name="botl" localSheetId="12">#REF!</definedName>
    <definedName name="botl" localSheetId="9">#REF!</definedName>
    <definedName name="botn" localSheetId="12">#REF!</definedName>
    <definedName name="botn" localSheetId="9">#REF!</definedName>
    <definedName name="boy" localSheetId="6" hidden="1">{"AnnualRentRoll",#N/A,FALSE,"RentRoll"}</definedName>
    <definedName name="boy" hidden="1">{"AnnualRentRoll",#N/A,FALSE,"RentRoll"}</definedName>
    <definedName name="Breaks" localSheetId="12">#REF!</definedName>
    <definedName name="Breaks" localSheetId="9">#REF!</definedName>
    <definedName name="BS" localSheetId="1" hidden="1">{#N/A,#N/A,FALSE,"CAM-G7";#N/A,#N/A,FALSE,"SPL";#N/A,#N/A,FALSE,"butt-in G7";#N/A,#N/A,FALSE,"dia-in G7";#N/A,#N/A,FALSE,"추가-STA G7"}</definedName>
    <definedName name="BS" localSheetId="5" hidden="1">{#N/A,#N/A,FALSE,"CAM-G7";#N/A,#N/A,FALSE,"SPL";#N/A,#N/A,FALSE,"butt-in G7";#N/A,#N/A,FALSE,"dia-in G7";#N/A,#N/A,FALSE,"추가-STA G7"}</definedName>
    <definedName name="BS" localSheetId="0" hidden="1">{#N/A,#N/A,FALSE,"CAM-G7";#N/A,#N/A,FALSE,"SPL";#N/A,#N/A,FALSE,"butt-in G7";#N/A,#N/A,FALSE,"dia-in G7";#N/A,#N/A,FALSE,"추가-STA G7"}</definedName>
    <definedName name="BS" localSheetId="6" hidden="1">{#N/A,#N/A,FALSE,"CAM-G7";#N/A,#N/A,FALSE,"SPL";#N/A,#N/A,FALSE,"butt-in G7";#N/A,#N/A,FALSE,"dia-in G7";#N/A,#N/A,FALSE,"추가-STA G7"}</definedName>
    <definedName name="BS" localSheetId="4" hidden="1">{#N/A,#N/A,FALSE,"CAM-G7";#N/A,#N/A,FALSE,"SPL";#N/A,#N/A,FALSE,"butt-in G7";#N/A,#N/A,FALSE,"dia-in G7";#N/A,#N/A,FALSE,"추가-STA G7"}</definedName>
    <definedName name="BS" hidden="1">{#N/A,#N/A,FALSE,"CAM-G7";#N/A,#N/A,FALSE,"SPL";#N/A,#N/A,FALSE,"butt-in G7";#N/A,#N/A,FALSE,"dia-in G7";#N/A,#N/A,FALSE,"추가-STA G7"}</definedName>
    <definedName name="BS_STD_60Min_Veneer_Dbl" localSheetId="12">#REF!</definedName>
    <definedName name="BS_STD_60Min_Veneer_Dbl" localSheetId="9">#REF!</definedName>
    <definedName name="BS60MinVen6mmVert" localSheetId="12">#REF!</definedName>
    <definedName name="BS60MinVen6mmVert" localSheetId="9">#REF!</definedName>
    <definedName name="BS60MinVen6mmVertLvr" localSheetId="12">#REF!</definedName>
    <definedName name="BS60MinVen6mmVertLvr" localSheetId="9">#REF!</definedName>
    <definedName name="BSDF" localSheetId="1" hidden="1">{#N/A,#N/A,FALSE,"CAM-G7";#N/A,#N/A,FALSE,"SPL";#N/A,#N/A,FALSE,"butt-in G7";#N/A,#N/A,FALSE,"dia-in G7";#N/A,#N/A,FALSE,"추가-STA G7"}</definedName>
    <definedName name="BSDF" localSheetId="5" hidden="1">{#N/A,#N/A,FALSE,"CAM-G7";#N/A,#N/A,FALSE,"SPL";#N/A,#N/A,FALSE,"butt-in G7";#N/A,#N/A,FALSE,"dia-in G7";#N/A,#N/A,FALSE,"추가-STA G7"}</definedName>
    <definedName name="BSDF" localSheetId="0" hidden="1">{#N/A,#N/A,FALSE,"CAM-G7";#N/A,#N/A,FALSE,"SPL";#N/A,#N/A,FALSE,"butt-in G7";#N/A,#N/A,FALSE,"dia-in G7";#N/A,#N/A,FALSE,"추가-STA G7"}</definedName>
    <definedName name="BSDF" localSheetId="6" hidden="1">{#N/A,#N/A,FALSE,"CAM-G7";#N/A,#N/A,FALSE,"SPL";#N/A,#N/A,FALSE,"butt-in G7";#N/A,#N/A,FALSE,"dia-in G7";#N/A,#N/A,FALSE,"추가-STA G7"}</definedName>
    <definedName name="BSDF" localSheetId="4" hidden="1">{#N/A,#N/A,FALSE,"CAM-G7";#N/A,#N/A,FALSE,"SPL";#N/A,#N/A,FALSE,"butt-in G7";#N/A,#N/A,FALSE,"dia-in G7";#N/A,#N/A,FALSE,"추가-STA G7"}</definedName>
    <definedName name="BSDF" hidden="1">{#N/A,#N/A,FALSE,"CAM-G7";#N/A,#N/A,FALSE,"SPL";#N/A,#N/A,FALSE,"butt-in G7";#N/A,#N/A,FALSE,"dia-in G7";#N/A,#N/A,FALSE,"추가-STA G7"}</definedName>
    <definedName name="BU4D3AS21H" localSheetId="12">#REF!</definedName>
    <definedName name="BU4D3AS21H" localSheetId="9">#REF!</definedName>
    <definedName name="BU5AS21H" localSheetId="12">#REF!</definedName>
    <definedName name="BU5AS21H" localSheetId="9">#REF!</definedName>
    <definedName name="bua" localSheetId="12">#REF!</definedName>
    <definedName name="bua" localSheetId="9">#REF!</definedName>
    <definedName name="BUCR1F21H" localSheetId="12">#REF!</definedName>
    <definedName name="BUCR1F21H" localSheetId="9">#REF!</definedName>
    <definedName name="BUCR21H" localSheetId="12">#REF!</definedName>
    <definedName name="BUCR21H" localSheetId="9">#REF!</definedName>
    <definedName name="Built_Area" localSheetId="12">#REF!</definedName>
    <definedName name="Built_Area" localSheetId="9">#REF!</definedName>
    <definedName name="BuiltIn_Print_Area" localSheetId="12">#REF!</definedName>
    <definedName name="BuiltIn_Print_Area" localSheetId="9">#REF!</definedName>
    <definedName name="BuiltIn_Print_Area___0" localSheetId="12">#REF!</definedName>
    <definedName name="BuiltIn_Print_Area___0" localSheetId="9">#REF!</definedName>
    <definedName name="BuiltIn_Print_Titles" localSheetId="12">#REF!</definedName>
    <definedName name="BuiltIn_Print_Titles" localSheetId="9">#REF!</definedName>
    <definedName name="BUS" localSheetId="12">#REF!</definedName>
    <definedName name="BUS" localSheetId="9">#REF!</definedName>
    <definedName name="BUYT" localSheetId="1" hidden="1">{#N/A,#N/A,TRUE,"Front";#N/A,#N/A,TRUE,"Simple Letter";#N/A,#N/A,TRUE,"Inside";#N/A,#N/A,TRUE,"Contents";#N/A,#N/A,TRUE,"Basis";#N/A,#N/A,TRUE,"Inclusions";#N/A,#N/A,TRUE,"Exclusions";#N/A,#N/A,TRUE,"Areas";#N/A,#N/A,TRUE,"Summary";#N/A,#N/A,TRUE,"Detail"}</definedName>
    <definedName name="BUYT" localSheetId="5" hidden="1">{#N/A,#N/A,TRUE,"Front";#N/A,#N/A,TRUE,"Simple Letter";#N/A,#N/A,TRUE,"Inside";#N/A,#N/A,TRUE,"Contents";#N/A,#N/A,TRUE,"Basis";#N/A,#N/A,TRUE,"Inclusions";#N/A,#N/A,TRUE,"Exclusions";#N/A,#N/A,TRUE,"Areas";#N/A,#N/A,TRUE,"Summary";#N/A,#N/A,TRUE,"Detail"}</definedName>
    <definedName name="BUYT" localSheetId="0" hidden="1">{#N/A,#N/A,TRUE,"Front";#N/A,#N/A,TRUE,"Simple Letter";#N/A,#N/A,TRUE,"Inside";#N/A,#N/A,TRUE,"Contents";#N/A,#N/A,TRUE,"Basis";#N/A,#N/A,TRUE,"Inclusions";#N/A,#N/A,TRUE,"Exclusions";#N/A,#N/A,TRUE,"Areas";#N/A,#N/A,TRUE,"Summary";#N/A,#N/A,TRUE,"Detail"}</definedName>
    <definedName name="BUYT" localSheetId="6" hidden="1">{#N/A,#N/A,TRUE,"Front";#N/A,#N/A,TRUE,"Simple Letter";#N/A,#N/A,TRUE,"Inside";#N/A,#N/A,TRUE,"Contents";#N/A,#N/A,TRUE,"Basis";#N/A,#N/A,TRUE,"Inclusions";#N/A,#N/A,TRUE,"Exclusions";#N/A,#N/A,TRUE,"Areas";#N/A,#N/A,TRUE,"Summary";#N/A,#N/A,TRUE,"Detail"}</definedName>
    <definedName name="BUYT" localSheetId="4"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5" hidden="1">[8]FitOutConfCentre!#REF!</definedName>
    <definedName name="BVGFDBGF" localSheetId="12" hidden="1">[8]FitOutConfCentre!#REF!</definedName>
    <definedName name="BVGFDBGF" localSheetId="14" hidden="1">[8]FitOutConfCentre!#REF!</definedName>
    <definedName name="BVGFDBGF" localSheetId="9" hidden="1">[8]FitOutConfCentre!#REF!</definedName>
    <definedName name="BVGFDBGF" hidden="1">[8]FitOutConfCentre!#REF!</definedName>
    <definedName name="bvm" localSheetId="12">#REF!</definedName>
    <definedName name="bvm" localSheetId="9">#REF!</definedName>
    <definedName name="BYT" localSheetId="1" hidden="1">{#N/A,#N/A,TRUE,"Front";#N/A,#N/A,TRUE,"Simple Letter";#N/A,#N/A,TRUE,"Inside";#N/A,#N/A,TRUE,"Contents";#N/A,#N/A,TRUE,"Basis";#N/A,#N/A,TRUE,"Inclusions";#N/A,#N/A,TRUE,"Exclusions";#N/A,#N/A,TRUE,"Areas";#N/A,#N/A,TRUE,"Summary";#N/A,#N/A,TRUE,"Detail"}</definedName>
    <definedName name="BYT" localSheetId="5" hidden="1">{#N/A,#N/A,TRUE,"Front";#N/A,#N/A,TRUE,"Simple Letter";#N/A,#N/A,TRUE,"Inside";#N/A,#N/A,TRUE,"Contents";#N/A,#N/A,TRUE,"Basis";#N/A,#N/A,TRUE,"Inclusions";#N/A,#N/A,TRUE,"Exclusions";#N/A,#N/A,TRUE,"Areas";#N/A,#N/A,TRUE,"Summary";#N/A,#N/A,TRUE,"Detail"}</definedName>
    <definedName name="BYT" localSheetId="0" hidden="1">{#N/A,#N/A,TRUE,"Front";#N/A,#N/A,TRUE,"Simple Letter";#N/A,#N/A,TRUE,"Inside";#N/A,#N/A,TRUE,"Contents";#N/A,#N/A,TRUE,"Basis";#N/A,#N/A,TRUE,"Inclusions";#N/A,#N/A,TRUE,"Exclusions";#N/A,#N/A,TRUE,"Areas";#N/A,#N/A,TRUE,"Summary";#N/A,#N/A,TRUE,"Detail"}</definedName>
    <definedName name="BYT" localSheetId="6" hidden="1">{#N/A,#N/A,TRUE,"Front";#N/A,#N/A,TRUE,"Simple Letter";#N/A,#N/A,TRUE,"Inside";#N/A,#N/A,TRUE,"Contents";#N/A,#N/A,TRUE,"Basis";#N/A,#N/A,TRUE,"Inclusions";#N/A,#N/A,TRUE,"Exclusions";#N/A,#N/A,TRUE,"Areas";#N/A,#N/A,TRUE,"Summary";#N/A,#N/A,TRUE,"Detail"}</definedName>
    <definedName name="BYT" localSheetId="4"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_" localSheetId="12">#REF!</definedName>
    <definedName name="c_" localSheetId="9">#REF!</definedName>
    <definedName name="C_A" localSheetId="12">#REF!</definedName>
    <definedName name="C_A" localSheetId="9">#REF!</definedName>
    <definedName name="CABLEINDEX" localSheetId="12">#REF!</definedName>
    <definedName name="CABLEINDEX" localSheetId="9">#REF!</definedName>
    <definedName name="CABLES_PRICE" localSheetId="12">#REF!</definedName>
    <definedName name="CABLES_PRICE" localSheetId="9">#REF!</definedName>
    <definedName name="cancel" localSheetId="5" hidden="1">[8]FitOutConfCentre!#REF!</definedName>
    <definedName name="cancel" localSheetId="12" hidden="1">[8]FitOutConfCentre!#REF!</definedName>
    <definedName name="cancel" localSheetId="14" hidden="1">[8]FitOutConfCentre!#REF!</definedName>
    <definedName name="cancel" localSheetId="9" hidden="1">[8]FitOutConfCentre!#REF!</definedName>
    <definedName name="cancel" hidden="1">[8]FitOutConfCentre!#REF!</definedName>
    <definedName name="CARL" localSheetId="6" hidden="1">{#N/A,#N/A,FALSE,"CCTV"}</definedName>
    <definedName name="CARL" hidden="1">{#N/A,#N/A,FALSE,"CCTV"}</definedName>
    <definedName name="CARL1" localSheetId="6" hidden="1">{#N/A,#N/A,FALSE,"CCTV"}</definedName>
    <definedName name="CARL1" hidden="1">{#N/A,#N/A,FALSE,"CCTV"}</definedName>
    <definedName name="CARL2" localSheetId="6" hidden="1">{#N/A,#N/A,FALSE,"CCTV"}</definedName>
    <definedName name="CARL2" hidden="1">{#N/A,#N/A,FALSE,"CCTV"}</definedName>
    <definedName name="carpet" localSheetId="12">#REF!</definedName>
    <definedName name="carpet" localSheetId="9">#REF!</definedName>
    <definedName name="CARPET1" localSheetId="12">#REF!</definedName>
    <definedName name="CARPET1" localSheetId="9">#REF!</definedName>
    <definedName name="CASH_OUT" localSheetId="12">#REF!</definedName>
    <definedName name="CASH_OUT" localSheetId="9">#REF!</definedName>
    <definedName name="cashfl" localSheetId="1" hidden="1">{#N/A,#N/A,TRUE,"Cover";#N/A,#N/A,TRUE,"Conts";#N/A,#N/A,TRUE,"VOS";#N/A,#N/A,TRUE,"Warrington";#N/A,#N/A,TRUE,"Widnes"}</definedName>
    <definedName name="cashfl" localSheetId="5" hidden="1">{#N/A,#N/A,TRUE,"Cover";#N/A,#N/A,TRUE,"Conts";#N/A,#N/A,TRUE,"VOS";#N/A,#N/A,TRUE,"Warrington";#N/A,#N/A,TRUE,"Widnes"}</definedName>
    <definedName name="cashfl" localSheetId="0" hidden="1">{#N/A,#N/A,TRUE,"Cover";#N/A,#N/A,TRUE,"Conts";#N/A,#N/A,TRUE,"VOS";#N/A,#N/A,TRUE,"Warrington";#N/A,#N/A,TRUE,"Widnes"}</definedName>
    <definedName name="cashfl" localSheetId="6" hidden="1">{#N/A,#N/A,TRUE,"Cover";#N/A,#N/A,TRUE,"Conts";#N/A,#N/A,TRUE,"VOS";#N/A,#N/A,TRUE,"Warrington";#N/A,#N/A,TRUE,"Widnes"}</definedName>
    <definedName name="cashfl" localSheetId="4" hidden="1">{#N/A,#N/A,TRUE,"Cover";#N/A,#N/A,TRUE,"Conts";#N/A,#N/A,TRUE,"VOS";#N/A,#N/A,TRUE,"Warrington";#N/A,#N/A,TRUE,"Widnes"}</definedName>
    <definedName name="cashfl" hidden="1">{#N/A,#N/A,TRUE,"Cover";#N/A,#N/A,TRUE,"Conts";#N/A,#N/A,TRUE,"VOS";#N/A,#N/A,TRUE,"Warrington";#N/A,#N/A,TRUE,"Widnes"}</definedName>
    <definedName name="Casing" localSheetId="6"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6" hidden="1">{"'Break down'!$A$4"}</definedName>
    <definedName name="Cast_Alum" hidden="1">{"'Break down'!$A$4"}</definedName>
    <definedName name="CB_VST" localSheetId="1" hidden="1">{#N/A,#N/A,FALSE,"CAM-G7";#N/A,#N/A,FALSE,"SPL";#N/A,#N/A,FALSE,"butt-in G7";#N/A,#N/A,FALSE,"dia-in G7";#N/A,#N/A,FALSE,"추가-STA G7"}</definedName>
    <definedName name="CB_VST" localSheetId="5" hidden="1">{#N/A,#N/A,FALSE,"CAM-G7";#N/A,#N/A,FALSE,"SPL";#N/A,#N/A,FALSE,"butt-in G7";#N/A,#N/A,FALSE,"dia-in G7";#N/A,#N/A,FALSE,"추가-STA G7"}</definedName>
    <definedName name="CB_VST" localSheetId="0" hidden="1">{#N/A,#N/A,FALSE,"CAM-G7";#N/A,#N/A,FALSE,"SPL";#N/A,#N/A,FALSE,"butt-in G7";#N/A,#N/A,FALSE,"dia-in G7";#N/A,#N/A,FALSE,"추가-STA G7"}</definedName>
    <definedName name="CB_VST" localSheetId="6" hidden="1">{#N/A,#N/A,FALSE,"CAM-G7";#N/A,#N/A,FALSE,"SPL";#N/A,#N/A,FALSE,"butt-in G7";#N/A,#N/A,FALSE,"dia-in G7";#N/A,#N/A,FALSE,"추가-STA G7"}</definedName>
    <definedName name="CB_VST" localSheetId="4" hidden="1">{#N/A,#N/A,FALSE,"CAM-G7";#N/A,#N/A,FALSE,"SPL";#N/A,#N/A,FALSE,"butt-in G7";#N/A,#N/A,FALSE,"dia-in G7";#N/A,#N/A,FALSE,"추가-STA G7"}</definedName>
    <definedName name="CB_VST" hidden="1">{#N/A,#N/A,FALSE,"CAM-G7";#N/A,#N/A,FALSE,"SPL";#N/A,#N/A,FALSE,"butt-in G7";#N/A,#N/A,FALSE,"dia-in G7";#N/A,#N/A,FALSE,"추가-STA G7"}</definedName>
    <definedName name="cbgl1" localSheetId="12">#REF!</definedName>
    <definedName name="cbgl1" localSheetId="9">#REF!</definedName>
    <definedName name="cbgl2" localSheetId="12">#REF!</definedName>
    <definedName name="cbgl2" localSheetId="9">#REF!</definedName>
    <definedName name="cbgl3" localSheetId="12">#REF!</definedName>
    <definedName name="cbgl3" localSheetId="9">#REF!</definedName>
    <definedName name="cbgl4" localSheetId="12">#REF!</definedName>
    <definedName name="cbgl4" localSheetId="9">#REF!</definedName>
    <definedName name="CBWorkbookPriority" hidden="1">-1289300559</definedName>
    <definedName name="CC" localSheetId="12">#REF!</definedName>
    <definedName name="CC" localSheetId="9">#REF!</definedName>
    <definedName name="cccc" localSheetId="12">#REF!</definedName>
    <definedName name="cccc" localSheetId="9">#REF!</definedName>
    <definedName name="ccccc" localSheetId="12">#REF!</definedName>
    <definedName name="ccccc" localSheetId="9">#REF!</definedName>
    <definedName name="cccccc" hidden="1">#REF!</definedName>
    <definedName name="cccccccc" localSheetId="12">#REF!</definedName>
    <definedName name="cccccccc" localSheetId="9">#REF!</definedName>
    <definedName name="ccolagl" localSheetId="12">#REF!</definedName>
    <definedName name="ccolagl" localSheetId="9">#REF!</definedName>
    <definedName name="CCR" localSheetId="1" hidden="1">{#N/A,#N/A,TRUE,"Cover";#N/A,#N/A,TRUE,"Conts";#N/A,#N/A,TRUE,"VOS";#N/A,#N/A,TRUE,"Warrington";#N/A,#N/A,TRUE,"Widnes"}</definedName>
    <definedName name="CCR" localSheetId="5" hidden="1">{#N/A,#N/A,TRUE,"Cover";#N/A,#N/A,TRUE,"Conts";#N/A,#N/A,TRUE,"VOS";#N/A,#N/A,TRUE,"Warrington";#N/A,#N/A,TRUE,"Widnes"}</definedName>
    <definedName name="CCR" localSheetId="0" hidden="1">{#N/A,#N/A,TRUE,"Cover";#N/A,#N/A,TRUE,"Conts";#N/A,#N/A,TRUE,"VOS";#N/A,#N/A,TRUE,"Warrington";#N/A,#N/A,TRUE,"Widnes"}</definedName>
    <definedName name="CCR" localSheetId="6" hidden="1">{#N/A,#N/A,TRUE,"Cover";#N/A,#N/A,TRUE,"Conts";#N/A,#N/A,TRUE,"VOS";#N/A,#N/A,TRUE,"Warrington";#N/A,#N/A,TRUE,"Widnes"}</definedName>
    <definedName name="CCR" localSheetId="4" hidden="1">{#N/A,#N/A,TRUE,"Cover";#N/A,#N/A,TRUE,"Conts";#N/A,#N/A,TRUE,"VOS";#N/A,#N/A,TRUE,"Warrington";#N/A,#N/A,TRUE,"Widnes"}</definedName>
    <definedName name="CCR" hidden="1">{#N/A,#N/A,TRUE,"Cover";#N/A,#N/A,TRUE,"Conts";#N/A,#N/A,TRUE,"VOS";#N/A,#N/A,TRUE,"Warrington";#N/A,#N/A,TRUE,"Widnes"}</definedName>
    <definedName name="ccv" localSheetId="6"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6"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6"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6"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6"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 localSheetId="1" hidden="1">{#N/A,#N/A,TRUE,"Front";#N/A,#N/A,TRUE,"Simple Letter";#N/A,#N/A,TRUE,"Inside";#N/A,#N/A,TRUE,"Contents";#N/A,#N/A,TRUE,"Basis";#N/A,#N/A,TRUE,"Inclusions";#N/A,#N/A,TRUE,"Exclusions";#N/A,#N/A,TRUE,"Areas";#N/A,#N/A,TRUE,"Summary";#N/A,#N/A,TRUE,"Detail"}</definedName>
    <definedName name="cf" localSheetId="5" hidden="1">{#N/A,#N/A,TRUE,"Front";#N/A,#N/A,TRUE,"Simple Letter";#N/A,#N/A,TRUE,"Inside";#N/A,#N/A,TRUE,"Contents";#N/A,#N/A,TRUE,"Basis";#N/A,#N/A,TRUE,"Inclusions";#N/A,#N/A,TRUE,"Exclusions";#N/A,#N/A,TRUE,"Areas";#N/A,#N/A,TRUE,"Summary";#N/A,#N/A,TRUE,"Detail"}</definedName>
    <definedName name="cf" localSheetId="0" hidden="1">{#N/A,#N/A,TRUE,"Front";#N/A,#N/A,TRUE,"Simple Letter";#N/A,#N/A,TRUE,"Inside";#N/A,#N/A,TRUE,"Contents";#N/A,#N/A,TRUE,"Basis";#N/A,#N/A,TRUE,"Inclusions";#N/A,#N/A,TRUE,"Exclusions";#N/A,#N/A,TRUE,"Areas";#N/A,#N/A,TRUE,"Summary";#N/A,#N/A,TRUE,"Detail"}</definedName>
    <definedName name="cf" localSheetId="4" hidden="1">{#N/A,#N/A,TRUE,"Front";#N/A,#N/A,TRUE,"Simple Letter";#N/A,#N/A,TRUE,"Inside";#N/A,#N/A,TRUE,"Contents";#N/A,#N/A,TRUE,"Basis";#N/A,#N/A,TRUE,"Inclusions";#N/A,#N/A,TRUE,"Exclusions";#N/A,#N/A,TRUE,"Areas";#N/A,#N/A,TRUE,"Summary";#N/A,#N/A,TRUE,"Detail"}</definedName>
    <definedName name="cf" hidden="1">{#N/A,#N/A,TRUE,"Front";#N/A,#N/A,TRUE,"Simple Letter";#N/A,#N/A,TRUE,"Inside";#N/A,#N/A,TRUE,"Contents";#N/A,#N/A,TRUE,"Basis";#N/A,#N/A,TRUE,"Inclusions";#N/A,#N/A,TRUE,"Exclusions";#N/A,#N/A,TRUE,"Areas";#N/A,#N/A,TRUE,"Summary";#N/A,#N/A,TRUE,"Detail"}</definedName>
    <definedName name="cfb" localSheetId="12">#REF!</definedName>
    <definedName name="cfb" localSheetId="9">#REF!</definedName>
    <definedName name="cfbeams" localSheetId="12">#REF!</definedName>
    <definedName name="cfbeams" localSheetId="9">#REF!</definedName>
    <definedName name="CFORMULA" localSheetId="12">#REF!</definedName>
    <definedName name="CFORMULA" localSheetId="9">#REF!</definedName>
    <definedName name="CFS" localSheetId="6" hidden="1">{#N/A,#N/A,TRUE,"Cover";#N/A,#N/A,TRUE,"Conts";#N/A,#N/A,TRUE,"VOS";#N/A,#N/A,TRUE,"Warrington";#N/A,#N/A,TRUE,"Widnes"}</definedName>
    <definedName name="CFS" hidden="1">{#N/A,#N/A,TRUE,"Cover";#N/A,#N/A,TRUE,"Conts";#N/A,#N/A,TRUE,"VOS";#N/A,#N/A,TRUE,"Warrington";#N/A,#N/A,TRUE,"Widnes"}</definedName>
    <definedName name="cfsalb" localSheetId="12">#REF!</definedName>
    <definedName name="cfsalb" localSheetId="9">#REF!</definedName>
    <definedName name="cfslab" localSheetId="12">#REF!</definedName>
    <definedName name="cfslab" localSheetId="9">#REF!</definedName>
    <definedName name="chair_00" localSheetId="12">#REF!</definedName>
    <definedName name="chair_00" localSheetId="9">#REF!</definedName>
    <definedName name="Chair_01" localSheetId="12">#REF!</definedName>
    <definedName name="Chair_01" localSheetId="9">#REF!</definedName>
    <definedName name="Chair_02" localSheetId="12">#REF!</definedName>
    <definedName name="Chair_02" localSheetId="9">#REF!</definedName>
    <definedName name="Chair_03" localSheetId="12">#REF!</definedName>
    <definedName name="Chair_03" localSheetId="9">#REF!</definedName>
    <definedName name="Chair_04" localSheetId="12">#REF!</definedName>
    <definedName name="Chair_04" localSheetId="9">#REF!</definedName>
    <definedName name="ChartData_Monthly" localSheetId="12">#REF!</definedName>
    <definedName name="ChartData_Monthly" localSheetId="9">#REF!</definedName>
    <definedName name="ChartData_Weekly" localSheetId="12">#REF!</definedName>
    <definedName name="ChartData_Weekly" localSheetId="9">#REF!</definedName>
    <definedName name="checked" localSheetId="12">#REF!</definedName>
    <definedName name="checked" localSheetId="9">#REF!</definedName>
    <definedName name="chl" localSheetId="6" hidden="1">{#N/A,#N/A,TRUE,"Basic";#N/A,#N/A,TRUE,"EXT-TABLE";#N/A,#N/A,TRUE,"STEEL";#N/A,#N/A,TRUE,"INT-Table";#N/A,#N/A,TRUE,"STEEL";#N/A,#N/A,TRUE,"Door"}</definedName>
    <definedName name="chl" hidden="1">{#N/A,#N/A,TRUE,"Basic";#N/A,#N/A,TRUE,"EXT-TABLE";#N/A,#N/A,TRUE,"STEEL";#N/A,#N/A,TRUE,"INT-Table";#N/A,#N/A,TRUE,"STEEL";#N/A,#N/A,TRUE,"Door"}</definedName>
    <definedName name="civil" localSheetId="6"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L" localSheetId="12">#REF!</definedName>
    <definedName name="CL" localSheetId="9">#REF!</definedName>
    <definedName name="Cladding" localSheetId="12">#REF!</definedName>
    <definedName name="Cladding" localSheetId="9">#REF!</definedName>
    <definedName name="Client" localSheetId="12">[32]Sheet3!#REF!</definedName>
    <definedName name="Client" localSheetId="9">[32]Sheet3!#REF!</definedName>
    <definedName name="clintels" localSheetId="12">#REF!</definedName>
    <definedName name="clintels" localSheetId="9">#REF!</definedName>
    <definedName name="Closet_Specs" localSheetId="12">#REF!</definedName>
    <definedName name="Closet_Specs" localSheetId="9">#REF!</definedName>
    <definedName name="cmt" localSheetId="6"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hidden="1">#REF!</definedName>
    <definedName name="Colbgl" localSheetId="12">#REF!</definedName>
    <definedName name="Colbgl" localSheetId="9">#REF!</definedName>
    <definedName name="colbgl2" localSheetId="12">#REF!</definedName>
    <definedName name="colbgl2" localSheetId="9">#REF!</definedName>
    <definedName name="Columns" localSheetId="12">#REF!</definedName>
    <definedName name="Columns" localSheetId="9">#REF!</definedName>
    <definedName name="Computer_01" localSheetId="12">#REF!</definedName>
    <definedName name="Computer_01" localSheetId="9">#REF!</definedName>
    <definedName name="Computer_02" localSheetId="12">#REF!</definedName>
    <definedName name="Computer_02" localSheetId="9">#REF!</definedName>
    <definedName name="Computer_03" localSheetId="12">#REF!</definedName>
    <definedName name="Computer_03" localSheetId="9">#REF!</definedName>
    <definedName name="CON" localSheetId="1" hidden="1">{#N/A,#N/A,TRUE,"Cover";#N/A,#N/A,TRUE,"Conts";#N/A,#N/A,TRUE,"VOS";#N/A,#N/A,TRUE,"Warrington";#N/A,#N/A,TRUE,"Widnes"}</definedName>
    <definedName name="CON" localSheetId="5" hidden="1">{#N/A,#N/A,TRUE,"Cover";#N/A,#N/A,TRUE,"Conts";#N/A,#N/A,TRUE,"VOS";#N/A,#N/A,TRUE,"Warrington";#N/A,#N/A,TRUE,"Widnes"}</definedName>
    <definedName name="CON" localSheetId="0" hidden="1">{#N/A,#N/A,TRUE,"Cover";#N/A,#N/A,TRUE,"Conts";#N/A,#N/A,TRUE,"VOS";#N/A,#N/A,TRUE,"Warrington";#N/A,#N/A,TRUE,"Widnes"}</definedName>
    <definedName name="CON" localSheetId="6" hidden="1">{#N/A,#N/A,TRUE,"Cover";#N/A,#N/A,TRUE,"Conts";#N/A,#N/A,TRUE,"VOS";#N/A,#N/A,TRUE,"Warrington";#N/A,#N/A,TRUE,"Widnes"}</definedName>
    <definedName name="CON" localSheetId="4"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localSheetId="5" hidden="1">{#N/A,#N/A,TRUE,"Cover";#N/A,#N/A,TRUE,"Conts";#N/A,#N/A,TRUE,"VOS";#N/A,#N/A,TRUE,"Warrington";#N/A,#N/A,TRUE,"Widnes"}</definedName>
    <definedName name="CONCOURSE" localSheetId="0" hidden="1">{#N/A,#N/A,TRUE,"Cover";#N/A,#N/A,TRUE,"Conts";#N/A,#N/A,TRUE,"VOS";#N/A,#N/A,TRUE,"Warrington";#N/A,#N/A,TRUE,"Widnes"}</definedName>
    <definedName name="CONCOURSE" localSheetId="6" hidden="1">{#N/A,#N/A,TRUE,"Cover";#N/A,#N/A,TRUE,"Conts";#N/A,#N/A,TRUE,"VOS";#N/A,#N/A,TRUE,"Warrington";#N/A,#N/A,TRUE,"Widnes"}</definedName>
    <definedName name="CONCOURSE" localSheetId="4" hidden="1">{#N/A,#N/A,TRUE,"Cover";#N/A,#N/A,TRUE,"Conts";#N/A,#N/A,TRUE,"VOS";#N/A,#N/A,TRUE,"Warrington";#N/A,#N/A,TRUE,"Widnes"}</definedName>
    <definedName name="CONCOURSE" hidden="1">{#N/A,#N/A,TRUE,"Cover";#N/A,#N/A,TRUE,"Conts";#N/A,#N/A,TRUE,"VOS";#N/A,#N/A,TRUE,"Warrington";#N/A,#N/A,TRUE,"Widnes"}</definedName>
    <definedName name="CONS" localSheetId="12">#REF!</definedName>
    <definedName name="CONS" localSheetId="9">#REF!</definedName>
    <definedName name="Contra" localSheetId="6"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6"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py_this" localSheetId="12">#REF!</definedName>
    <definedName name="copy_this" localSheetId="9">#REF!</definedName>
    <definedName name="cost" localSheetId="12">#REF!</definedName>
    <definedName name="cost" localSheetId="9">#REF!</definedName>
    <definedName name="Cost_Per_Manday" localSheetId="12">#REF!</definedName>
    <definedName name="Cost_Per_Manday" localSheetId="9">#REF!</definedName>
    <definedName name="COST2" localSheetId="6" hidden="1">{#N/A,#N/A,TRUE,"Basic";#N/A,#N/A,TRUE,"EXT-TABLE";#N/A,#N/A,TRUE,"STEEL";#N/A,#N/A,TRUE,"INT-Table";#N/A,#N/A,TRUE,"STEEL";#N/A,#N/A,TRUE,"Door"}</definedName>
    <definedName name="COST2" hidden="1">{#N/A,#N/A,TRUE,"Basic";#N/A,#N/A,TRUE,"EXT-TABLE";#N/A,#N/A,TRUE,"STEEL";#N/A,#N/A,TRUE,"INT-Table";#N/A,#N/A,TRUE,"STEEL";#N/A,#N/A,TRUE,"Door"}</definedName>
    <definedName name="country" localSheetId="12">#REF!</definedName>
    <definedName name="country" localSheetId="9">#REF!</definedName>
    <definedName name="CP" localSheetId="12">#REF!</definedName>
    <definedName name="CP" localSheetId="9">#REF!</definedName>
    <definedName name="cpf" localSheetId="6" hidden="1">{#N/A,#N/A,TRUE,"Basic";#N/A,#N/A,TRUE,"EXT-TABLE";#N/A,#N/A,TRUE,"STEEL";#N/A,#N/A,TRUE,"INT-Table";#N/A,#N/A,TRUE,"STEEL";#N/A,#N/A,TRUE,"Door"}</definedName>
    <definedName name="cpf" hidden="1">{#N/A,#N/A,TRUE,"Basic";#N/A,#N/A,TRUE,"EXT-TABLE";#N/A,#N/A,TRUE,"STEEL";#N/A,#N/A,TRUE,"INT-Table";#N/A,#N/A,TRUE,"STEEL";#N/A,#N/A,TRUE,"Door"}</definedName>
    <definedName name="_xlnm.Criteria" localSheetId="12">#REF!</definedName>
    <definedName name="_xlnm.Criteria" localSheetId="9">#REF!</definedName>
    <definedName name="crsr" localSheetId="12" hidden="1">[27]analysis!#REF!</definedName>
    <definedName name="crsr" localSheetId="14" hidden="1">[27]analysis!#REF!</definedName>
    <definedName name="crsr" localSheetId="9" hidden="1">[27]analysis!#REF!</definedName>
    <definedName name="crsr" localSheetId="6" hidden="1">[28]analysis!#REF!</definedName>
    <definedName name="crsr" hidden="1">[27]analysis!#REF!</definedName>
    <definedName name="crsr1" localSheetId="12" hidden="1">[27]analysis!#REF!</definedName>
    <definedName name="crsr1" localSheetId="14" hidden="1">[27]analysis!#REF!</definedName>
    <definedName name="crsr1" localSheetId="9" hidden="1">[27]analysis!#REF!</definedName>
    <definedName name="crsr1" localSheetId="6" hidden="1">[28]analysis!#REF!</definedName>
    <definedName name="crsr1" hidden="1">[27]analysis!#REF!</definedName>
    <definedName name="crsr2" localSheetId="12" hidden="1">[27]analysis!#REF!</definedName>
    <definedName name="crsr2" localSheetId="14" hidden="1">[27]analysis!#REF!</definedName>
    <definedName name="crsr2" localSheetId="9" hidden="1">[27]analysis!#REF!</definedName>
    <definedName name="crsr2" localSheetId="6" hidden="1">[28]analysis!#REF!</definedName>
    <definedName name="crsr2" hidden="1">[27]analysis!#REF!</definedName>
    <definedName name="crsr3" localSheetId="12" hidden="1">[27]analysis!#REF!</definedName>
    <definedName name="crsr3" localSheetId="14" hidden="1">[27]analysis!#REF!</definedName>
    <definedName name="crsr3" localSheetId="9" hidden="1">[27]analysis!#REF!</definedName>
    <definedName name="crsr3" localSheetId="6" hidden="1">[28]analysis!#REF!</definedName>
    <definedName name="crsr3" hidden="1">[27]analysis!#REF!</definedName>
    <definedName name="CS" localSheetId="12">#REF!</definedName>
    <definedName name="CS" localSheetId="9">#REF!</definedName>
    <definedName name="CSC" localSheetId="12">#REF!</definedName>
    <definedName name="CSC" localSheetId="9">#REF!</definedName>
    <definedName name="CSDCSDSAS" hidden="1">#REF!</definedName>
    <definedName name="csl" localSheetId="12">#REF!</definedName>
    <definedName name="csl" localSheetId="9">#REF!</definedName>
    <definedName name="csshade" localSheetId="12">#REF!</definedName>
    <definedName name="csshade" localSheetId="9">#REF!</definedName>
    <definedName name="cst" localSheetId="12">#REF!</definedName>
    <definedName name="cst" localSheetId="9">#REF!</definedName>
    <definedName name="ct"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ummeas_June1006" localSheetId="12">#REF!</definedName>
    <definedName name="cummeas_June1006" localSheetId="9">#REF!</definedName>
    <definedName name="cummeas_may1006" localSheetId="12">#REF!</definedName>
    <definedName name="cummeas_may1006" localSheetId="9">#REF!</definedName>
    <definedName name="cummeas_up_to_mar" localSheetId="12">#REF!</definedName>
    <definedName name="cummeas_up_to_mar" localSheetId="9">#REF!</definedName>
    <definedName name="curex" localSheetId="12">#REF!</definedName>
    <definedName name="curex" localSheetId="9">#REF!</definedName>
    <definedName name="CW_01" localSheetId="12">#REF!</definedName>
    <definedName name="CW_01" localSheetId="9">#REF!</definedName>
    <definedName name="CW_02" localSheetId="12">#REF!</definedName>
    <definedName name="CW_02" localSheetId="9">#REF!</definedName>
    <definedName name="CW_03" localSheetId="12">#REF!</definedName>
    <definedName name="CW_03" localSheetId="9">#REF!</definedName>
    <definedName name="CW_04" localSheetId="12">#REF!</definedName>
    <definedName name="CW_04" localSheetId="9">#REF!</definedName>
    <definedName name="CW_05" localSheetId="12">#REF!</definedName>
    <definedName name="CW_05" localSheetId="9">#REF!</definedName>
    <definedName name="CW_06" localSheetId="12">#REF!</definedName>
    <definedName name="CW_06" localSheetId="9">#REF!</definedName>
    <definedName name="CW_07" localSheetId="12">#REF!</definedName>
    <definedName name="CW_07" localSheetId="9">#REF!</definedName>
    <definedName name="CW_08" localSheetId="12">#REF!</definedName>
    <definedName name="CW_08" localSheetId="9">#REF!</definedName>
    <definedName name="CW_09" localSheetId="12">#REF!</definedName>
    <definedName name="CW_09" localSheetId="9">#REF!</definedName>
    <definedName name="CW_1" localSheetId="12">#REF!</definedName>
    <definedName name="CW_1" localSheetId="9">#REF!</definedName>
    <definedName name="CW_10" localSheetId="12">#REF!</definedName>
    <definedName name="CW_10" localSheetId="9">#REF!</definedName>
    <definedName name="CW_11" localSheetId="12">#REF!</definedName>
    <definedName name="CW_11" localSheetId="9">#REF!</definedName>
    <definedName name="CW_12" localSheetId="12">#REF!</definedName>
    <definedName name="CW_12" localSheetId="9">#REF!</definedName>
    <definedName name="CW_13" localSheetId="12">#REF!</definedName>
    <definedName name="CW_13" localSheetId="9">#REF!</definedName>
    <definedName name="CW_14" localSheetId="12">#REF!</definedName>
    <definedName name="CW_14" localSheetId="9">#REF!</definedName>
    <definedName name="CW_15" localSheetId="12">#REF!</definedName>
    <definedName name="CW_15" localSheetId="9">#REF!</definedName>
    <definedName name="CW_16" localSheetId="12">#REF!</definedName>
    <definedName name="CW_16" localSheetId="9">#REF!</definedName>
    <definedName name="CW_17" localSheetId="12">#REF!</definedName>
    <definedName name="CW_17" localSheetId="9">#REF!</definedName>
    <definedName name="CW_18" localSheetId="12">#REF!</definedName>
    <definedName name="CW_18" localSheetId="9">#REF!</definedName>
    <definedName name="CW_19" localSheetId="12">#REF!</definedName>
    <definedName name="CW_19" localSheetId="9">#REF!</definedName>
    <definedName name="Cw_2" localSheetId="12">#REF!</definedName>
    <definedName name="Cw_2" localSheetId="9">#REF!</definedName>
    <definedName name="CW_20" localSheetId="12">#REF!</definedName>
    <definedName name="CW_20" localSheetId="9">#REF!</definedName>
    <definedName name="CW_21" localSheetId="12">#REF!</definedName>
    <definedName name="CW_21" localSheetId="9">#REF!</definedName>
    <definedName name="CW_22" localSheetId="12">#REF!</definedName>
    <definedName name="CW_22" localSheetId="9">#REF!</definedName>
    <definedName name="CW_23" localSheetId="12">#REF!</definedName>
    <definedName name="CW_23" localSheetId="9">#REF!</definedName>
    <definedName name="CW_24" localSheetId="12">#REF!</definedName>
    <definedName name="CW_24" localSheetId="9">#REF!</definedName>
    <definedName name="CW_25" localSheetId="12">#REF!</definedName>
    <definedName name="CW_25" localSheetId="9">#REF!</definedName>
    <definedName name="CW_26" localSheetId="12">#REF!</definedName>
    <definedName name="CW_26" localSheetId="9">#REF!</definedName>
    <definedName name="CW_27" localSheetId="12">#REF!</definedName>
    <definedName name="CW_27" localSheetId="9">#REF!</definedName>
    <definedName name="CW_28" localSheetId="12">#REF!</definedName>
    <definedName name="CW_28" localSheetId="9">#REF!</definedName>
    <definedName name="CW_29" localSheetId="12">#REF!</definedName>
    <definedName name="CW_29" localSheetId="9">#REF!</definedName>
    <definedName name="CW26A_CW25" localSheetId="12">#REF!</definedName>
    <definedName name="CW26A_CW25" localSheetId="9">#REF!</definedName>
    <definedName name="CW3_" localSheetId="12">#REF!</definedName>
    <definedName name="CW3_" localSheetId="9">#REF!</definedName>
    <definedName name="D" localSheetId="12">#REF!</definedName>
    <definedName name="D" localSheetId="9">#REF!</definedName>
    <definedName name="d_jp" localSheetId="6" hidden="1">{"'Sheet1'!$A$4386:$N$4591"}</definedName>
    <definedName name="d_jp" hidden="1">{"'Sheet1'!$A$4386:$N$4591"}</definedName>
    <definedName name="dad" localSheetId="12" hidden="1">[8]FitOutConfCentre!#REF!</definedName>
    <definedName name="dad" localSheetId="14" hidden="1">[8]FitOutConfCentre!#REF!</definedName>
    <definedName name="dad" localSheetId="9" hidden="1">[8]FitOutConfCentre!#REF!</definedName>
    <definedName name="Dad" localSheetId="6" hidden="1">{#N/A,#N/A,FALSE,"MARCH"}</definedName>
    <definedName name="dad" hidden="1">[8]FitOutConfCentre!#REF!</definedName>
    <definedName name="dada" localSheetId="6" hidden="1">{#N/A,#N/A,TRUE,"Cover";#N/A,#N/A,TRUE,"Conts";#N/A,#N/A,TRUE,"VOS";#N/A,#N/A,TRUE,"Warrington";#N/A,#N/A,TRUE,"Widnes"}</definedName>
    <definedName name="dada" hidden="1">{#N/A,#N/A,TRUE,"Cover";#N/A,#N/A,TRUE,"Conts";#N/A,#N/A,TRUE,"VOS";#N/A,#N/A,TRUE,"Warrington";#N/A,#N/A,TRUE,"Widnes"}</definedName>
    <definedName name="DAdsaD" localSheetId="12" hidden="1">'[2]Rate Analysis'!#REF!</definedName>
    <definedName name="DAdsaD" localSheetId="14" hidden="1">'[2]Rate Analysis'!#REF!</definedName>
    <definedName name="DAdsaD" localSheetId="9" hidden="1">'[2]Rate Analysis'!#REF!</definedName>
    <definedName name="DAdsaD" localSheetId="6" hidden="1">'[3]Rate Analysis'!#REF!</definedName>
    <definedName name="DAdsaD" hidden="1">'[2]Rate Analysis'!#REF!</definedName>
    <definedName name="daniel"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6" hidden="1">{"'Bill No. 7'!$A$1:$G$32"}</definedName>
    <definedName name="dasd" hidden="1">{"'Bill No. 7'!$A$1:$G$32"}</definedName>
    <definedName name="data" localSheetId="12">#REF!</definedName>
    <definedName name="data" localSheetId="9">#REF!</definedName>
    <definedName name="data1" localSheetId="1" hidden="1">#REF!</definedName>
    <definedName name="data1" localSheetId="5" hidden="1">#REF!</definedName>
    <definedName name="data1" localSheetId="12" hidden="1">#REF!</definedName>
    <definedName name="data1" localSheetId="14" hidden="1">#REF!</definedName>
    <definedName name="data1" localSheetId="9" hidden="1">#REF!</definedName>
    <definedName name="data1" localSheetId="6" hidden="1">#REF!</definedName>
    <definedName name="data1" hidden="1">#REF!</definedName>
    <definedName name="data2" localSheetId="1" hidden="1">#REF!</definedName>
    <definedName name="data2" localSheetId="5" hidden="1">#REF!</definedName>
    <definedName name="data2" localSheetId="12" hidden="1">#REF!</definedName>
    <definedName name="data2" localSheetId="14" hidden="1">#REF!</definedName>
    <definedName name="data2" localSheetId="9" hidden="1">#REF!</definedName>
    <definedName name="data2" localSheetId="6" hidden="1">#REF!</definedName>
    <definedName name="data2" hidden="1">#REF!</definedName>
    <definedName name="data3" localSheetId="1" hidden="1">#REF!</definedName>
    <definedName name="data3" localSheetId="5" hidden="1">#REF!</definedName>
    <definedName name="data3" localSheetId="12" hidden="1">#REF!</definedName>
    <definedName name="data3" localSheetId="14" hidden="1">#REF!</definedName>
    <definedName name="data3" localSheetId="9" hidden="1">#REF!</definedName>
    <definedName name="data3" localSheetId="6" hidden="1">#REF!</definedName>
    <definedName name="data3" hidden="1">#REF!</definedName>
    <definedName name="_xlnm.Database" localSheetId="12">#REF!</definedName>
    <definedName name="_xlnm.Database" localSheetId="9">#REF!</definedName>
    <definedName name="Daywork1" localSheetId="1" hidden="1">{#N/A,#N/A,FALSE,"MARCH"}</definedName>
    <definedName name="Daywork1" localSheetId="5" hidden="1">{#N/A,#N/A,FALSE,"MARCH"}</definedName>
    <definedName name="Daywork1" localSheetId="0" hidden="1">{#N/A,#N/A,FALSE,"MARCH"}</definedName>
    <definedName name="Daywork1" localSheetId="6" hidden="1">{#N/A,#N/A,FALSE,"MARCH"}</definedName>
    <definedName name="Daywork1" localSheetId="4" hidden="1">{#N/A,#N/A,FALSE,"MARCH"}</definedName>
    <definedName name="Daywork1" hidden="1">{#N/A,#N/A,FALSE,"MARCH"}</definedName>
    <definedName name="DBP" localSheetId="12">#REF!</definedName>
    <definedName name="DBP" localSheetId="9">#REF!</definedName>
    <definedName name="dc" localSheetId="12">#REF!</definedName>
    <definedName name="dc" localSheetId="9">#REF!</definedName>
    <definedName name="dcebmtfggjm" localSheetId="1" hidden="1">{#N/A,#N/A,TRUE,"Front";#N/A,#N/A,TRUE,"Simple Letter";#N/A,#N/A,TRUE,"Inside";#N/A,#N/A,TRUE,"Contents";#N/A,#N/A,TRUE,"Basis";#N/A,#N/A,TRUE,"Inclusions";#N/A,#N/A,TRUE,"Exclusions";#N/A,#N/A,TRUE,"Areas";#N/A,#N/A,TRUE,"Summary";#N/A,#N/A,TRUE,"Detail"}</definedName>
    <definedName name="dcebmtfggjm" localSheetId="5" hidden="1">{#N/A,#N/A,TRUE,"Front";#N/A,#N/A,TRUE,"Simple Letter";#N/A,#N/A,TRUE,"Inside";#N/A,#N/A,TRUE,"Contents";#N/A,#N/A,TRUE,"Basis";#N/A,#N/A,TRUE,"Inclusions";#N/A,#N/A,TRUE,"Exclusions";#N/A,#N/A,TRUE,"Areas";#N/A,#N/A,TRUE,"Summary";#N/A,#N/A,TRUE,"Detail"}</definedName>
    <definedName name="dcebmtfggjm" localSheetId="0" hidden="1">{#N/A,#N/A,TRUE,"Front";#N/A,#N/A,TRUE,"Simple Letter";#N/A,#N/A,TRUE,"Inside";#N/A,#N/A,TRUE,"Contents";#N/A,#N/A,TRUE,"Basis";#N/A,#N/A,TRUE,"Inclusions";#N/A,#N/A,TRUE,"Exclusions";#N/A,#N/A,TRUE,"Areas";#N/A,#N/A,TRUE,"Summary";#N/A,#N/A,TRUE,"Detail"}</definedName>
    <definedName name="dcebmtfggjm" localSheetId="6" hidden="1">{#N/A,#N/A,TRUE,"Front";#N/A,#N/A,TRUE,"Simple Letter";#N/A,#N/A,TRUE,"Inside";#N/A,#N/A,TRUE,"Contents";#N/A,#N/A,TRUE,"Basis";#N/A,#N/A,TRUE,"Inclusions";#N/A,#N/A,TRUE,"Exclusions";#N/A,#N/A,TRUE,"Areas";#N/A,#N/A,TRUE,"Summary";#N/A,#N/A,TRUE,"Detail"}</definedName>
    <definedName name="dcebmtfggjm" localSheetId="4"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est" localSheetId="12">#REF!</definedName>
    <definedName name="DCest" localSheetId="9">#REF!</definedName>
    <definedName name="DCI" localSheetId="1" hidden="1">{#N/A,#N/A,TRUE,"Front";#N/A,#N/A,TRUE,"Simple Letter";#N/A,#N/A,TRUE,"Inside";#N/A,#N/A,TRUE,"Contents";#N/A,#N/A,TRUE,"Basis";#N/A,#N/A,TRUE,"Inclusions";#N/A,#N/A,TRUE,"Exclusions";#N/A,#N/A,TRUE,"Areas";#N/A,#N/A,TRUE,"Summary";#N/A,#N/A,TRUE,"Detail"}</definedName>
    <definedName name="DCI" localSheetId="5" hidden="1">{#N/A,#N/A,TRUE,"Front";#N/A,#N/A,TRUE,"Simple Letter";#N/A,#N/A,TRUE,"Inside";#N/A,#N/A,TRUE,"Contents";#N/A,#N/A,TRUE,"Basis";#N/A,#N/A,TRUE,"Inclusions";#N/A,#N/A,TRUE,"Exclusions";#N/A,#N/A,TRUE,"Areas";#N/A,#N/A,TRUE,"Summary";#N/A,#N/A,TRUE,"Detail"}</definedName>
    <definedName name="DCI" localSheetId="0" hidden="1">{#N/A,#N/A,TRUE,"Front";#N/A,#N/A,TRUE,"Simple Letter";#N/A,#N/A,TRUE,"Inside";#N/A,#N/A,TRUE,"Contents";#N/A,#N/A,TRUE,"Basis";#N/A,#N/A,TRUE,"Inclusions";#N/A,#N/A,TRUE,"Exclusions";#N/A,#N/A,TRUE,"Areas";#N/A,#N/A,TRUE,"Summary";#N/A,#N/A,TRUE,"Detail"}</definedName>
    <definedName name="DCI" localSheetId="6" hidden="1">{#N/A,#N/A,TRUE,"Front";#N/A,#N/A,TRUE,"Simple Letter";#N/A,#N/A,TRUE,"Inside";#N/A,#N/A,TRUE,"Contents";#N/A,#N/A,TRUE,"Basis";#N/A,#N/A,TRUE,"Inclusions";#N/A,#N/A,TRUE,"Exclusions";#N/A,#N/A,TRUE,"Areas";#N/A,#N/A,TRUE,"Summary";#N/A,#N/A,TRUE,"Detail"}</definedName>
    <definedName name="DCI" localSheetId="4"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12">#REF!</definedName>
    <definedName name="DD" localSheetId="9">#REF!</definedName>
    <definedName name="ddd" localSheetId="1" hidden="1">{#N/A,#N/A,FALSE,"갑지";#N/A,#N/A,FALSE,"개요";#N/A,#N/A,FALSE,"비목별";#N/A,#N/A,FALSE,"건물별";#N/A,#N/A,FALSE,"기구표";#N/A,#N/A,FALSE,"직원투입"}</definedName>
    <definedName name="ddd" localSheetId="5" hidden="1">{#N/A,#N/A,FALSE,"갑지";#N/A,#N/A,FALSE,"개요";#N/A,#N/A,FALSE,"비목별";#N/A,#N/A,FALSE,"건물별";#N/A,#N/A,FALSE,"기구표";#N/A,#N/A,FALSE,"직원투입"}</definedName>
    <definedName name="ddd" localSheetId="0" hidden="1">{#N/A,#N/A,FALSE,"갑지";#N/A,#N/A,FALSE,"개요";#N/A,#N/A,FALSE,"비목별";#N/A,#N/A,FALSE,"건물별";#N/A,#N/A,FALSE,"기구표";#N/A,#N/A,FALSE,"직원투입"}</definedName>
    <definedName name="ddd" localSheetId="4" hidden="1">{#N/A,#N/A,FALSE,"갑지";#N/A,#N/A,FALSE,"개요";#N/A,#N/A,FALSE,"비목별";#N/A,#N/A,FALSE,"건물별";#N/A,#N/A,FALSE,"기구표";#N/A,#N/A,FALSE,"직원투입"}</definedName>
    <definedName name="ddd" hidden="1">{#N/A,#N/A,FALSE,"갑지";#N/A,#N/A,FALSE,"개요";#N/A,#N/A,FALSE,"비목별";#N/A,#N/A,FALSE,"건물별";#N/A,#N/A,FALSE,"기구표";#N/A,#N/A,FALSE,"직원투입"}</definedName>
    <definedName name="dddd" localSheetId="1" hidden="1">{#N/A,#N/A,TRUE,"Front";#N/A,#N/A,TRUE,"Simple Letter";#N/A,#N/A,TRUE,"Inside";#N/A,#N/A,TRUE,"Contents";#N/A,#N/A,TRUE,"Basis";#N/A,#N/A,TRUE,"Inclusions";#N/A,#N/A,TRUE,"Exclusions";#N/A,#N/A,TRUE,"Areas";#N/A,#N/A,TRUE,"Summary";#N/A,#N/A,TRUE,"Detail"}</definedName>
    <definedName name="dddd" localSheetId="5" hidden="1">{#N/A,#N/A,TRUE,"Front";#N/A,#N/A,TRUE,"Simple Letter";#N/A,#N/A,TRUE,"Inside";#N/A,#N/A,TRUE,"Contents";#N/A,#N/A,TRUE,"Basis";#N/A,#N/A,TRUE,"Inclusions";#N/A,#N/A,TRUE,"Exclusions";#N/A,#N/A,TRUE,"Areas";#N/A,#N/A,TRUE,"Summary";#N/A,#N/A,TRUE,"Detail"}</definedName>
    <definedName name="dddd" localSheetId="0" hidden="1">{#N/A,#N/A,TRUE,"Front";#N/A,#N/A,TRUE,"Simple Letter";#N/A,#N/A,TRUE,"Inside";#N/A,#N/A,TRUE,"Contents";#N/A,#N/A,TRUE,"Basis";#N/A,#N/A,TRUE,"Inclusions";#N/A,#N/A,TRUE,"Exclusions";#N/A,#N/A,TRUE,"Areas";#N/A,#N/A,TRUE,"Summary";#N/A,#N/A,TRUE,"Detail"}</definedName>
    <definedName name="dddd" localSheetId="4" hidden="1">{#N/A,#N/A,TRUE,"Front";#N/A,#N/A,TRUE,"Simple Letter";#N/A,#N/A,TRUE,"Inside";#N/A,#N/A,TRUE,"Contents";#N/A,#N/A,TRUE,"Basis";#N/A,#N/A,TRUE,"Inclusions";#N/A,#N/A,TRUE,"Exclusions";#N/A,#N/A,TRUE,"Areas";#N/A,#N/A,TRUE,"Summary";#N/A,#N/A,TRUE,"Detail"}</definedName>
    <definedName name="dddd" hidden="1">{#N/A,#N/A,TRUE,"Front";#N/A,#N/A,TRUE,"Simple Letter";#N/A,#N/A,TRUE,"Inside";#N/A,#N/A,TRUE,"Contents";#N/A,#N/A,TRUE,"Basis";#N/A,#N/A,TRUE,"Inclusions";#N/A,#N/A,TRUE,"Exclusions";#N/A,#N/A,TRUE,"Areas";#N/A,#N/A,TRUE,"Summary";#N/A,#N/A,TRUE,"Detail"}</definedName>
    <definedName name="ddddd" localSheetId="6"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 localSheetId="12">#REF!</definedName>
    <definedName name="ddddddddddd" localSheetId="9">#REF!</definedName>
    <definedName name="dddddddddddddd" localSheetId="6"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localSheetId="5" hidden="1">{#N/A,#N/A,TRUE,"Front";#N/A,#N/A,TRUE,"Simple Letter";#N/A,#N/A,TRUE,"Inside";#N/A,#N/A,TRUE,"Contents";#N/A,#N/A,TRUE,"Basis";#N/A,#N/A,TRUE,"Inclusions";#N/A,#N/A,TRUE,"Exclusions";#N/A,#N/A,TRUE,"Areas";#N/A,#N/A,TRUE,"Summary";#N/A,#N/A,TRUE,"Detail"}</definedName>
    <definedName name="ddddddddddddddddddddddddddddd" localSheetId="0" hidden="1">{#N/A,#N/A,TRUE,"Front";#N/A,#N/A,TRUE,"Simple Letter";#N/A,#N/A,TRUE,"Inside";#N/A,#N/A,TRUE,"Contents";#N/A,#N/A,TRUE,"Basis";#N/A,#N/A,TRUE,"Inclusions";#N/A,#N/A,TRUE,"Exclusions";#N/A,#N/A,TRUE,"Areas";#N/A,#N/A,TRUE,"Summary";#N/A,#N/A,TRUE,"Detail"}</definedName>
    <definedName name="ddddddddddddddddddddddddddddd" localSheetId="6" hidden="1">{#N/A,#N/A,TRUE,"Front";#N/A,#N/A,TRUE,"Simple Letter";#N/A,#N/A,TRUE,"Inside";#N/A,#N/A,TRUE,"Contents";#N/A,#N/A,TRUE,"Basis";#N/A,#N/A,TRUE,"Inclusions";#N/A,#N/A,TRUE,"Exclusions";#N/A,#N/A,TRUE,"Areas";#N/A,#N/A,TRUE,"Summary";#N/A,#N/A,TRUE,"Detail"}</definedName>
    <definedName name="ddddddddddddddddddddddddddddd" localSheetId="4"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6" hidden="1">{"'Break down'!$A$4"}</definedName>
    <definedName name="dddt" hidden="1">{"'Break down'!$A$4"}</definedName>
    <definedName name="DDFEWFFW" hidden="1">'[4]Rate Analysis'!#REF!</definedName>
    <definedName name="DEC_19" localSheetId="6" hidden="1">{#N/A,#N/A,TRUE,"arnitower";#N/A,#N/A,TRUE,"arnigarage "}</definedName>
    <definedName name="DEC_19" hidden="1">{#N/A,#N/A,TRUE,"arnitower";#N/A,#N/A,TRUE,"arnigarage "}</definedName>
    <definedName name="dec_25" localSheetId="6" hidden="1">{#N/A,#N/A,TRUE,"arnitower";#N/A,#N/A,TRUE,"arnigarage "}</definedName>
    <definedName name="dec_25" hidden="1">{#N/A,#N/A,TRUE,"arnitower";#N/A,#N/A,TRUE,"arnigarage "}</definedName>
    <definedName name="Deepak" localSheetId="6" hidden="1">{#N/A,#N/A,FALSE,"VCR"}</definedName>
    <definedName name="Deepak" hidden="1">{#N/A,#N/A,FALSE,"VCR"}</definedName>
    <definedName name="def" localSheetId="12" hidden="1">[8]FitOutConfCentre!#REF!</definedName>
    <definedName name="def" localSheetId="14" hidden="1">[8]FitOutConfCentre!#REF!</definedName>
    <definedName name="def" localSheetId="9" hidden="1">[8]FitOutConfCentre!#REF!</definedName>
    <definedName name="def" hidden="1">[8]FitOutConfCentre!#REF!</definedName>
    <definedName name="Delshan" localSheetId="1" hidden="1">{#N/A,#N/A,FALSE,"VCR"}</definedName>
    <definedName name="Delshan" localSheetId="5" hidden="1">{#N/A,#N/A,FALSE,"VCR"}</definedName>
    <definedName name="Delshan" localSheetId="0" hidden="1">{#N/A,#N/A,FALSE,"VCR"}</definedName>
    <definedName name="Delshan" localSheetId="6" hidden="1">{#N/A,#N/A,FALSE,"VCR"}</definedName>
    <definedName name="Delshan" localSheetId="4" hidden="1">{#N/A,#N/A,FALSE,"VCR"}</definedName>
    <definedName name="Delshan" hidden="1">{#N/A,#N/A,FALSE,"VCR"}</definedName>
    <definedName name="DEMAND" localSheetId="12">[18]PARAMETERS!#REF!</definedName>
    <definedName name="DEMAND" localSheetId="9">[18]PARAMETERS!#REF!</definedName>
    <definedName name="depart" localSheetId="6" hidden="1">{"'Sheet1'!$A$4386:$N$4591"}</definedName>
    <definedName name="depart" hidden="1">{"'Sheet1'!$A$4386:$N$4591"}</definedName>
    <definedName name="Depereciation" localSheetId="6" hidden="1">{"'Furniture&amp; O.E'!$A$4:$D$27"}</definedName>
    <definedName name="Depereciation" hidden="1">{"'Furniture&amp; O.E'!$A$4:$D$27"}</definedName>
    <definedName name="DES_ENG" localSheetId="12">#REF!</definedName>
    <definedName name="DES_ENG" localSheetId="9">#REF!</definedName>
    <definedName name="DESC_BRIDGE" localSheetId="12">#REF!</definedName>
    <definedName name="DESC_BRIDGE" localSheetId="9">#REF!</definedName>
    <definedName name="DESC_DUCT_SPRT" localSheetId="12">#REF!</definedName>
    <definedName name="DESC_DUCT_SPRT" localSheetId="9">#REF!</definedName>
    <definedName name="DESC_EQ_SPRT" localSheetId="12">#REF!</definedName>
    <definedName name="DESC_EQ_SPRT" localSheetId="9">#REF!</definedName>
    <definedName name="DESC_FAB" localSheetId="12">#REF!</definedName>
    <definedName name="DESC_FAB" localSheetId="9">#REF!</definedName>
    <definedName name="DESC_PIPERACK" localSheetId="12">#REF!</definedName>
    <definedName name="DESC_PIPERACK" localSheetId="9">#REF!</definedName>
    <definedName name="DESC_PLT_ACCS" localSheetId="12">#REF!</definedName>
    <definedName name="DESC_PLT_ACCS" localSheetId="9">#REF!</definedName>
    <definedName name="DESC_STANCHION" localSheetId="12">#REF!</definedName>
    <definedName name="DESC_STANCHION" localSheetId="9">#REF!</definedName>
    <definedName name="DESC_STCK_SPRT" localSheetId="12">#REF!</definedName>
    <definedName name="DESC_STCK_SPRT" localSheetId="9">#REF!</definedName>
    <definedName name="Description" localSheetId="12">#REF!</definedName>
    <definedName name="Description" localSheetId="9">#REF!</definedName>
    <definedName name="designed" localSheetId="12">#REF!</definedName>
    <definedName name="designed" localSheetId="9">#REF!</definedName>
    <definedName name="Desk_00" localSheetId="12">#REF!</definedName>
    <definedName name="Desk_00" localSheetId="9">#REF!</definedName>
    <definedName name="Desk_01" localSheetId="12">#REF!</definedName>
    <definedName name="Desk_01" localSheetId="9">#REF!</definedName>
    <definedName name="Desk_02" localSheetId="12">#REF!</definedName>
    <definedName name="Desk_02" localSheetId="9">#REF!</definedName>
    <definedName name="Desk_03" localSheetId="12">#REF!</definedName>
    <definedName name="Desk_03" localSheetId="9">#REF!</definedName>
    <definedName name="Detail" localSheetId="12">#REF!</definedName>
    <definedName name="Detail" localSheetId="9">#REF!</definedName>
    <definedName name="df" localSheetId="12">#REF!</definedName>
    <definedName name="df" localSheetId="9">#REF!</definedName>
    <definedName name="dfdfs" localSheetId="6" hidden="1">{"'Sheet1'!$A$4386:$N$4591"}</definedName>
    <definedName name="dfdfs" hidden="1">{"'Sheet1'!$A$4386:$N$4591"}</definedName>
    <definedName name="dfF" localSheetId="1" hidden="1">{#N/A,#N/A,FALSE,"CAM-G7";#N/A,#N/A,FALSE,"SPL";#N/A,#N/A,FALSE,"butt-in G7";#N/A,#N/A,FALSE,"dia-in G7";#N/A,#N/A,FALSE,"추가-STA G7"}</definedName>
    <definedName name="dfF" localSheetId="5" hidden="1">{#N/A,#N/A,FALSE,"CAM-G7";#N/A,#N/A,FALSE,"SPL";#N/A,#N/A,FALSE,"butt-in G7";#N/A,#N/A,FALSE,"dia-in G7";#N/A,#N/A,FALSE,"추가-STA G7"}</definedName>
    <definedName name="dfF" localSheetId="0" hidden="1">{#N/A,#N/A,FALSE,"CAM-G7";#N/A,#N/A,FALSE,"SPL";#N/A,#N/A,FALSE,"butt-in G7";#N/A,#N/A,FALSE,"dia-in G7";#N/A,#N/A,FALSE,"추가-STA G7"}</definedName>
    <definedName name="dfF" localSheetId="4" hidden="1">{#N/A,#N/A,FALSE,"CAM-G7";#N/A,#N/A,FALSE,"SPL";#N/A,#N/A,FALSE,"butt-in G7";#N/A,#N/A,FALSE,"dia-in G7";#N/A,#N/A,FALSE,"추가-STA G7"}</definedName>
    <definedName name="dfF" hidden="1">{#N/A,#N/A,FALSE,"CAM-G7";#N/A,#N/A,FALSE,"SPL";#N/A,#N/A,FALSE,"butt-in G7";#N/A,#N/A,FALSE,"dia-in G7";#N/A,#N/A,FALSE,"추가-STA G7"}</definedName>
    <definedName name="dffddf" localSheetId="6" hidden="1">{"'Break down'!$A$4"}</definedName>
    <definedName name="dffddf" hidden="1">{"'Break down'!$A$4"}</definedName>
    <definedName name="dffds" localSheetId="6"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6"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6"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localSheetId="5" hidden="1">{#N/A,#N/A,TRUE,"Front";#N/A,#N/A,TRUE,"Simple Letter";#N/A,#N/A,TRUE,"Inside";#N/A,#N/A,TRUE,"Contents";#N/A,#N/A,TRUE,"Basis";#N/A,#N/A,TRUE,"Inclusions";#N/A,#N/A,TRUE,"Exclusions";#N/A,#N/A,TRUE,"Areas";#N/A,#N/A,TRUE,"Summary";#N/A,#N/A,TRUE,"Detail"}</definedName>
    <definedName name="dfgfd" localSheetId="0" hidden="1">{#N/A,#N/A,TRUE,"Front";#N/A,#N/A,TRUE,"Simple Letter";#N/A,#N/A,TRUE,"Inside";#N/A,#N/A,TRUE,"Contents";#N/A,#N/A,TRUE,"Basis";#N/A,#N/A,TRUE,"Inclusions";#N/A,#N/A,TRUE,"Exclusions";#N/A,#N/A,TRUE,"Areas";#N/A,#N/A,TRUE,"Summary";#N/A,#N/A,TRUE,"Detail"}</definedName>
    <definedName name="dfgfd" localSheetId="6" hidden="1">{#N/A,#N/A,TRUE,"Front";#N/A,#N/A,TRUE,"Simple Letter";#N/A,#N/A,TRUE,"Inside";#N/A,#N/A,TRUE,"Contents";#N/A,#N/A,TRUE,"Basis";#N/A,#N/A,TRUE,"Inclusions";#N/A,#N/A,TRUE,"Exclusions";#N/A,#N/A,TRUE,"Areas";#N/A,#N/A,TRUE,"Summary";#N/A,#N/A,TRUE,"Detail"}</definedName>
    <definedName name="dfgfd" localSheetId="4"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6"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localSheetId="5" hidden="1">{#N/A,#N/A,TRUE,"Front";#N/A,#N/A,TRUE,"Simple Letter";#N/A,#N/A,TRUE,"Inside";#N/A,#N/A,TRUE,"Contents";#N/A,#N/A,TRUE,"Basis";#N/A,#N/A,TRUE,"Inclusions";#N/A,#N/A,TRUE,"Exclusions";#N/A,#N/A,TRUE,"Areas";#N/A,#N/A,TRUE,"Summary";#N/A,#N/A,TRUE,"Detail"}</definedName>
    <definedName name="dfmlksfasn" localSheetId="0" hidden="1">{#N/A,#N/A,TRUE,"Front";#N/A,#N/A,TRUE,"Simple Letter";#N/A,#N/A,TRUE,"Inside";#N/A,#N/A,TRUE,"Contents";#N/A,#N/A,TRUE,"Basis";#N/A,#N/A,TRUE,"Inclusions";#N/A,#N/A,TRUE,"Exclusions";#N/A,#N/A,TRUE,"Areas";#N/A,#N/A,TRUE,"Summary";#N/A,#N/A,TRUE,"Detail"}</definedName>
    <definedName name="dfmlksfasn" localSheetId="6" hidden="1">{#N/A,#N/A,TRUE,"Front";#N/A,#N/A,TRUE,"Simple Letter";#N/A,#N/A,TRUE,"Inside";#N/A,#N/A,TRUE,"Contents";#N/A,#N/A,TRUE,"Basis";#N/A,#N/A,TRUE,"Inclusions";#N/A,#N/A,TRUE,"Exclusions";#N/A,#N/A,TRUE,"Areas";#N/A,#N/A,TRUE,"Summary";#N/A,#N/A,TRUE,"Detail"}</definedName>
    <definedName name="dfmlksfasn" localSheetId="4"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 localSheetId="12">#REF!</definedName>
    <definedName name="dg" localSheetId="9">#REF!</definedName>
    <definedName name="dgagd" localSheetId="6" hidden="1">{#N/A,#N/A,TRUE,"Basic";#N/A,#N/A,TRUE,"EXT-TABLE";#N/A,#N/A,TRUE,"STEEL";#N/A,#N/A,TRUE,"INT-Table";#N/A,#N/A,TRUE,"STEEL";#N/A,#N/A,TRUE,"Door"}</definedName>
    <definedName name="dgagd" hidden="1">{#N/A,#N/A,TRUE,"Basic";#N/A,#N/A,TRUE,"EXT-TABLE";#N/A,#N/A,TRUE,"STEEL";#N/A,#N/A,TRUE,"INT-Table";#N/A,#N/A,TRUE,"STEEL";#N/A,#N/A,TRUE,"Door"}</definedName>
    <definedName name="dgfd" localSheetId="6"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localSheetId="5" hidden="1">{#N/A,#N/A,TRUE,"Front";#N/A,#N/A,TRUE,"Simple Letter";#N/A,#N/A,TRUE,"Inside";#N/A,#N/A,TRUE,"Contents";#N/A,#N/A,TRUE,"Basis";#N/A,#N/A,TRUE,"Inclusions";#N/A,#N/A,TRUE,"Exclusions";#N/A,#N/A,TRUE,"Areas";#N/A,#N/A,TRUE,"Summary";#N/A,#N/A,TRUE,"Detail"}</definedName>
    <definedName name="dggqwq" localSheetId="0" hidden="1">{#N/A,#N/A,TRUE,"Front";#N/A,#N/A,TRUE,"Simple Letter";#N/A,#N/A,TRUE,"Inside";#N/A,#N/A,TRUE,"Contents";#N/A,#N/A,TRUE,"Basis";#N/A,#N/A,TRUE,"Inclusions";#N/A,#N/A,TRUE,"Exclusions";#N/A,#N/A,TRUE,"Areas";#N/A,#N/A,TRUE,"Summary";#N/A,#N/A,TRUE,"Detail"}</definedName>
    <definedName name="dggqwq" localSheetId="6" hidden="1">{#N/A,#N/A,TRUE,"Front";#N/A,#N/A,TRUE,"Simple Letter";#N/A,#N/A,TRUE,"Inside";#N/A,#N/A,TRUE,"Contents";#N/A,#N/A,TRUE,"Basis";#N/A,#N/A,TRUE,"Inclusions";#N/A,#N/A,TRUE,"Exclusions";#N/A,#N/A,TRUE,"Areas";#N/A,#N/A,TRUE,"Summary";#N/A,#N/A,TRUE,"Detail"}</definedName>
    <definedName name="dggqwq" localSheetId="4"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6" hidden="1">{"'Bill No. 7'!$A$1:$G$32"}</definedName>
    <definedName name="dghkl" hidden="1">{"'Bill No. 7'!$A$1:$G$32"}</definedName>
    <definedName name="DH" hidden="1">'[33]2002년12월'!$A$5:$A$36</definedName>
    <definedName name="dhdfh" localSheetId="1" hidden="1">{#N/A,#N/A,FALSE,"물량산출"}</definedName>
    <definedName name="dhdfh" localSheetId="5" hidden="1">{#N/A,#N/A,FALSE,"물량산출"}</definedName>
    <definedName name="dhdfh" localSheetId="0" hidden="1">{#N/A,#N/A,FALSE,"물량산출"}</definedName>
    <definedName name="dhdfh" localSheetId="6" hidden="1">{#N/A,#N/A,FALSE,"물량산출"}</definedName>
    <definedName name="dhdfh" localSheetId="4" hidden="1">{#N/A,#N/A,FALSE,"물량산출"}</definedName>
    <definedName name="dhdfh" hidden="1">{#N/A,#N/A,FALSE,"물량산출"}</definedName>
    <definedName name="dhdghh" localSheetId="1" hidden="1">{#N/A,#N/A,FALSE,"포장2"}</definedName>
    <definedName name="dhdghh" localSheetId="5" hidden="1">{#N/A,#N/A,FALSE,"포장2"}</definedName>
    <definedName name="dhdghh" localSheetId="0" hidden="1">{#N/A,#N/A,FALSE,"포장2"}</definedName>
    <definedName name="dhdghh" localSheetId="6" hidden="1">{#N/A,#N/A,FALSE,"포장2"}</definedName>
    <definedName name="dhdghh" localSheetId="4" hidden="1">{#N/A,#N/A,FALSE,"포장2"}</definedName>
    <definedName name="dhdghh" hidden="1">{#N/A,#N/A,FALSE,"포장2"}</definedName>
    <definedName name="dhdhfh" localSheetId="1" hidden="1">{#N/A,#N/A,FALSE,"물량산출"}</definedName>
    <definedName name="dhdhfh" localSheetId="5" hidden="1">{#N/A,#N/A,FALSE,"물량산출"}</definedName>
    <definedName name="dhdhfh" localSheetId="0" hidden="1">{#N/A,#N/A,FALSE,"물량산출"}</definedName>
    <definedName name="dhdhfh" localSheetId="6" hidden="1">{#N/A,#N/A,FALSE,"물량산출"}</definedName>
    <definedName name="dhdhfh" localSheetId="4"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localSheetId="5" hidden="1">{#N/A,#N/A,FALSE,"운반시간"}</definedName>
    <definedName name="dhfdh" localSheetId="0" hidden="1">{#N/A,#N/A,FALSE,"운반시간"}</definedName>
    <definedName name="dhfdh" localSheetId="6" hidden="1">{#N/A,#N/A,FALSE,"운반시간"}</definedName>
    <definedName name="dhfdh" localSheetId="4"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localSheetId="5" hidden="1">{#N/A,#N/A,TRUE,"Front";#N/A,#N/A,TRUE,"Simple Letter";#N/A,#N/A,TRUE,"Inside";#N/A,#N/A,TRUE,"Contents";#N/A,#N/A,TRUE,"Basis";#N/A,#N/A,TRUE,"Inclusions";#N/A,#N/A,TRUE,"Exclusions";#N/A,#N/A,TRUE,"Areas";#N/A,#N/A,TRUE,"Summary";#N/A,#N/A,TRUE,"Detail"}</definedName>
    <definedName name="dhgdf" localSheetId="0" hidden="1">{#N/A,#N/A,TRUE,"Front";#N/A,#N/A,TRUE,"Simple Letter";#N/A,#N/A,TRUE,"Inside";#N/A,#N/A,TRUE,"Contents";#N/A,#N/A,TRUE,"Basis";#N/A,#N/A,TRUE,"Inclusions";#N/A,#N/A,TRUE,"Exclusions";#N/A,#N/A,TRUE,"Areas";#N/A,#N/A,TRUE,"Summary";#N/A,#N/A,TRUE,"Detail"}</definedName>
    <definedName name="dhgdf" localSheetId="6" hidden="1">{#N/A,#N/A,TRUE,"Front";#N/A,#N/A,TRUE,"Simple Letter";#N/A,#N/A,TRUE,"Inside";#N/A,#N/A,TRUE,"Contents";#N/A,#N/A,TRUE,"Basis";#N/A,#N/A,TRUE,"Inclusions";#N/A,#N/A,TRUE,"Exclusions";#N/A,#N/A,TRUE,"Areas";#N/A,#N/A,TRUE,"Summary";#N/A,#N/A,TRUE,"Detail"}</definedName>
    <definedName name="dhgdf" localSheetId="4"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localSheetId="5" hidden="1">{#N/A,#N/A,FALSE,"갑지";#N/A,#N/A,FALSE,"개요";#N/A,#N/A,FALSE,"비목별";#N/A,#N/A,FALSE,"건물별";#N/A,#N/A,FALSE,"기구표";#N/A,#N/A,FALSE,"직원투입"}</definedName>
    <definedName name="dhghdh" localSheetId="0" hidden="1">{#N/A,#N/A,FALSE,"갑지";#N/A,#N/A,FALSE,"개요";#N/A,#N/A,FALSE,"비목별";#N/A,#N/A,FALSE,"건물별";#N/A,#N/A,FALSE,"기구표";#N/A,#N/A,FALSE,"직원투입"}</definedName>
    <definedName name="dhghdh" localSheetId="6" hidden="1">{#N/A,#N/A,FALSE,"갑지";#N/A,#N/A,FALSE,"개요";#N/A,#N/A,FALSE,"비목별";#N/A,#N/A,FALSE,"건물별";#N/A,#N/A,FALSE,"기구표";#N/A,#N/A,FALSE,"직원투입"}</definedName>
    <definedName name="dhghdh" localSheetId="4"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localSheetId="5" hidden="1">{#N/A,#N/A,FALSE,"물량산출"}</definedName>
    <definedName name="dhghjhg" localSheetId="0" hidden="1">{#N/A,#N/A,FALSE,"물량산출"}</definedName>
    <definedName name="dhghjhg" localSheetId="6" hidden="1">{#N/A,#N/A,FALSE,"물량산출"}</definedName>
    <definedName name="dhghjhg" localSheetId="4"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6" hidden="1">{"'Sheet1'!$A$4386:$N$4591"}</definedName>
    <definedName name="DHTML" hidden="1">{"'Sheet1'!$A$4386:$N$4591"}</definedName>
    <definedName name="DIGN" localSheetId="6"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localSheetId="5" hidden="1">{#N/A,#N/A,FALSE,"CAM-G7";#N/A,#N/A,FALSE,"SPL";#N/A,#N/A,FALSE,"butt-in G7";#N/A,#N/A,FALSE,"dia-in G7";#N/A,#N/A,FALSE,"추가-STA G7"}</definedName>
    <definedName name="DIM" localSheetId="0" hidden="1">{#N/A,#N/A,FALSE,"CAM-G7";#N/A,#N/A,FALSE,"SPL";#N/A,#N/A,FALSE,"butt-in G7";#N/A,#N/A,FALSE,"dia-in G7";#N/A,#N/A,FALSE,"추가-STA G7"}</definedName>
    <definedName name="DIM" localSheetId="6" hidden="1">{#N/A,#N/A,FALSE,"CAM-G7";#N/A,#N/A,FALSE,"SPL";#N/A,#N/A,FALSE,"butt-in G7";#N/A,#N/A,FALSE,"dia-in G7";#N/A,#N/A,FALSE,"추가-STA G7"}</definedName>
    <definedName name="DIM" localSheetId="4"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localSheetId="5" hidden="1">#REF!</definedName>
    <definedName name="Discount" localSheetId="12" hidden="1">#REF!</definedName>
    <definedName name="Discount" localSheetId="14" hidden="1">#REF!</definedName>
    <definedName name="Discount" localSheetId="9" hidden="1">#REF!</definedName>
    <definedName name="Discount" localSheetId="6" hidden="1">#REF!</definedName>
    <definedName name="Discount" hidden="1">#REF!</definedName>
    <definedName name="display_area_2" localSheetId="1" hidden="1">#REF!</definedName>
    <definedName name="display_area_2" localSheetId="5" hidden="1">#REF!</definedName>
    <definedName name="display_area_2" localSheetId="12" hidden="1">#REF!</definedName>
    <definedName name="display_area_2" localSheetId="14" hidden="1">#REF!</definedName>
    <definedName name="display_area_2" localSheetId="9" hidden="1">#REF!</definedName>
    <definedName name="display_area_2" localSheetId="6" hidden="1">#REF!</definedName>
    <definedName name="display_area_2" hidden="1">#REF!</definedName>
    <definedName name="DIV" localSheetId="12">#REF!</definedName>
    <definedName name="DIV" localSheetId="9">#REF!</definedName>
    <definedName name="DIVcompare" localSheetId="12">#REF!</definedName>
    <definedName name="DIVcompare" localSheetId="9">#REF!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localSheetId="5" hidden="1">{#N/A,#N/A,FALSE,"2~8번"}</definedName>
    <definedName name="djhgjghj" localSheetId="0" hidden="1">{#N/A,#N/A,FALSE,"2~8번"}</definedName>
    <definedName name="djhgjghj" localSheetId="6" hidden="1">{#N/A,#N/A,FALSE,"2~8번"}</definedName>
    <definedName name="djhgjghj" localSheetId="4"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localSheetId="5" hidden="1">{#N/A,#N/A,TRUE,"Cover";#N/A,#N/A,TRUE,"Conts";#N/A,#N/A,TRUE,"VOS";#N/A,#N/A,TRUE,"Warrington";#N/A,#N/A,TRUE,"Widnes"}</definedName>
    <definedName name="djjii" localSheetId="0" hidden="1">{#N/A,#N/A,TRUE,"Cover";#N/A,#N/A,TRUE,"Conts";#N/A,#N/A,TRUE,"VOS";#N/A,#N/A,TRUE,"Warrington";#N/A,#N/A,TRUE,"Widnes"}</definedName>
    <definedName name="djjii" localSheetId="6" hidden="1">{#N/A,#N/A,TRUE,"Cover";#N/A,#N/A,TRUE,"Conts";#N/A,#N/A,TRUE,"VOS";#N/A,#N/A,TRUE,"Warrington";#N/A,#N/A,TRUE,"Widnes"}</definedName>
    <definedName name="djjii" localSheetId="4" hidden="1">{#N/A,#N/A,TRUE,"Cover";#N/A,#N/A,TRUE,"Conts";#N/A,#N/A,TRUE,"VOS";#N/A,#N/A,TRUE,"Warrington";#N/A,#N/A,TRUE,"Widnes"}</definedName>
    <definedName name="djjii" hidden="1">{#N/A,#N/A,TRUE,"Cover";#N/A,#N/A,TRUE,"Conts";#N/A,#N/A,TRUE,"VOS";#N/A,#N/A,TRUE,"Warrington";#N/A,#N/A,TRUE,"Widnes"}</definedName>
    <definedName name="DKDLFJKDS" localSheetId="6"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localSheetId="5" hidden="1">{#N/A,#N/A,FALSE,"혼합골재"}</definedName>
    <definedName name="dn" localSheetId="0" hidden="1">{#N/A,#N/A,FALSE,"혼합골재"}</definedName>
    <definedName name="dn" localSheetId="6" hidden="1">{#N/A,#N/A,FALSE,"혼합골재"}</definedName>
    <definedName name="dn" localSheetId="4" hidden="1">{#N/A,#N/A,FALSE,"혼합골재"}</definedName>
    <definedName name="dn" hidden="1">{#N/A,#N/A,FALSE,"혼합골재"}</definedName>
    <definedName name="docu" localSheetId="12">#REF!</definedName>
    <definedName name="docu" localSheetId="9">#REF!</definedName>
    <definedName name="dpr" localSheetId="6" hidden="1">{"'Sheet1'!$A$4386:$N$4591"}</definedName>
    <definedName name="dpr" hidden="1">{"'Sheet1'!$A$4386:$N$4591"}</definedName>
    <definedName name="dq" localSheetId="12">#REF!</definedName>
    <definedName name="dq" localSheetId="9">#REF!</definedName>
    <definedName name="drytytuyu" localSheetId="1" hidden="1">{#N/A,#N/A,TRUE,"Cover";#N/A,#N/A,TRUE,"Conts";#N/A,#N/A,TRUE,"VOS";#N/A,#N/A,TRUE,"Warrington";#N/A,#N/A,TRUE,"Widnes"}</definedName>
    <definedName name="drytytuyu" localSheetId="5" hidden="1">{#N/A,#N/A,TRUE,"Cover";#N/A,#N/A,TRUE,"Conts";#N/A,#N/A,TRUE,"VOS";#N/A,#N/A,TRUE,"Warrington";#N/A,#N/A,TRUE,"Widnes"}</definedName>
    <definedName name="drytytuyu" localSheetId="0" hidden="1">{#N/A,#N/A,TRUE,"Cover";#N/A,#N/A,TRUE,"Conts";#N/A,#N/A,TRUE,"VOS";#N/A,#N/A,TRUE,"Warrington";#N/A,#N/A,TRUE,"Widnes"}</definedName>
    <definedName name="drytytuyu" localSheetId="6" hidden="1">{#N/A,#N/A,TRUE,"Cover";#N/A,#N/A,TRUE,"Conts";#N/A,#N/A,TRUE,"VOS";#N/A,#N/A,TRUE,"Warrington";#N/A,#N/A,TRUE,"Widnes"}</definedName>
    <definedName name="drytytuyu" localSheetId="4" hidden="1">{#N/A,#N/A,TRUE,"Cover";#N/A,#N/A,TRUE,"Conts";#N/A,#N/A,TRUE,"VOS";#N/A,#N/A,TRUE,"Warrington";#N/A,#N/A,TRUE,"Widnes"}</definedName>
    <definedName name="drytytuyu" hidden="1">{#N/A,#N/A,TRUE,"Cover";#N/A,#N/A,TRUE,"Conts";#N/A,#N/A,TRUE,"VOS";#N/A,#N/A,TRUE,"Warrington";#N/A,#N/A,TRUE,"Widnes"}</definedName>
    <definedName name="DSA" localSheetId="1" hidden="1">{#N/A,#N/A,FALSE,"물량산출"}</definedName>
    <definedName name="DSA" localSheetId="5" hidden="1">{#N/A,#N/A,FALSE,"물량산출"}</definedName>
    <definedName name="DSA" localSheetId="0" hidden="1">{#N/A,#N/A,FALSE,"물량산출"}</definedName>
    <definedName name="DSA" localSheetId="4" hidden="1">{#N/A,#N/A,FALSE,"물량산출"}</definedName>
    <definedName name="DSA" hidden="1">{#N/A,#N/A,FALSE,"물량산출"}</definedName>
    <definedName name="dsd" localSheetId="1" hidden="1">{#N/A,#N/A,FALSE,"포장1";#N/A,#N/A,FALSE,"포장1"}</definedName>
    <definedName name="dsd" localSheetId="5" hidden="1">{#N/A,#N/A,FALSE,"포장1";#N/A,#N/A,FALSE,"포장1"}</definedName>
    <definedName name="dsd" localSheetId="0" hidden="1">{#N/A,#N/A,FALSE,"포장1";#N/A,#N/A,FALSE,"포장1"}</definedName>
    <definedName name="dsd" localSheetId="4" hidden="1">{#N/A,#N/A,FALSE,"포장1";#N/A,#N/A,FALSE,"포장1"}</definedName>
    <definedName name="dsd" hidden="1">{#N/A,#N/A,FALSE,"포장1";#N/A,#N/A,FALSE,"포장1"}</definedName>
    <definedName name="dsmnfsfn" localSheetId="1" hidden="1">{#N/A,#N/A,TRUE,"Front";#N/A,#N/A,TRUE,"Simple Letter";#N/A,#N/A,TRUE,"Inside";#N/A,#N/A,TRUE,"Contents";#N/A,#N/A,TRUE,"Basis";#N/A,#N/A,TRUE,"Inclusions";#N/A,#N/A,TRUE,"Exclusions";#N/A,#N/A,TRUE,"Areas";#N/A,#N/A,TRUE,"Summary";#N/A,#N/A,TRUE,"Detail"}</definedName>
    <definedName name="dsmnfsfn" localSheetId="5" hidden="1">{#N/A,#N/A,TRUE,"Front";#N/A,#N/A,TRUE,"Simple Letter";#N/A,#N/A,TRUE,"Inside";#N/A,#N/A,TRUE,"Contents";#N/A,#N/A,TRUE,"Basis";#N/A,#N/A,TRUE,"Inclusions";#N/A,#N/A,TRUE,"Exclusions";#N/A,#N/A,TRUE,"Areas";#N/A,#N/A,TRUE,"Summary";#N/A,#N/A,TRUE,"Detail"}</definedName>
    <definedName name="dsmnfsfn" localSheetId="0" hidden="1">{#N/A,#N/A,TRUE,"Front";#N/A,#N/A,TRUE,"Simple Letter";#N/A,#N/A,TRUE,"Inside";#N/A,#N/A,TRUE,"Contents";#N/A,#N/A,TRUE,"Basis";#N/A,#N/A,TRUE,"Inclusions";#N/A,#N/A,TRUE,"Exclusions";#N/A,#N/A,TRUE,"Areas";#N/A,#N/A,TRUE,"Summary";#N/A,#N/A,TRUE,"Detail"}</definedName>
    <definedName name="dsmnfsfn" localSheetId="6" hidden="1">{#N/A,#N/A,TRUE,"Front";#N/A,#N/A,TRUE,"Simple Letter";#N/A,#N/A,TRUE,"Inside";#N/A,#N/A,TRUE,"Contents";#N/A,#N/A,TRUE,"Basis";#N/A,#N/A,TRUE,"Inclusions";#N/A,#N/A,TRUE,"Exclusions";#N/A,#N/A,TRUE,"Areas";#N/A,#N/A,TRUE,"Summary";#N/A,#N/A,TRUE,"Detail"}</definedName>
    <definedName name="dsmnfsfn" localSheetId="4"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6" hidden="1">{#N/A,#N/A,FALSE,"估價單  (3)"}</definedName>
    <definedName name="DSP" hidden="1">{#N/A,#N/A,FALSE,"估價單  (3)"}</definedName>
    <definedName name="DT_A2"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localSheetId="5" hidden="1">{#N/A,#N/A,TRUE,"Cover";#N/A,#N/A,TRUE,"Conts";#N/A,#N/A,TRUE,"VOS";#N/A,#N/A,TRUE,"Warrington";#N/A,#N/A,TRUE,"Widnes"}</definedName>
    <definedName name="dtdry" localSheetId="0" hidden="1">{#N/A,#N/A,TRUE,"Cover";#N/A,#N/A,TRUE,"Conts";#N/A,#N/A,TRUE,"VOS";#N/A,#N/A,TRUE,"Warrington";#N/A,#N/A,TRUE,"Widnes"}</definedName>
    <definedName name="dtdry" localSheetId="6" hidden="1">{#N/A,#N/A,TRUE,"Cover";#N/A,#N/A,TRUE,"Conts";#N/A,#N/A,TRUE,"VOS";#N/A,#N/A,TRUE,"Warrington";#N/A,#N/A,TRUE,"Widnes"}</definedName>
    <definedName name="dtdry" localSheetId="4"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localSheetId="5" hidden="1">{#N/A,#N/A,TRUE,"Front";#N/A,#N/A,TRUE,"Simple Letter";#N/A,#N/A,TRUE,"Inside";#N/A,#N/A,TRUE,"Contents";#N/A,#N/A,TRUE,"Basis";#N/A,#N/A,TRUE,"Inclusions";#N/A,#N/A,TRUE,"Exclusions";#N/A,#N/A,TRUE,"Areas";#N/A,#N/A,TRUE,"Summary";#N/A,#N/A,TRUE,"Detail"}</definedName>
    <definedName name="dthyn" localSheetId="0" hidden="1">{#N/A,#N/A,TRUE,"Front";#N/A,#N/A,TRUE,"Simple Letter";#N/A,#N/A,TRUE,"Inside";#N/A,#N/A,TRUE,"Contents";#N/A,#N/A,TRUE,"Basis";#N/A,#N/A,TRUE,"Inclusions";#N/A,#N/A,TRUE,"Exclusions";#N/A,#N/A,TRUE,"Areas";#N/A,#N/A,TRUE,"Summary";#N/A,#N/A,TRUE,"Detail"}</definedName>
    <definedName name="dthyn" localSheetId="6" hidden="1">{#N/A,#N/A,TRUE,"Front";#N/A,#N/A,TRUE,"Simple Letter";#N/A,#N/A,TRUE,"Inside";#N/A,#N/A,TRUE,"Contents";#N/A,#N/A,TRUE,"Basis";#N/A,#N/A,TRUE,"Inclusions";#N/A,#N/A,TRUE,"Exclusions";#N/A,#N/A,TRUE,"Areas";#N/A,#N/A,TRUE,"Summary";#N/A,#N/A,TRUE,"Detail"}</definedName>
    <definedName name="dthyn" localSheetId="4"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localSheetId="5" hidden="1">{#N/A,#N/A,TRUE,"Cover";#N/A,#N/A,TRUE,"Conts";#N/A,#N/A,TRUE,"VOS";#N/A,#N/A,TRUE,"Warrington";#N/A,#N/A,TRUE,"Widnes"}</definedName>
    <definedName name="dturuthju" localSheetId="0" hidden="1">{#N/A,#N/A,TRUE,"Cover";#N/A,#N/A,TRUE,"Conts";#N/A,#N/A,TRUE,"VOS";#N/A,#N/A,TRUE,"Warrington";#N/A,#N/A,TRUE,"Widnes"}</definedName>
    <definedName name="dturuthju" localSheetId="6" hidden="1">{#N/A,#N/A,TRUE,"Cover";#N/A,#N/A,TRUE,"Conts";#N/A,#N/A,TRUE,"VOS";#N/A,#N/A,TRUE,"Warrington";#N/A,#N/A,TRUE,"Widnes"}</definedName>
    <definedName name="dturuthju" localSheetId="4"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localSheetId="5" hidden="1">{#N/A,#N/A,TRUE,"Front";#N/A,#N/A,TRUE,"Simple Letter";#N/A,#N/A,TRUE,"Inside";#N/A,#N/A,TRUE,"Contents";#N/A,#N/A,TRUE,"Basis";#N/A,#N/A,TRUE,"Inclusions";#N/A,#N/A,TRUE,"Exclusions";#N/A,#N/A,TRUE,"Areas";#N/A,#N/A,TRUE,"Summary";#N/A,#N/A,TRUE,"Detail"}</definedName>
    <definedName name="dtyusdu" localSheetId="0" hidden="1">{#N/A,#N/A,TRUE,"Front";#N/A,#N/A,TRUE,"Simple Letter";#N/A,#N/A,TRUE,"Inside";#N/A,#N/A,TRUE,"Contents";#N/A,#N/A,TRUE,"Basis";#N/A,#N/A,TRUE,"Inclusions";#N/A,#N/A,TRUE,"Exclusions";#N/A,#N/A,TRUE,"Areas";#N/A,#N/A,TRUE,"Summary";#N/A,#N/A,TRUE,"Detail"}</definedName>
    <definedName name="dtyusdu" localSheetId="6" hidden="1">{#N/A,#N/A,TRUE,"Front";#N/A,#N/A,TRUE,"Simple Letter";#N/A,#N/A,TRUE,"Inside";#N/A,#N/A,TRUE,"Contents";#N/A,#N/A,TRUE,"Basis";#N/A,#N/A,TRUE,"Inclusions";#N/A,#N/A,TRUE,"Exclusions";#N/A,#N/A,TRUE,"Areas";#N/A,#N/A,TRUE,"Summary";#N/A,#N/A,TRUE,"Detail"}</definedName>
    <definedName name="dtyusdu" localSheetId="4"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localSheetId="5" hidden="1">{#N/A,#N/A,TRUE,"Cover";#N/A,#N/A,TRUE,"Conts";#N/A,#N/A,TRUE,"VOS";#N/A,#N/A,TRUE,"Warrington";#N/A,#N/A,TRUE,"Widnes"}</definedName>
    <definedName name="dueuuiyj" localSheetId="0" hidden="1">{#N/A,#N/A,TRUE,"Cover";#N/A,#N/A,TRUE,"Conts";#N/A,#N/A,TRUE,"VOS";#N/A,#N/A,TRUE,"Warrington";#N/A,#N/A,TRUE,"Widnes"}</definedName>
    <definedName name="dueuuiyj" localSheetId="6" hidden="1">{#N/A,#N/A,TRUE,"Cover";#N/A,#N/A,TRUE,"Conts";#N/A,#N/A,TRUE,"VOS";#N/A,#N/A,TRUE,"Warrington";#N/A,#N/A,TRUE,"Widnes"}</definedName>
    <definedName name="dueuuiyj" localSheetId="4" hidden="1">{#N/A,#N/A,TRUE,"Cover";#N/A,#N/A,TRUE,"Conts";#N/A,#N/A,TRUE,"VOS";#N/A,#N/A,TRUE,"Warrington";#N/A,#N/A,TRUE,"Widnes"}</definedName>
    <definedName name="dueuuiyj" hidden="1">{#N/A,#N/A,TRUE,"Cover";#N/A,#N/A,TRUE,"Conts";#N/A,#N/A,TRUE,"VOS";#N/A,#N/A,TRUE,"Warrington";#N/A,#N/A,TRUE,"Widnes"}</definedName>
    <definedName name="dvbgf" localSheetId="6"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vm" localSheetId="12">#REF!</definedName>
    <definedName name="dvm" localSheetId="9">#REF!</definedName>
    <definedName name="dwgyg" localSheetId="6"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localSheetId="5" hidden="1">{#N/A,#N/A,TRUE,"Front";#N/A,#N/A,TRUE,"Simple Letter";#N/A,#N/A,TRUE,"Inside";#N/A,#N/A,TRUE,"Contents";#N/A,#N/A,TRUE,"Basis";#N/A,#N/A,TRUE,"Inclusions";#N/A,#N/A,TRUE,"Exclusions";#N/A,#N/A,TRUE,"Areas";#N/A,#N/A,TRUE,"Summary";#N/A,#N/A,TRUE,"Detail"}</definedName>
    <definedName name="DWH" localSheetId="0" hidden="1">{#N/A,#N/A,TRUE,"Front";#N/A,#N/A,TRUE,"Simple Letter";#N/A,#N/A,TRUE,"Inside";#N/A,#N/A,TRUE,"Contents";#N/A,#N/A,TRUE,"Basis";#N/A,#N/A,TRUE,"Inclusions";#N/A,#N/A,TRUE,"Exclusions";#N/A,#N/A,TRUE,"Areas";#N/A,#N/A,TRUE,"Summary";#N/A,#N/A,TRUE,"Detail"}</definedName>
    <definedName name="DWH" localSheetId="6" hidden="1">{#N/A,#N/A,TRUE,"Front";#N/A,#N/A,TRUE,"Simple Letter";#N/A,#N/A,TRUE,"Inside";#N/A,#N/A,TRUE,"Contents";#N/A,#N/A,TRUE,"Basis";#N/A,#N/A,TRUE,"Inclusions";#N/A,#N/A,TRUE,"Exclusions";#N/A,#N/A,TRUE,"Areas";#N/A,#N/A,TRUE,"Summary";#N/A,#N/A,TRUE,"Detail"}</definedName>
    <definedName name="DWH" localSheetId="4"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6"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localSheetId="5" hidden="1">{#N/A,#N/A,TRUE,"Cover";#N/A,#N/A,TRUE,"Conts";#N/A,#N/A,TRUE,"VOS";#N/A,#N/A,TRUE,"Warrington";#N/A,#N/A,TRUE,"Widnes"}</definedName>
    <definedName name="dydfugfuj" localSheetId="0" hidden="1">{#N/A,#N/A,TRUE,"Cover";#N/A,#N/A,TRUE,"Conts";#N/A,#N/A,TRUE,"VOS";#N/A,#N/A,TRUE,"Warrington";#N/A,#N/A,TRUE,"Widnes"}</definedName>
    <definedName name="dydfugfuj" localSheetId="6" hidden="1">{#N/A,#N/A,TRUE,"Cover";#N/A,#N/A,TRUE,"Conts";#N/A,#N/A,TRUE,"VOS";#N/A,#N/A,TRUE,"Warrington";#N/A,#N/A,TRUE,"Widnes"}</definedName>
    <definedName name="dydfugfuj" localSheetId="4"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localSheetId="5" hidden="1">{#N/A,#N/A,TRUE,"Cover";#N/A,#N/A,TRUE,"Conts";#N/A,#N/A,TRUE,"VOS";#N/A,#N/A,TRUE,"Warrington";#N/A,#N/A,TRUE,"Widnes"}</definedName>
    <definedName name="dyuiuouo" localSheetId="0" hidden="1">{#N/A,#N/A,TRUE,"Cover";#N/A,#N/A,TRUE,"Conts";#N/A,#N/A,TRUE,"VOS";#N/A,#N/A,TRUE,"Warrington";#N/A,#N/A,TRUE,"Widnes"}</definedName>
    <definedName name="dyuiuouo" localSheetId="6" hidden="1">{#N/A,#N/A,TRUE,"Cover";#N/A,#N/A,TRUE,"Conts";#N/A,#N/A,TRUE,"VOS";#N/A,#N/A,TRUE,"Warrington";#N/A,#N/A,TRUE,"Widnes"}</definedName>
    <definedName name="dyuiuouo" localSheetId="4" hidden="1">{#N/A,#N/A,TRUE,"Cover";#N/A,#N/A,TRUE,"Conts";#N/A,#N/A,TRUE,"VOS";#N/A,#N/A,TRUE,"Warrington";#N/A,#N/A,TRUE,"Widnes"}</definedName>
    <definedName name="dyuiuouo" hidden="1">{#N/A,#N/A,TRUE,"Cover";#N/A,#N/A,TRUE,"Conts";#N/A,#N/A,TRUE,"VOS";#N/A,#N/A,TRUE,"Warrington";#N/A,#N/A,TRUE,"Widnes"}</definedName>
    <definedName name="E" localSheetId="12">#REF!</definedName>
    <definedName name="E" localSheetId="9">#REF!</definedName>
    <definedName name="E_M" localSheetId="12">#REF!</definedName>
    <definedName name="E_M" localSheetId="9">#REF!</definedName>
    <definedName name="eagrga" localSheetId="1" hidden="1">{#N/A,#N/A,TRUE,"Cover";#N/A,#N/A,TRUE,"Conts";#N/A,#N/A,TRUE,"VOS";#N/A,#N/A,TRUE,"Warrington";#N/A,#N/A,TRUE,"Widnes"}</definedName>
    <definedName name="eagrga" localSheetId="5" hidden="1">{#N/A,#N/A,TRUE,"Cover";#N/A,#N/A,TRUE,"Conts";#N/A,#N/A,TRUE,"VOS";#N/A,#N/A,TRUE,"Warrington";#N/A,#N/A,TRUE,"Widnes"}</definedName>
    <definedName name="eagrga" localSheetId="0" hidden="1">{#N/A,#N/A,TRUE,"Cover";#N/A,#N/A,TRUE,"Conts";#N/A,#N/A,TRUE,"VOS";#N/A,#N/A,TRUE,"Warrington";#N/A,#N/A,TRUE,"Widnes"}</definedName>
    <definedName name="eagrga" localSheetId="6" hidden="1">{#N/A,#N/A,TRUE,"Cover";#N/A,#N/A,TRUE,"Conts";#N/A,#N/A,TRUE,"VOS";#N/A,#N/A,TRUE,"Warrington";#N/A,#N/A,TRUE,"Widnes"}</definedName>
    <definedName name="eagrga" localSheetId="4" hidden="1">{#N/A,#N/A,TRUE,"Cover";#N/A,#N/A,TRUE,"Conts";#N/A,#N/A,TRUE,"VOS";#N/A,#N/A,TRUE,"Warrington";#N/A,#N/A,TRUE,"Widnes"}</definedName>
    <definedName name="eagrga" hidden="1">{#N/A,#N/A,TRUE,"Cover";#N/A,#N/A,TRUE,"Conts";#N/A,#N/A,TRUE,"VOS";#N/A,#N/A,TRUE,"Warrington";#N/A,#N/A,TRUE,"Widnes"}</definedName>
    <definedName name="EBP" localSheetId="12">#REF!</definedName>
    <definedName name="EBP" localSheetId="9">#REF!</definedName>
    <definedName name="ed" hidden="1">[17]FitOutConfCentre!#REF!</definedName>
    <definedName name="eddsdwdw" localSheetId="12">#REF!</definedName>
    <definedName name="eddsdwdw" localSheetId="9">#REF!</definedName>
    <definedName name="edsed" hidden="1">[16]FitOutConfCentre!#REF!</definedName>
    <definedName name="EE" localSheetId="12">#REF!</definedName>
    <definedName name="EE" localSheetId="9">#REF!</definedName>
    <definedName name="eedrfe" localSheetId="1" hidden="1">{#N/A,#N/A,TRUE,"Front";#N/A,#N/A,TRUE,"Simple Letter";#N/A,#N/A,TRUE,"Inside";#N/A,#N/A,TRUE,"Contents";#N/A,#N/A,TRUE,"Basis";#N/A,#N/A,TRUE,"Inclusions";#N/A,#N/A,TRUE,"Exclusions";#N/A,#N/A,TRUE,"Areas";#N/A,#N/A,TRUE,"Summary";#N/A,#N/A,TRUE,"Detail"}</definedName>
    <definedName name="eedrfe" localSheetId="5" hidden="1">{#N/A,#N/A,TRUE,"Front";#N/A,#N/A,TRUE,"Simple Letter";#N/A,#N/A,TRUE,"Inside";#N/A,#N/A,TRUE,"Contents";#N/A,#N/A,TRUE,"Basis";#N/A,#N/A,TRUE,"Inclusions";#N/A,#N/A,TRUE,"Exclusions";#N/A,#N/A,TRUE,"Areas";#N/A,#N/A,TRUE,"Summary";#N/A,#N/A,TRUE,"Detail"}</definedName>
    <definedName name="eedrfe" localSheetId="0" hidden="1">{#N/A,#N/A,TRUE,"Front";#N/A,#N/A,TRUE,"Simple Letter";#N/A,#N/A,TRUE,"Inside";#N/A,#N/A,TRUE,"Contents";#N/A,#N/A,TRUE,"Basis";#N/A,#N/A,TRUE,"Inclusions";#N/A,#N/A,TRUE,"Exclusions";#N/A,#N/A,TRUE,"Areas";#N/A,#N/A,TRUE,"Summary";#N/A,#N/A,TRUE,"Detail"}</definedName>
    <definedName name="eedrfe" localSheetId="6" hidden="1">{#N/A,#N/A,TRUE,"Front";#N/A,#N/A,TRUE,"Simple Letter";#N/A,#N/A,TRUE,"Inside";#N/A,#N/A,TRUE,"Contents";#N/A,#N/A,TRUE,"Basis";#N/A,#N/A,TRUE,"Inclusions";#N/A,#N/A,TRUE,"Exclusions";#N/A,#N/A,TRUE,"Areas";#N/A,#N/A,TRUE,"Summary";#N/A,#N/A,TRUE,"Detail"}</definedName>
    <definedName name="eedrfe" localSheetId="4"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 localSheetId="9">#REF!</definedName>
    <definedName name="eeeee" localSheetId="6" hidden="1">{#N/A,#N/A,TRUE,"Cover";#N/A,#N/A,TRUE,"Conts";#N/A,#N/A,TRUE,"VOS";#N/A,#N/A,TRUE,"Warrington";#N/A,#N/A,TRUE,"Widnes"}</definedName>
    <definedName name="eeeee" hidden="1">{#N/A,#N/A,TRUE,"Cover";#N/A,#N/A,TRUE,"Conts";#N/A,#N/A,TRUE,"VOS";#N/A,#N/A,TRUE,"Warrington";#N/A,#N/A,TRUE,"Widnes"}</definedName>
    <definedName name="eeeeeeeeeee" localSheetId="12">#REF!</definedName>
    <definedName name="eeeeeeeeeee" localSheetId="9">#REF!</definedName>
    <definedName name="efrdefd" localSheetId="6"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localSheetId="5" hidden="1">{#N/A,#N/A,TRUE,"Cover";#N/A,#N/A,TRUE,"Conts";#N/A,#N/A,TRUE,"VOS";#N/A,#N/A,TRUE,"Warrington";#N/A,#N/A,TRUE,"Widnes"}</definedName>
    <definedName name="egag" localSheetId="0" hidden="1">{#N/A,#N/A,TRUE,"Cover";#N/A,#N/A,TRUE,"Conts";#N/A,#N/A,TRUE,"VOS";#N/A,#N/A,TRUE,"Warrington";#N/A,#N/A,TRUE,"Widnes"}</definedName>
    <definedName name="egag" localSheetId="6" hidden="1">{#N/A,#N/A,TRUE,"Cover";#N/A,#N/A,TRUE,"Conts";#N/A,#N/A,TRUE,"VOS";#N/A,#N/A,TRUE,"Warrington";#N/A,#N/A,TRUE,"Widnes"}</definedName>
    <definedName name="egag" localSheetId="4" hidden="1">{#N/A,#N/A,TRUE,"Cover";#N/A,#N/A,TRUE,"Conts";#N/A,#N/A,TRUE,"VOS";#N/A,#N/A,TRUE,"Warrington";#N/A,#N/A,TRUE,"Widnes"}</definedName>
    <definedName name="egag" hidden="1">{#N/A,#N/A,TRUE,"Cover";#N/A,#N/A,TRUE,"Conts";#N/A,#N/A,TRUE,"VOS";#N/A,#N/A,TRUE,"Warrington";#N/A,#N/A,TRUE,"Widnes"}</definedName>
    <definedName name="Ele" localSheetId="6" hidden="1">{"'Break down'!$A$4"}</definedName>
    <definedName name="Ele" hidden="1">{"'Break down'!$A$4"}</definedName>
    <definedName name="ELEE" localSheetId="6" hidden="1">{"'Break down'!$A$4"}</definedName>
    <definedName name="ELEE" hidden="1">{"'Break down'!$A$4"}</definedName>
    <definedName name="ELLEN1" localSheetId="6" hidden="1">{#N/A,#N/A,FALSE,"CCTV"}</definedName>
    <definedName name="ELLEN1" hidden="1">{#N/A,#N/A,FALSE,"CCTV"}</definedName>
    <definedName name="ELLEN10" localSheetId="6" hidden="1">{#N/A,#N/A,FALSE,"CCTV"}</definedName>
    <definedName name="ELLEN10" hidden="1">{#N/A,#N/A,FALSE,"CCTV"}</definedName>
    <definedName name="ELLEN11" localSheetId="6" hidden="1">{#N/A,#N/A,FALSE,"CCTV"}</definedName>
    <definedName name="ELLEN11" hidden="1">{#N/A,#N/A,FALSE,"CCTV"}</definedName>
    <definedName name="ELLEN12" localSheetId="6" hidden="1">{#N/A,#N/A,FALSE,"CCTV"}</definedName>
    <definedName name="ELLEN12" hidden="1">{#N/A,#N/A,FALSE,"CCTV"}</definedName>
    <definedName name="ELLEN13" localSheetId="6" hidden="1">{#N/A,#N/A,FALSE,"CCTV"}</definedName>
    <definedName name="ELLEN13" hidden="1">{#N/A,#N/A,FALSE,"CCTV"}</definedName>
    <definedName name="ELLEN14" localSheetId="6" hidden="1">{#N/A,#N/A,FALSE,"CCTV"}</definedName>
    <definedName name="ELLEN14" hidden="1">{#N/A,#N/A,FALSE,"CCTV"}</definedName>
    <definedName name="ELLEN15" localSheetId="6" hidden="1">{#N/A,#N/A,FALSE,"CCTV"}</definedName>
    <definedName name="ELLEN15" hidden="1">{#N/A,#N/A,FALSE,"CCTV"}</definedName>
    <definedName name="ELLEN16" localSheetId="6" hidden="1">{#N/A,#N/A,FALSE,"CCTV"}</definedName>
    <definedName name="ELLEN16" hidden="1">{#N/A,#N/A,FALSE,"CCTV"}</definedName>
    <definedName name="ELLEN17" localSheetId="6" hidden="1">{#N/A,#N/A,FALSE,"CCTV"}</definedName>
    <definedName name="ELLEN17" hidden="1">{#N/A,#N/A,FALSE,"CCTV"}</definedName>
    <definedName name="ELLEN18" localSheetId="6" hidden="1">{#N/A,#N/A,FALSE,"CCTV"}</definedName>
    <definedName name="ELLEN18" hidden="1">{#N/A,#N/A,FALSE,"CCTV"}</definedName>
    <definedName name="ELLEN19" localSheetId="6" hidden="1">{#N/A,#N/A,FALSE,"CCTV"}</definedName>
    <definedName name="ELLEN19" hidden="1">{#N/A,#N/A,FALSE,"CCTV"}</definedName>
    <definedName name="ELLEN2" localSheetId="6" hidden="1">{#N/A,#N/A,FALSE,"CCTV"}</definedName>
    <definedName name="ELLEN2" hidden="1">{#N/A,#N/A,FALSE,"CCTV"}</definedName>
    <definedName name="ELLEN3" localSheetId="6" hidden="1">{#N/A,#N/A,FALSE,"CCTV"}</definedName>
    <definedName name="ELLEN3" hidden="1">{#N/A,#N/A,FALSE,"CCTV"}</definedName>
    <definedName name="ELLEN4" localSheetId="6" hidden="1">{#N/A,#N/A,FALSE,"CCTV"}</definedName>
    <definedName name="ELLEN4" hidden="1">{#N/A,#N/A,FALSE,"CCTV"}</definedName>
    <definedName name="ELLEN5" localSheetId="6" hidden="1">{#N/A,#N/A,FALSE,"CCTV"}</definedName>
    <definedName name="ELLEN5" hidden="1">{#N/A,#N/A,FALSE,"CCTV"}</definedName>
    <definedName name="ELLEN6" localSheetId="6" hidden="1">{#N/A,#N/A,FALSE,"CCTV"}</definedName>
    <definedName name="ELLEN6" hidden="1">{#N/A,#N/A,FALSE,"CCTV"}</definedName>
    <definedName name="ELLEN7" localSheetId="6" hidden="1">{#N/A,#N/A,FALSE,"CCTV"}</definedName>
    <definedName name="ELLEN7" hidden="1">{#N/A,#N/A,FALSE,"CCTV"}</definedName>
    <definedName name="ELLEN8" localSheetId="6" hidden="1">{#N/A,#N/A,FALSE,"CCTV"}</definedName>
    <definedName name="ELLEN8" hidden="1">{#N/A,#N/A,FALSE,"CCTV"}</definedName>
    <definedName name="ELLEN9" localSheetId="6" hidden="1">{#N/A,#N/A,FALSE,"CCTV"}</definedName>
    <definedName name="ELLEN9" hidden="1">{#N/A,#N/A,FALSE,"CCTV"}</definedName>
    <definedName name="empty" localSheetId="6"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ND" localSheetId="12">#REF!</definedName>
    <definedName name="END" localSheetId="9">#REF!</definedName>
    <definedName name="Engineering" localSheetId="12">'[34]Home Office'!#REF!</definedName>
    <definedName name="Engineering" localSheetId="9">'[34]Home Office'!#REF!</definedName>
    <definedName name="Equipment" localSheetId="12">#REF!</definedName>
    <definedName name="Equipment" localSheetId="9">#REF!</definedName>
    <definedName name="er" localSheetId="6"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ction_Cost" localSheetId="12">#REF!</definedName>
    <definedName name="Erection_Cost" localSheetId="9">#REF!</definedName>
    <definedName name="Erection_Sales" localSheetId="12">#REF!</definedName>
    <definedName name="Erection_Sales" localSheetId="9">#REF!</definedName>
    <definedName name="erer"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localSheetId="5" hidden="1">{#N/A,#N/A,TRUE,"Cover";#N/A,#N/A,TRUE,"Conts";#N/A,#N/A,TRUE,"VOS";#N/A,#N/A,TRUE,"Warrington";#N/A,#N/A,TRUE,"Widnes"}</definedName>
    <definedName name="ergaghag" localSheetId="0" hidden="1">{#N/A,#N/A,TRUE,"Cover";#N/A,#N/A,TRUE,"Conts";#N/A,#N/A,TRUE,"VOS";#N/A,#N/A,TRUE,"Warrington";#N/A,#N/A,TRUE,"Widnes"}</definedName>
    <definedName name="ergaghag" localSheetId="6" hidden="1">{#N/A,#N/A,TRUE,"Cover";#N/A,#N/A,TRUE,"Conts";#N/A,#N/A,TRUE,"VOS";#N/A,#N/A,TRUE,"Warrington";#N/A,#N/A,TRUE,"Widnes"}</definedName>
    <definedName name="ergaghag" localSheetId="4"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localSheetId="5" hidden="1">{#N/A,#N/A,TRUE,"Cover";#N/A,#N/A,TRUE,"Conts";#N/A,#N/A,TRUE,"VOS";#N/A,#N/A,TRUE,"Warrington";#N/A,#N/A,TRUE,"Widnes"}</definedName>
    <definedName name="ergega" localSheetId="0" hidden="1">{#N/A,#N/A,TRUE,"Cover";#N/A,#N/A,TRUE,"Conts";#N/A,#N/A,TRUE,"VOS";#N/A,#N/A,TRUE,"Warrington";#N/A,#N/A,TRUE,"Widnes"}</definedName>
    <definedName name="ergega" localSheetId="6" hidden="1">{#N/A,#N/A,TRUE,"Cover";#N/A,#N/A,TRUE,"Conts";#N/A,#N/A,TRUE,"VOS";#N/A,#N/A,TRUE,"Warrington";#N/A,#N/A,TRUE,"Widnes"}</definedName>
    <definedName name="ergega" localSheetId="4"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localSheetId="5" hidden="1">{#N/A,#N/A,TRUE,"Cover";#N/A,#N/A,TRUE,"Conts";#N/A,#N/A,TRUE,"VOS";#N/A,#N/A,TRUE,"Warrington";#N/A,#N/A,TRUE,"Widnes"}</definedName>
    <definedName name="ergtaeg" localSheetId="0" hidden="1">{#N/A,#N/A,TRUE,"Cover";#N/A,#N/A,TRUE,"Conts";#N/A,#N/A,TRUE,"VOS";#N/A,#N/A,TRUE,"Warrington";#N/A,#N/A,TRUE,"Widnes"}</definedName>
    <definedName name="ergtaeg" localSheetId="6" hidden="1">{#N/A,#N/A,TRUE,"Cover";#N/A,#N/A,TRUE,"Conts";#N/A,#N/A,TRUE,"VOS";#N/A,#N/A,TRUE,"Warrington";#N/A,#N/A,TRUE,"Widnes"}</definedName>
    <definedName name="ergtaeg" localSheetId="4"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localSheetId="5" hidden="1">{#N/A,#N/A,TRUE,"Front";#N/A,#N/A,TRUE,"Simple Letter";#N/A,#N/A,TRUE,"Inside";#N/A,#N/A,TRUE,"Contents";#N/A,#N/A,TRUE,"Basis";#N/A,#N/A,TRUE,"Inclusions";#N/A,#N/A,TRUE,"Exclusions";#N/A,#N/A,TRUE,"Areas";#N/A,#N/A,TRUE,"Summary";#N/A,#N/A,TRUE,"Detail"}</definedName>
    <definedName name="ERKGNRR" localSheetId="0" hidden="1">{#N/A,#N/A,TRUE,"Front";#N/A,#N/A,TRUE,"Simple Letter";#N/A,#N/A,TRUE,"Inside";#N/A,#N/A,TRUE,"Contents";#N/A,#N/A,TRUE,"Basis";#N/A,#N/A,TRUE,"Inclusions";#N/A,#N/A,TRUE,"Exclusions";#N/A,#N/A,TRUE,"Areas";#N/A,#N/A,TRUE,"Summary";#N/A,#N/A,TRUE,"Detail"}</definedName>
    <definedName name="ERKGNRR" localSheetId="6" hidden="1">{#N/A,#N/A,TRUE,"Front";#N/A,#N/A,TRUE,"Simple Letter";#N/A,#N/A,TRUE,"Inside";#N/A,#N/A,TRUE,"Contents";#N/A,#N/A,TRUE,"Basis";#N/A,#N/A,TRUE,"Inclusions";#N/A,#N/A,TRUE,"Exclusions";#N/A,#N/A,TRUE,"Areas";#N/A,#N/A,TRUE,"Summary";#N/A,#N/A,TRUE,"Detail"}</definedName>
    <definedName name="ERKGNRR" localSheetId="4"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6" hidden="1">{0,0,0,0;0,0,0,0;0,0,0,0;0,0,0,0;0,0,0,0;0,0,0,0}</definedName>
    <definedName name="ErrName301948010" hidden="1">{0,0,0,0;0,0,0,0;0,0,0,0;0,0,0,0;0,0,0,0;0,0,0,0}</definedName>
    <definedName name="ersyy" localSheetId="1" hidden="1">{#N/A,#N/A,TRUE,"Cover";#N/A,#N/A,TRUE,"Conts";#N/A,#N/A,TRUE,"VOS";#N/A,#N/A,TRUE,"Warrington";#N/A,#N/A,TRUE,"Widnes"}</definedName>
    <definedName name="ersyy" localSheetId="5" hidden="1">{#N/A,#N/A,TRUE,"Cover";#N/A,#N/A,TRUE,"Conts";#N/A,#N/A,TRUE,"VOS";#N/A,#N/A,TRUE,"Warrington";#N/A,#N/A,TRUE,"Widnes"}</definedName>
    <definedName name="ersyy" localSheetId="0" hidden="1">{#N/A,#N/A,TRUE,"Cover";#N/A,#N/A,TRUE,"Conts";#N/A,#N/A,TRUE,"VOS";#N/A,#N/A,TRUE,"Warrington";#N/A,#N/A,TRUE,"Widnes"}</definedName>
    <definedName name="ersyy" localSheetId="6" hidden="1">{#N/A,#N/A,TRUE,"Cover";#N/A,#N/A,TRUE,"Conts";#N/A,#N/A,TRUE,"VOS";#N/A,#N/A,TRUE,"Warrington";#N/A,#N/A,TRUE,"Widnes"}</definedName>
    <definedName name="ersyy" localSheetId="4"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localSheetId="5" hidden="1">{#N/A,#N/A,TRUE,"Front";#N/A,#N/A,TRUE,"Simple Letter";#N/A,#N/A,TRUE,"Inside";#N/A,#N/A,TRUE,"Contents";#N/A,#N/A,TRUE,"Basis";#N/A,#N/A,TRUE,"Inclusions";#N/A,#N/A,TRUE,"Exclusions";#N/A,#N/A,TRUE,"Areas";#N/A,#N/A,TRUE,"Summary";#N/A,#N/A,TRUE,"Detail"}</definedName>
    <definedName name="erter" localSheetId="0" hidden="1">{#N/A,#N/A,TRUE,"Front";#N/A,#N/A,TRUE,"Simple Letter";#N/A,#N/A,TRUE,"Inside";#N/A,#N/A,TRUE,"Contents";#N/A,#N/A,TRUE,"Basis";#N/A,#N/A,TRUE,"Inclusions";#N/A,#N/A,TRUE,"Exclusions";#N/A,#N/A,TRUE,"Areas";#N/A,#N/A,TRUE,"Summary";#N/A,#N/A,TRUE,"Detail"}</definedName>
    <definedName name="erter" localSheetId="6" hidden="1">{#N/A,#N/A,TRUE,"Front";#N/A,#N/A,TRUE,"Simple Letter";#N/A,#N/A,TRUE,"Inside";#N/A,#N/A,TRUE,"Contents";#N/A,#N/A,TRUE,"Basis";#N/A,#N/A,TRUE,"Inclusions";#N/A,#N/A,TRUE,"Exclusions";#N/A,#N/A,TRUE,"Areas";#N/A,#N/A,TRUE,"Summary";#N/A,#N/A,TRUE,"Detail"}</definedName>
    <definedName name="erter" localSheetId="4"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localSheetId="5" hidden="1">{#N/A,#N/A,TRUE,"Cover";#N/A,#N/A,TRUE,"Conts";#N/A,#N/A,TRUE,"VOS";#N/A,#N/A,TRUE,"Warrington";#N/A,#N/A,TRUE,"Widnes"}</definedName>
    <definedName name="ertertyry" localSheetId="0" hidden="1">{#N/A,#N/A,TRUE,"Cover";#N/A,#N/A,TRUE,"Conts";#N/A,#N/A,TRUE,"VOS";#N/A,#N/A,TRUE,"Warrington";#N/A,#N/A,TRUE,"Widnes"}</definedName>
    <definedName name="ertertyry" localSheetId="6" hidden="1">{#N/A,#N/A,TRUE,"Cover";#N/A,#N/A,TRUE,"Conts";#N/A,#N/A,TRUE,"VOS";#N/A,#N/A,TRUE,"Warrington";#N/A,#N/A,TRUE,"Widnes"}</definedName>
    <definedName name="ertertyry" localSheetId="4"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localSheetId="5" hidden="1">{#N/A,#N/A,TRUE,"Cover";#N/A,#N/A,TRUE,"Conts";#N/A,#N/A,TRUE,"VOS";#N/A,#N/A,TRUE,"Warrington";#N/A,#N/A,TRUE,"Widnes"}</definedName>
    <definedName name="erterydrutru" localSheetId="0" hidden="1">{#N/A,#N/A,TRUE,"Cover";#N/A,#N/A,TRUE,"Conts";#N/A,#N/A,TRUE,"VOS";#N/A,#N/A,TRUE,"Warrington";#N/A,#N/A,TRUE,"Widnes"}</definedName>
    <definedName name="erterydrutru" localSheetId="6" hidden="1">{#N/A,#N/A,TRUE,"Cover";#N/A,#N/A,TRUE,"Conts";#N/A,#N/A,TRUE,"VOS";#N/A,#N/A,TRUE,"Warrington";#N/A,#N/A,TRUE,"Widnes"}</definedName>
    <definedName name="erterydrutru" localSheetId="4"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localSheetId="5" hidden="1">{#N/A,#N/A,TRUE,"Cover";#N/A,#N/A,TRUE,"Conts";#N/A,#N/A,TRUE,"VOS";#N/A,#N/A,TRUE,"Warrington";#N/A,#N/A,TRUE,"Widnes"}</definedName>
    <definedName name="erteysry" localSheetId="0" hidden="1">{#N/A,#N/A,TRUE,"Cover";#N/A,#N/A,TRUE,"Conts";#N/A,#N/A,TRUE,"VOS";#N/A,#N/A,TRUE,"Warrington";#N/A,#N/A,TRUE,"Widnes"}</definedName>
    <definedName name="erteysry" localSheetId="6" hidden="1">{#N/A,#N/A,TRUE,"Cover";#N/A,#N/A,TRUE,"Conts";#N/A,#N/A,TRUE,"VOS";#N/A,#N/A,TRUE,"Warrington";#N/A,#N/A,TRUE,"Widnes"}</definedName>
    <definedName name="erteysry" localSheetId="4"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localSheetId="5" hidden="1">{#N/A,#N/A,TRUE,"Front";#N/A,#N/A,TRUE,"Simple Letter";#N/A,#N/A,TRUE,"Inside";#N/A,#N/A,TRUE,"Contents";#N/A,#N/A,TRUE,"Basis";#N/A,#N/A,TRUE,"Inclusions";#N/A,#N/A,TRUE,"Exclusions";#N/A,#N/A,TRUE,"Areas";#N/A,#N/A,TRUE,"Summary";#N/A,#N/A,TRUE,"Detail"}</definedName>
    <definedName name="erwewr" localSheetId="0" hidden="1">{#N/A,#N/A,TRUE,"Front";#N/A,#N/A,TRUE,"Simple Letter";#N/A,#N/A,TRUE,"Inside";#N/A,#N/A,TRUE,"Contents";#N/A,#N/A,TRUE,"Basis";#N/A,#N/A,TRUE,"Inclusions";#N/A,#N/A,TRUE,"Exclusions";#N/A,#N/A,TRUE,"Areas";#N/A,#N/A,TRUE,"Summary";#N/A,#N/A,TRUE,"Detail"}</definedName>
    <definedName name="erwewr" localSheetId="6" hidden="1">{#N/A,#N/A,TRUE,"Front";#N/A,#N/A,TRUE,"Simple Letter";#N/A,#N/A,TRUE,"Inside";#N/A,#N/A,TRUE,"Contents";#N/A,#N/A,TRUE,"Basis";#N/A,#N/A,TRUE,"Inclusions";#N/A,#N/A,TRUE,"Exclusions";#N/A,#N/A,TRUE,"Areas";#N/A,#N/A,TRUE,"Summary";#N/A,#N/A,TRUE,"Detail"}</definedName>
    <definedName name="erwewr" localSheetId="4"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localSheetId="5" hidden="1">{#N/A,#N/A,TRUE,"Cover";#N/A,#N/A,TRUE,"Conts";#N/A,#N/A,TRUE,"VOS";#N/A,#N/A,TRUE,"Warrington";#N/A,#N/A,TRUE,"Widnes"}</definedName>
    <definedName name="eryr" localSheetId="0" hidden="1">{#N/A,#N/A,TRUE,"Cover";#N/A,#N/A,TRUE,"Conts";#N/A,#N/A,TRUE,"VOS";#N/A,#N/A,TRUE,"Warrington";#N/A,#N/A,TRUE,"Widnes"}</definedName>
    <definedName name="eryr" localSheetId="6" hidden="1">{#N/A,#N/A,TRUE,"Cover";#N/A,#N/A,TRUE,"Conts";#N/A,#N/A,TRUE,"VOS";#N/A,#N/A,TRUE,"Warrington";#N/A,#N/A,TRUE,"Widnes"}</definedName>
    <definedName name="eryr" localSheetId="4"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localSheetId="5" hidden="1">{#N/A,#N/A,FALSE,"속도"}</definedName>
    <definedName name="eryrte" localSheetId="0" hidden="1">{#N/A,#N/A,FALSE,"속도"}</definedName>
    <definedName name="eryrte" localSheetId="6" hidden="1">{#N/A,#N/A,FALSE,"속도"}</definedName>
    <definedName name="eryrte" localSheetId="4" hidden="1">{#N/A,#N/A,FALSE,"속도"}</definedName>
    <definedName name="eryrte" hidden="1">{#N/A,#N/A,FALSE,"속도"}</definedName>
    <definedName name="eryrutru" localSheetId="1" hidden="1">{#N/A,#N/A,TRUE,"Cover";#N/A,#N/A,TRUE,"Conts";#N/A,#N/A,TRUE,"VOS";#N/A,#N/A,TRUE,"Warrington";#N/A,#N/A,TRUE,"Widnes"}</definedName>
    <definedName name="eryrutru" localSheetId="5" hidden="1">{#N/A,#N/A,TRUE,"Cover";#N/A,#N/A,TRUE,"Conts";#N/A,#N/A,TRUE,"VOS";#N/A,#N/A,TRUE,"Warrington";#N/A,#N/A,TRUE,"Widnes"}</definedName>
    <definedName name="eryrutru" localSheetId="0" hidden="1">{#N/A,#N/A,TRUE,"Cover";#N/A,#N/A,TRUE,"Conts";#N/A,#N/A,TRUE,"VOS";#N/A,#N/A,TRUE,"Warrington";#N/A,#N/A,TRUE,"Widnes"}</definedName>
    <definedName name="eryrutru" localSheetId="6" hidden="1">{#N/A,#N/A,TRUE,"Cover";#N/A,#N/A,TRUE,"Conts";#N/A,#N/A,TRUE,"VOS";#N/A,#N/A,TRUE,"Warrington";#N/A,#N/A,TRUE,"Widnes"}</definedName>
    <definedName name="eryrutru" localSheetId="4"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localSheetId="5" hidden="1">{#N/A,#N/A,TRUE,"Cover";#N/A,#N/A,TRUE,"Conts";#N/A,#N/A,TRUE,"VOS";#N/A,#N/A,TRUE,"Warrington";#N/A,#N/A,TRUE,"Widnes"}</definedName>
    <definedName name="erytrh" localSheetId="0" hidden="1">{#N/A,#N/A,TRUE,"Cover";#N/A,#N/A,TRUE,"Conts";#N/A,#N/A,TRUE,"VOS";#N/A,#N/A,TRUE,"Warrington";#N/A,#N/A,TRUE,"Widnes"}</definedName>
    <definedName name="erytrh" localSheetId="6" hidden="1">{#N/A,#N/A,TRUE,"Cover";#N/A,#N/A,TRUE,"Conts";#N/A,#N/A,TRUE,"VOS";#N/A,#N/A,TRUE,"Warrington";#N/A,#N/A,TRUE,"Widnes"}</definedName>
    <definedName name="erytrh" localSheetId="4"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localSheetId="5" hidden="1">{#N/A,#N/A,TRUE,"Cover";#N/A,#N/A,TRUE,"Conts";#N/A,#N/A,TRUE,"VOS";#N/A,#N/A,TRUE,"Warrington";#N/A,#N/A,TRUE,"Widnes"}</definedName>
    <definedName name="erytuui" localSheetId="0" hidden="1">{#N/A,#N/A,TRUE,"Cover";#N/A,#N/A,TRUE,"Conts";#N/A,#N/A,TRUE,"VOS";#N/A,#N/A,TRUE,"Warrington";#N/A,#N/A,TRUE,"Widnes"}</definedName>
    <definedName name="erytuui" localSheetId="6" hidden="1">{#N/A,#N/A,TRUE,"Cover";#N/A,#N/A,TRUE,"Conts";#N/A,#N/A,TRUE,"VOS";#N/A,#N/A,TRUE,"Warrington";#N/A,#N/A,TRUE,"Widnes"}</definedName>
    <definedName name="erytuui" localSheetId="4"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localSheetId="5" hidden="1">{#N/A,#N/A,TRUE,"Front";#N/A,#N/A,TRUE,"Simple Letter";#N/A,#N/A,TRUE,"Inside";#N/A,#N/A,TRUE,"Contents";#N/A,#N/A,TRUE,"Basis";#N/A,#N/A,TRUE,"Inclusions";#N/A,#N/A,TRUE,"Exclusions";#N/A,#N/A,TRUE,"Areas";#N/A,#N/A,TRUE,"Summary";#N/A,#N/A,TRUE,"Detail"}</definedName>
    <definedName name="erywwwgyy" localSheetId="0" hidden="1">{#N/A,#N/A,TRUE,"Front";#N/A,#N/A,TRUE,"Simple Letter";#N/A,#N/A,TRUE,"Inside";#N/A,#N/A,TRUE,"Contents";#N/A,#N/A,TRUE,"Basis";#N/A,#N/A,TRUE,"Inclusions";#N/A,#N/A,TRUE,"Exclusions";#N/A,#N/A,TRUE,"Areas";#N/A,#N/A,TRUE,"Summary";#N/A,#N/A,TRUE,"Detail"}</definedName>
    <definedName name="erywwwgyy" localSheetId="6" hidden="1">{#N/A,#N/A,TRUE,"Front";#N/A,#N/A,TRUE,"Simple Letter";#N/A,#N/A,TRUE,"Inside";#N/A,#N/A,TRUE,"Contents";#N/A,#N/A,TRUE,"Basis";#N/A,#N/A,TRUE,"Inclusions";#N/A,#N/A,TRUE,"Exclusions";#N/A,#N/A,TRUE,"Areas";#N/A,#N/A,TRUE,"Summary";#N/A,#N/A,TRUE,"Detail"}</definedName>
    <definedName name="erywwwgyy" localSheetId="4"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localSheetId="5" hidden="1">{#N/A,#N/A,TRUE,"Cover";#N/A,#N/A,TRUE,"Conts";#N/A,#N/A,TRUE,"VOS";#N/A,#N/A,TRUE,"Warrington";#N/A,#N/A,TRUE,"Widnes"}</definedName>
    <definedName name="eryytrysy" localSheetId="0" hidden="1">{#N/A,#N/A,TRUE,"Cover";#N/A,#N/A,TRUE,"Conts";#N/A,#N/A,TRUE,"VOS";#N/A,#N/A,TRUE,"Warrington";#N/A,#N/A,TRUE,"Widnes"}</definedName>
    <definedName name="eryytrysy" localSheetId="6" hidden="1">{#N/A,#N/A,TRUE,"Cover";#N/A,#N/A,TRUE,"Conts";#N/A,#N/A,TRUE,"VOS";#N/A,#N/A,TRUE,"Warrington";#N/A,#N/A,TRUE,"Widnes"}</definedName>
    <definedName name="eryytrysy" localSheetId="4" hidden="1">{#N/A,#N/A,TRUE,"Cover";#N/A,#N/A,TRUE,"Conts";#N/A,#N/A,TRUE,"VOS";#N/A,#N/A,TRUE,"Warrington";#N/A,#N/A,TRUE,"Widnes"}</definedName>
    <definedName name="eryytrysy" hidden="1">{#N/A,#N/A,TRUE,"Cover";#N/A,#N/A,TRUE,"Conts";#N/A,#N/A,TRUE,"VOS";#N/A,#N/A,TRUE,"Warrington";#N/A,#N/A,TRUE,"Widnes"}</definedName>
    <definedName name="ES" localSheetId="6" hidden="1">{#N/A,#N/A,FALSE,"Organisation Chart"}</definedName>
    <definedName name="ES" hidden="1">{#N/A,#N/A,FALSE,"Organisation Chart"}</definedName>
    <definedName name="EST" localSheetId="12">#REF!</definedName>
    <definedName name="EST" localSheetId="9">#REF!</definedName>
    <definedName name="estetystry" localSheetId="1" hidden="1">{#N/A,#N/A,TRUE,"Cover";#N/A,#N/A,TRUE,"Conts";#N/A,#N/A,TRUE,"VOS";#N/A,#N/A,TRUE,"Warrington";#N/A,#N/A,TRUE,"Widnes"}</definedName>
    <definedName name="estetystry" localSheetId="5" hidden="1">{#N/A,#N/A,TRUE,"Cover";#N/A,#N/A,TRUE,"Conts";#N/A,#N/A,TRUE,"VOS";#N/A,#N/A,TRUE,"Warrington";#N/A,#N/A,TRUE,"Widnes"}</definedName>
    <definedName name="estetystry" localSheetId="0" hidden="1">{#N/A,#N/A,TRUE,"Cover";#N/A,#N/A,TRUE,"Conts";#N/A,#N/A,TRUE,"VOS";#N/A,#N/A,TRUE,"Warrington";#N/A,#N/A,TRUE,"Widnes"}</definedName>
    <definedName name="estetystry" localSheetId="6" hidden="1">{#N/A,#N/A,TRUE,"Cover";#N/A,#N/A,TRUE,"Conts";#N/A,#N/A,TRUE,"VOS";#N/A,#N/A,TRUE,"Warrington";#N/A,#N/A,TRUE,"Widnes"}</definedName>
    <definedName name="estetystry" localSheetId="4"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localSheetId="5" hidden="1">{#N/A,#N/A,TRUE,"Cover";#N/A,#N/A,TRUE,"Conts";#N/A,#N/A,TRUE,"VOS";#N/A,#N/A,TRUE,"Warrington";#N/A,#N/A,TRUE,"Widnes"}</definedName>
    <definedName name="estimateb" localSheetId="0" hidden="1">{#N/A,#N/A,TRUE,"Cover";#N/A,#N/A,TRUE,"Conts";#N/A,#N/A,TRUE,"VOS";#N/A,#N/A,TRUE,"Warrington";#N/A,#N/A,TRUE,"Widnes"}</definedName>
    <definedName name="estimateb" localSheetId="6" hidden="1">{#N/A,#N/A,TRUE,"Cover";#N/A,#N/A,TRUE,"Conts";#N/A,#N/A,TRUE,"VOS";#N/A,#N/A,TRUE,"Warrington";#N/A,#N/A,TRUE,"Widnes"}</definedName>
    <definedName name="estimateb" localSheetId="4" hidden="1">{#N/A,#N/A,TRUE,"Cover";#N/A,#N/A,TRUE,"Conts";#N/A,#N/A,TRUE,"VOS";#N/A,#N/A,TRUE,"Warrington";#N/A,#N/A,TRUE,"Widnes"}</definedName>
    <definedName name="estimateb" hidden="1">{#N/A,#N/A,TRUE,"Cover";#N/A,#N/A,TRUE,"Conts";#N/A,#N/A,TRUE,"VOS";#N/A,#N/A,TRUE,"Warrington";#N/A,#N/A,TRUE,"Widnes"}</definedName>
    <definedName name="estsum" localSheetId="12">#REF!</definedName>
    <definedName name="estsum" localSheetId="9">#REF!</definedName>
    <definedName name="EstSumM" localSheetId="12">#REF!</definedName>
    <definedName name="EstSumM" localSheetId="9">#REF!</definedName>
    <definedName name="estsumMm" localSheetId="12">#REF!</definedName>
    <definedName name="estsumMm" localSheetId="9">#REF!</definedName>
    <definedName name="etertyr" localSheetId="1" hidden="1">{#N/A,#N/A,TRUE,"Cover";#N/A,#N/A,TRUE,"Conts";#N/A,#N/A,TRUE,"VOS";#N/A,#N/A,TRUE,"Warrington";#N/A,#N/A,TRUE,"Widnes"}</definedName>
    <definedName name="etertyr" localSheetId="5" hidden="1">{#N/A,#N/A,TRUE,"Cover";#N/A,#N/A,TRUE,"Conts";#N/A,#N/A,TRUE,"VOS";#N/A,#N/A,TRUE,"Warrington";#N/A,#N/A,TRUE,"Widnes"}</definedName>
    <definedName name="etertyr" localSheetId="0" hidden="1">{#N/A,#N/A,TRUE,"Cover";#N/A,#N/A,TRUE,"Conts";#N/A,#N/A,TRUE,"VOS";#N/A,#N/A,TRUE,"Warrington";#N/A,#N/A,TRUE,"Widnes"}</definedName>
    <definedName name="etertyr" localSheetId="6" hidden="1">{#N/A,#N/A,TRUE,"Cover";#N/A,#N/A,TRUE,"Conts";#N/A,#N/A,TRUE,"VOS";#N/A,#N/A,TRUE,"Warrington";#N/A,#N/A,TRUE,"Widnes"}</definedName>
    <definedName name="etertyr" localSheetId="4"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localSheetId="5" hidden="1">{#N/A,#N/A,TRUE,"Cover";#N/A,#N/A,TRUE,"Conts";#N/A,#N/A,TRUE,"VOS";#N/A,#N/A,TRUE,"Warrington";#N/A,#N/A,TRUE,"Widnes"}</definedName>
    <definedName name="etetert" localSheetId="0" hidden="1">{#N/A,#N/A,TRUE,"Cover";#N/A,#N/A,TRUE,"Conts";#N/A,#N/A,TRUE,"VOS";#N/A,#N/A,TRUE,"Warrington";#N/A,#N/A,TRUE,"Widnes"}</definedName>
    <definedName name="etetert" localSheetId="6" hidden="1">{#N/A,#N/A,TRUE,"Cover";#N/A,#N/A,TRUE,"Conts";#N/A,#N/A,TRUE,"VOS";#N/A,#N/A,TRUE,"Warrington";#N/A,#N/A,TRUE,"Widnes"}</definedName>
    <definedName name="etetert" localSheetId="4"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localSheetId="5" hidden="1">{#N/A,#N/A,FALSE,"CAM-G7";#N/A,#N/A,FALSE,"SPL";#N/A,#N/A,FALSE,"butt-in G7";#N/A,#N/A,FALSE,"dia-in G7";#N/A,#N/A,FALSE,"추가-STA G7"}</definedName>
    <definedName name="etgewt" localSheetId="0" hidden="1">{#N/A,#N/A,FALSE,"CAM-G7";#N/A,#N/A,FALSE,"SPL";#N/A,#N/A,FALSE,"butt-in G7";#N/A,#N/A,FALSE,"dia-in G7";#N/A,#N/A,FALSE,"추가-STA G7"}</definedName>
    <definedName name="etgewt" localSheetId="6" hidden="1">{#N/A,#N/A,FALSE,"CAM-G7";#N/A,#N/A,FALSE,"SPL";#N/A,#N/A,FALSE,"butt-in G7";#N/A,#N/A,FALSE,"dia-in G7";#N/A,#N/A,FALSE,"추가-STA G7"}</definedName>
    <definedName name="etgewt" localSheetId="4" hidden="1">{#N/A,#N/A,FALSE,"CAM-G7";#N/A,#N/A,FALSE,"SPL";#N/A,#N/A,FALSE,"butt-in G7";#N/A,#N/A,FALSE,"dia-in G7";#N/A,#N/A,FALSE,"추가-STA G7"}</definedName>
    <definedName name="etgewt" hidden="1">{#N/A,#N/A,FALSE,"CAM-G7";#N/A,#N/A,FALSE,"SPL";#N/A,#N/A,FALSE,"butt-in G7";#N/A,#N/A,FALSE,"dia-in G7";#N/A,#N/A,FALSE,"추가-STA G7"}</definedName>
    <definedName name="eth" localSheetId="12" hidden="1">[8]FitOutConfCentre!#REF!</definedName>
    <definedName name="eth" localSheetId="14" hidden="1">[8]FitOutConfCentre!#REF!</definedName>
    <definedName name="eth" localSheetId="9" hidden="1">[8]FitOutConfCentre!#REF!</definedName>
    <definedName name="eth" hidden="1">[8]FitOutConfCentre!#REF!</definedName>
    <definedName name="etr6str7tuiuo" localSheetId="1" hidden="1">{#N/A,#N/A,TRUE,"Cover";#N/A,#N/A,TRUE,"Conts";#N/A,#N/A,TRUE,"VOS";#N/A,#N/A,TRUE,"Warrington";#N/A,#N/A,TRUE,"Widnes"}</definedName>
    <definedName name="etr6str7tuiuo" localSheetId="5" hidden="1">{#N/A,#N/A,TRUE,"Cover";#N/A,#N/A,TRUE,"Conts";#N/A,#N/A,TRUE,"VOS";#N/A,#N/A,TRUE,"Warrington";#N/A,#N/A,TRUE,"Widnes"}</definedName>
    <definedName name="etr6str7tuiuo" localSheetId="0" hidden="1">{#N/A,#N/A,TRUE,"Cover";#N/A,#N/A,TRUE,"Conts";#N/A,#N/A,TRUE,"VOS";#N/A,#N/A,TRUE,"Warrington";#N/A,#N/A,TRUE,"Widnes"}</definedName>
    <definedName name="etr6str7tuiuo" localSheetId="6" hidden="1">{#N/A,#N/A,TRUE,"Cover";#N/A,#N/A,TRUE,"Conts";#N/A,#N/A,TRUE,"VOS";#N/A,#N/A,TRUE,"Warrington";#N/A,#N/A,TRUE,"Widnes"}</definedName>
    <definedName name="etr6str7tuiuo" localSheetId="4"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localSheetId="5" hidden="1">{#N/A,#N/A,TRUE,"Cover";#N/A,#N/A,TRUE,"Conts";#N/A,#N/A,TRUE,"VOS";#N/A,#N/A,TRUE,"Warrington";#N/A,#N/A,TRUE,"Widnes"}</definedName>
    <definedName name="etretyer" localSheetId="0" hidden="1">{#N/A,#N/A,TRUE,"Cover";#N/A,#N/A,TRUE,"Conts";#N/A,#N/A,TRUE,"VOS";#N/A,#N/A,TRUE,"Warrington";#N/A,#N/A,TRUE,"Widnes"}</definedName>
    <definedName name="etretyer" localSheetId="6" hidden="1">{#N/A,#N/A,TRUE,"Cover";#N/A,#N/A,TRUE,"Conts";#N/A,#N/A,TRUE,"VOS";#N/A,#N/A,TRUE,"Warrington";#N/A,#N/A,TRUE,"Widnes"}</definedName>
    <definedName name="etretyer" localSheetId="4"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localSheetId="5" hidden="1">{#N/A,#N/A,FALSE,"CAM-G7";#N/A,#N/A,FALSE,"SPL";#N/A,#N/A,FALSE,"butt-in G7";#N/A,#N/A,FALSE,"dia-in G7";#N/A,#N/A,FALSE,"추가-STA G7"}</definedName>
    <definedName name="etrytwe" localSheetId="0" hidden="1">{#N/A,#N/A,FALSE,"CAM-G7";#N/A,#N/A,FALSE,"SPL";#N/A,#N/A,FALSE,"butt-in G7";#N/A,#N/A,FALSE,"dia-in G7";#N/A,#N/A,FALSE,"추가-STA G7"}</definedName>
    <definedName name="etrytwe" localSheetId="6" hidden="1">{#N/A,#N/A,FALSE,"CAM-G7";#N/A,#N/A,FALSE,"SPL";#N/A,#N/A,FALSE,"butt-in G7";#N/A,#N/A,FALSE,"dia-in G7";#N/A,#N/A,FALSE,"추가-STA G7"}</definedName>
    <definedName name="etrytwe" localSheetId="4"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localSheetId="5" hidden="1">{#N/A,#N/A,FALSE,"물량산출"}</definedName>
    <definedName name="etwrtwt" localSheetId="0" hidden="1">{#N/A,#N/A,FALSE,"물량산출"}</definedName>
    <definedName name="etwrtwt" localSheetId="6" hidden="1">{#N/A,#N/A,FALSE,"물량산출"}</definedName>
    <definedName name="etwrtwt" localSheetId="4" hidden="1">{#N/A,#N/A,FALSE,"물량산출"}</definedName>
    <definedName name="etwrtwt" hidden="1">{#N/A,#N/A,FALSE,"물량산출"}</definedName>
    <definedName name="etyegf" localSheetId="1" hidden="1">{#N/A,#N/A,TRUE,"Cover";#N/A,#N/A,TRUE,"Conts";#N/A,#N/A,TRUE,"VOS";#N/A,#N/A,TRUE,"Warrington";#N/A,#N/A,TRUE,"Widnes"}</definedName>
    <definedName name="etyegf" localSheetId="5" hidden="1">{#N/A,#N/A,TRUE,"Cover";#N/A,#N/A,TRUE,"Conts";#N/A,#N/A,TRUE,"VOS";#N/A,#N/A,TRUE,"Warrington";#N/A,#N/A,TRUE,"Widnes"}</definedName>
    <definedName name="etyegf" localSheetId="0" hidden="1">{#N/A,#N/A,TRUE,"Cover";#N/A,#N/A,TRUE,"Conts";#N/A,#N/A,TRUE,"VOS";#N/A,#N/A,TRUE,"Warrington";#N/A,#N/A,TRUE,"Widnes"}</definedName>
    <definedName name="etyegf" localSheetId="6" hidden="1">{#N/A,#N/A,TRUE,"Cover";#N/A,#N/A,TRUE,"Conts";#N/A,#N/A,TRUE,"VOS";#N/A,#N/A,TRUE,"Warrington";#N/A,#N/A,TRUE,"Widnes"}</definedName>
    <definedName name="etyegf" localSheetId="4"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localSheetId="5" hidden="1">{#N/A,#N/A,TRUE,"Cover";#N/A,#N/A,TRUE,"Conts";#N/A,#N/A,TRUE,"VOS";#N/A,#N/A,TRUE,"Warrington";#N/A,#N/A,TRUE,"Widnes"}</definedName>
    <definedName name="etyytr" localSheetId="0" hidden="1">{#N/A,#N/A,TRUE,"Cover";#N/A,#N/A,TRUE,"Conts";#N/A,#N/A,TRUE,"VOS";#N/A,#N/A,TRUE,"Warrington";#N/A,#N/A,TRUE,"Widnes"}</definedName>
    <definedName name="etyytr" localSheetId="6" hidden="1">{#N/A,#N/A,TRUE,"Cover";#N/A,#N/A,TRUE,"Conts";#N/A,#N/A,TRUE,"VOS";#N/A,#N/A,TRUE,"Warrington";#N/A,#N/A,TRUE,"Widnes"}</definedName>
    <definedName name="etyytr" localSheetId="4" hidden="1">{#N/A,#N/A,TRUE,"Cover";#N/A,#N/A,TRUE,"Conts";#N/A,#N/A,TRUE,"VOS";#N/A,#N/A,TRUE,"Warrington";#N/A,#N/A,TRUE,"Widnes"}</definedName>
    <definedName name="etyytr" hidden="1">{#N/A,#N/A,TRUE,"Cover";#N/A,#N/A,TRUE,"Conts";#N/A,#N/A,TRUE,"VOS";#N/A,#N/A,TRUE,"Warrington";#N/A,#N/A,TRUE,"Widnes"}</definedName>
    <definedName name="Euro" localSheetId="12">#REF!</definedName>
    <definedName name="Euro" localSheetId="9">#REF!</definedName>
    <definedName name="Euro_US" localSheetId="12">#REF!</definedName>
    <definedName name="Euro_US" localSheetId="9">#REF!</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6" hidden="1">{#N/A,#N/A,TRUE,"Cover";#N/A,#N/A,TRUE,"Conts";#N/A,#N/A,TRUE,"VOS";#N/A,#N/A,TRUE,"Warrington";#N/A,#N/A,TRUE,"Widnes"}</definedName>
    <definedName name="ewateryryxyz" hidden="1">{#N/A,#N/A,TRUE,"Cover";#N/A,#N/A,TRUE,"Conts";#N/A,#N/A,TRUE,"VOS";#N/A,#N/A,TRUE,"Warrington";#N/A,#N/A,TRUE,"Widnes"}</definedName>
    <definedName name="ewdsd" localSheetId="6" hidden="1">{"'Break down'!$A$4"}</definedName>
    <definedName name="ewdsd" hidden="1">{"'Break down'!$A$4"}</definedName>
    <definedName name="ewt" localSheetId="1" hidden="1">{#N/A,#N/A,TRUE,"Cover";#N/A,#N/A,TRUE,"Conts";#N/A,#N/A,TRUE,"VOS";#N/A,#N/A,TRUE,"Warrington";#N/A,#N/A,TRUE,"Widnes"}</definedName>
    <definedName name="ewt" localSheetId="5" hidden="1">{#N/A,#N/A,TRUE,"Cover";#N/A,#N/A,TRUE,"Conts";#N/A,#N/A,TRUE,"VOS";#N/A,#N/A,TRUE,"Warrington";#N/A,#N/A,TRUE,"Widnes"}</definedName>
    <definedName name="ewt" localSheetId="0" hidden="1">{#N/A,#N/A,TRUE,"Cover";#N/A,#N/A,TRUE,"Conts";#N/A,#N/A,TRUE,"VOS";#N/A,#N/A,TRUE,"Warrington";#N/A,#N/A,TRUE,"Widnes"}</definedName>
    <definedName name="ewt" localSheetId="6" hidden="1">{#N/A,#N/A,TRUE,"Cover";#N/A,#N/A,TRUE,"Conts";#N/A,#N/A,TRUE,"VOS";#N/A,#N/A,TRUE,"Warrington";#N/A,#N/A,TRUE,"Widnes"}</definedName>
    <definedName name="ewt" localSheetId="4"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localSheetId="5" hidden="1">{#N/A,#N/A,TRUE,"Cover";#N/A,#N/A,TRUE,"Conts";#N/A,#N/A,TRUE,"VOS";#N/A,#N/A,TRUE,"Warrington";#N/A,#N/A,TRUE,"Widnes"}</definedName>
    <definedName name="ewtateryry" localSheetId="0" hidden="1">{#N/A,#N/A,TRUE,"Cover";#N/A,#N/A,TRUE,"Conts";#N/A,#N/A,TRUE,"VOS";#N/A,#N/A,TRUE,"Warrington";#N/A,#N/A,TRUE,"Widnes"}</definedName>
    <definedName name="ewtateryry" localSheetId="6" hidden="1">{#N/A,#N/A,TRUE,"Cover";#N/A,#N/A,TRUE,"Conts";#N/A,#N/A,TRUE,"VOS";#N/A,#N/A,TRUE,"Warrington";#N/A,#N/A,TRUE,"Widnes"}</definedName>
    <definedName name="ewtateryry" localSheetId="4"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localSheetId="5" hidden="1">{#N/A,#N/A,FALSE,"CAM-G7";#N/A,#N/A,FALSE,"SPL";#N/A,#N/A,FALSE,"butt-in G7";#N/A,#N/A,FALSE,"dia-in G7";#N/A,#N/A,FALSE,"추가-STA G7"}</definedName>
    <definedName name="ewtewtew" localSheetId="0" hidden="1">{#N/A,#N/A,FALSE,"CAM-G7";#N/A,#N/A,FALSE,"SPL";#N/A,#N/A,FALSE,"butt-in G7";#N/A,#N/A,FALSE,"dia-in G7";#N/A,#N/A,FALSE,"추가-STA G7"}</definedName>
    <definedName name="ewtewtew" localSheetId="6" hidden="1">{#N/A,#N/A,FALSE,"CAM-G7";#N/A,#N/A,FALSE,"SPL";#N/A,#N/A,FALSE,"butt-in G7";#N/A,#N/A,FALSE,"dia-in G7";#N/A,#N/A,FALSE,"추가-STA G7"}</definedName>
    <definedName name="ewtewtew" localSheetId="4"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localSheetId="5" hidden="1">{#N/A,#N/A,FALSE,"토공2"}</definedName>
    <definedName name="ewtw453wt" localSheetId="0" hidden="1">{#N/A,#N/A,FALSE,"토공2"}</definedName>
    <definedName name="ewtw453wt" localSheetId="6" hidden="1">{#N/A,#N/A,FALSE,"토공2"}</definedName>
    <definedName name="ewtw453wt" localSheetId="4" hidden="1">{#N/A,#N/A,FALSE,"토공2"}</definedName>
    <definedName name="ewtw453wt" hidden="1">{#N/A,#N/A,FALSE,"토공2"}</definedName>
    <definedName name="Excavation" localSheetId="12">#REF!</definedName>
    <definedName name="Excavation" localSheetId="9">#REF!</definedName>
    <definedName name="Excel_BuiltIn_Print_Area_4" localSheetId="12">#REF!</definedName>
    <definedName name="Excel_BuiltIn_Print_Area_4" localSheetId="9">#REF!</definedName>
    <definedName name="Excel_BuiltIn_Print_Titles" localSheetId="12">#REF!,#REF!</definedName>
    <definedName name="Excel_BuiltIn_Print_Titles" localSheetId="9">#REF!,#REF!</definedName>
    <definedName name="excf" localSheetId="12">#REF!</definedName>
    <definedName name="excf" localSheetId="9">#REF!</definedName>
    <definedName name="_xlnm.Extract" localSheetId="12">#REF!</definedName>
    <definedName name="_xlnm.Extract" localSheetId="9">#REF!</definedName>
    <definedName name="eyt" localSheetId="6" hidden="1">{"'Break down'!$A$4"}</definedName>
    <definedName name="eyt" hidden="1">{"'Break down'!$A$4"}</definedName>
    <definedName name="eytryerety" localSheetId="1" hidden="1">{#N/A,#N/A,FALSE,"배수2"}</definedName>
    <definedName name="eytryerety" localSheetId="5" hidden="1">{#N/A,#N/A,FALSE,"배수2"}</definedName>
    <definedName name="eytryerety" localSheetId="0" hidden="1">{#N/A,#N/A,FALSE,"배수2"}</definedName>
    <definedName name="eytryerety" localSheetId="6" hidden="1">{#N/A,#N/A,FALSE,"배수2"}</definedName>
    <definedName name="eytryerety" localSheetId="4" hidden="1">{#N/A,#N/A,FALSE,"배수2"}</definedName>
    <definedName name="eytryerety" hidden="1">{#N/A,#N/A,FALSE,"배수2"}</definedName>
    <definedName name="eyy" localSheetId="1" hidden="1">{#N/A,#N/A,TRUE,"Cover";#N/A,#N/A,TRUE,"Conts";#N/A,#N/A,TRUE,"VOS";#N/A,#N/A,TRUE,"Warrington";#N/A,#N/A,TRUE,"Widnes"}</definedName>
    <definedName name="eyy" localSheetId="5" hidden="1">{#N/A,#N/A,TRUE,"Cover";#N/A,#N/A,TRUE,"Conts";#N/A,#N/A,TRUE,"VOS";#N/A,#N/A,TRUE,"Warrington";#N/A,#N/A,TRUE,"Widnes"}</definedName>
    <definedName name="eyy" localSheetId="0" hidden="1">{#N/A,#N/A,TRUE,"Cover";#N/A,#N/A,TRUE,"Conts";#N/A,#N/A,TRUE,"VOS";#N/A,#N/A,TRUE,"Warrington";#N/A,#N/A,TRUE,"Widnes"}</definedName>
    <definedName name="eyy" localSheetId="6" hidden="1">{#N/A,#N/A,TRUE,"Cover";#N/A,#N/A,TRUE,"Conts";#N/A,#N/A,TRUE,"VOS";#N/A,#N/A,TRUE,"Warrington";#N/A,#N/A,TRUE,"Widnes"}</definedName>
    <definedName name="eyy" localSheetId="4" hidden="1">{#N/A,#N/A,TRUE,"Cover";#N/A,#N/A,TRUE,"Conts";#N/A,#N/A,TRUE,"VOS";#N/A,#N/A,TRUE,"Warrington";#N/A,#N/A,TRUE,"Widnes"}</definedName>
    <definedName name="eyy" hidden="1">{#N/A,#N/A,TRUE,"Cover";#N/A,#N/A,TRUE,"Conts";#N/A,#N/A,TRUE,"VOS";#N/A,#N/A,TRUE,"Warrington";#N/A,#N/A,TRUE,"Widnes"}</definedName>
    <definedName name="F" localSheetId="12">#REF!</definedName>
    <definedName name="F" localSheetId="9">#REF!</definedName>
    <definedName name="f" hidden="1">#REF!</definedName>
    <definedName name="F_W1" localSheetId="12">#REF!</definedName>
    <definedName name="F_W1" localSheetId="9">#REF!</definedName>
    <definedName name="F_W2" localSheetId="12">#REF!</definedName>
    <definedName name="F_W2" localSheetId="9">#REF!</definedName>
    <definedName name="Fab_Mhr_u" localSheetId="12">#REF!</definedName>
    <definedName name="Fab_Mhr_u" localSheetId="9">#REF!</definedName>
    <definedName name="FAC_DB" localSheetId="12">#REF!</definedName>
    <definedName name="FAC_DB" localSheetId="9">#REF!</definedName>
    <definedName name="fasfsdfsdfasdfsdfsd" localSheetId="6" hidden="1">{#N/A,#N/A,TRUE,"Basic";#N/A,#N/A,TRUE,"EXT-TABLE";#N/A,#N/A,TRUE,"STEEL";#N/A,#N/A,TRUE,"INT-Table";#N/A,#N/A,TRUE,"STEEL";#N/A,#N/A,TRUE,"Door"}</definedName>
    <definedName name="fasfsdfsdfasdfsdfsd" hidden="1">{#N/A,#N/A,TRUE,"Basic";#N/A,#N/A,TRUE,"EXT-TABLE";#N/A,#N/A,TRUE,"STEEL";#N/A,#N/A,TRUE,"INT-Table";#N/A,#N/A,TRUE,"STEEL";#N/A,#N/A,TRUE,"Door"}</definedName>
    <definedName name="fc" localSheetId="1" hidden="1">{#N/A,#N/A,TRUE,"Front";#N/A,#N/A,TRUE,"Simple Letter";#N/A,#N/A,TRUE,"Inside";#N/A,#N/A,TRUE,"Contents";#N/A,#N/A,TRUE,"Basis";#N/A,#N/A,TRUE,"Inclusions";#N/A,#N/A,TRUE,"Exclusions";#N/A,#N/A,TRUE,"Areas";#N/A,#N/A,TRUE,"Summary";#N/A,#N/A,TRUE,"Detail"}</definedName>
    <definedName name="fc" localSheetId="5" hidden="1">{#N/A,#N/A,TRUE,"Front";#N/A,#N/A,TRUE,"Simple Letter";#N/A,#N/A,TRUE,"Inside";#N/A,#N/A,TRUE,"Contents";#N/A,#N/A,TRUE,"Basis";#N/A,#N/A,TRUE,"Inclusions";#N/A,#N/A,TRUE,"Exclusions";#N/A,#N/A,TRUE,"Areas";#N/A,#N/A,TRUE,"Summary";#N/A,#N/A,TRUE,"Detail"}</definedName>
    <definedName name="fc" localSheetId="0" hidden="1">{#N/A,#N/A,TRUE,"Front";#N/A,#N/A,TRUE,"Simple Letter";#N/A,#N/A,TRUE,"Inside";#N/A,#N/A,TRUE,"Contents";#N/A,#N/A,TRUE,"Basis";#N/A,#N/A,TRUE,"Inclusions";#N/A,#N/A,TRUE,"Exclusions";#N/A,#N/A,TRUE,"Areas";#N/A,#N/A,TRUE,"Summary";#N/A,#N/A,TRUE,"Detail"}</definedName>
    <definedName name="fc" localSheetId="4" hidden="1">{#N/A,#N/A,TRUE,"Front";#N/A,#N/A,TRUE,"Simple Letter";#N/A,#N/A,TRUE,"Inside";#N/A,#N/A,TRUE,"Contents";#N/A,#N/A,TRUE,"Basis";#N/A,#N/A,TRUE,"Inclusions";#N/A,#N/A,TRUE,"Exclusions";#N/A,#N/A,TRUE,"Areas";#N/A,#N/A,TRUE,"Summary";#N/A,#N/A,TRUE,"Detail"}</definedName>
    <definedName name="fc" hidden="1">{#N/A,#N/A,TRUE,"Front";#N/A,#N/A,TRUE,"Simple Letter";#N/A,#N/A,TRUE,"Inside";#N/A,#N/A,TRUE,"Contents";#N/A,#N/A,TRUE,"Basis";#N/A,#N/A,TRUE,"Inclusions";#N/A,#N/A,TRUE,"Exclusions";#N/A,#N/A,TRUE,"Areas";#N/A,#N/A,TRUE,"Summary";#N/A,#N/A,TRUE,"Detail"}</definedName>
    <definedName name="FCode" hidden="1">#REF!</definedName>
    <definedName name="FCTcurex" localSheetId="12">#REF!</definedName>
    <definedName name="FCTcurex" localSheetId="9">#REF!</definedName>
    <definedName name="fd" localSheetId="1" hidden="1">{#N/A,#N/A,FALSE,"표지목차"}</definedName>
    <definedName name="fd" localSheetId="5" hidden="1">{#N/A,#N/A,FALSE,"표지목차"}</definedName>
    <definedName name="fd" localSheetId="0" hidden="1">{#N/A,#N/A,FALSE,"표지목차"}</definedName>
    <definedName name="fd" localSheetId="4" hidden="1">{#N/A,#N/A,FALSE,"표지목차"}</definedName>
    <definedName name="fd" hidden="1">{#N/A,#N/A,FALSE,"표지목차"}</definedName>
    <definedName name="FD_01" localSheetId="12">#REF!</definedName>
    <definedName name="FD_01" localSheetId="9">#REF!</definedName>
    <definedName name="FD_04" localSheetId="12">#REF!</definedName>
    <definedName name="FD_04" localSheetId="9">#REF!</definedName>
    <definedName name="FD_10" localSheetId="12">#REF!</definedName>
    <definedName name="FD_10" localSheetId="9">#REF!</definedName>
    <definedName name="FDDH" localSheetId="1" hidden="1">{#N/A,#N/A,TRUE,"Front";#N/A,#N/A,TRUE,"Simple Letter";#N/A,#N/A,TRUE,"Inside";#N/A,#N/A,TRUE,"Contents";#N/A,#N/A,TRUE,"Basis";#N/A,#N/A,TRUE,"Inclusions";#N/A,#N/A,TRUE,"Exclusions";#N/A,#N/A,TRUE,"Areas";#N/A,#N/A,TRUE,"Summary";#N/A,#N/A,TRUE,"Detail"}</definedName>
    <definedName name="FDDH" localSheetId="5" hidden="1">{#N/A,#N/A,TRUE,"Front";#N/A,#N/A,TRUE,"Simple Letter";#N/A,#N/A,TRUE,"Inside";#N/A,#N/A,TRUE,"Contents";#N/A,#N/A,TRUE,"Basis";#N/A,#N/A,TRUE,"Inclusions";#N/A,#N/A,TRUE,"Exclusions";#N/A,#N/A,TRUE,"Areas";#N/A,#N/A,TRUE,"Summary";#N/A,#N/A,TRUE,"Detail"}</definedName>
    <definedName name="FDDH" localSheetId="0" hidden="1">{#N/A,#N/A,TRUE,"Front";#N/A,#N/A,TRUE,"Simple Letter";#N/A,#N/A,TRUE,"Inside";#N/A,#N/A,TRUE,"Contents";#N/A,#N/A,TRUE,"Basis";#N/A,#N/A,TRUE,"Inclusions";#N/A,#N/A,TRUE,"Exclusions";#N/A,#N/A,TRUE,"Areas";#N/A,#N/A,TRUE,"Summary";#N/A,#N/A,TRUE,"Detail"}</definedName>
    <definedName name="FDDH" localSheetId="6" hidden="1">{#N/A,#N/A,TRUE,"Front";#N/A,#N/A,TRUE,"Simple Letter";#N/A,#N/A,TRUE,"Inside";#N/A,#N/A,TRUE,"Contents";#N/A,#N/A,TRUE,"Basis";#N/A,#N/A,TRUE,"Inclusions";#N/A,#N/A,TRUE,"Exclusions";#N/A,#N/A,TRUE,"Areas";#N/A,#N/A,TRUE,"Summary";#N/A,#N/A,TRUE,"Detail"}</definedName>
    <definedName name="FDDH" localSheetId="4"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6"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6"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localSheetId="5" hidden="1">{#N/A,#N/A,FALSE,"2~8번"}</definedName>
    <definedName name="fdghdfhg" localSheetId="0" hidden="1">{#N/A,#N/A,FALSE,"2~8번"}</definedName>
    <definedName name="fdghdfhg" localSheetId="6" hidden="1">{#N/A,#N/A,FALSE,"2~8번"}</definedName>
    <definedName name="fdghdfhg" localSheetId="4"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localSheetId="5" hidden="1">{#N/A,#N/A,TRUE,"Front";#N/A,#N/A,TRUE,"Simple Letter";#N/A,#N/A,TRUE,"Inside";#N/A,#N/A,TRUE,"Contents";#N/A,#N/A,TRUE,"Basis";#N/A,#N/A,TRUE,"Inclusions";#N/A,#N/A,TRUE,"Exclusions";#N/A,#N/A,TRUE,"Areas";#N/A,#N/A,TRUE,"Summary";#N/A,#N/A,TRUE,"Detail"}</definedName>
    <definedName name="fdhdfh" localSheetId="0" hidden="1">{#N/A,#N/A,TRUE,"Front";#N/A,#N/A,TRUE,"Simple Letter";#N/A,#N/A,TRUE,"Inside";#N/A,#N/A,TRUE,"Contents";#N/A,#N/A,TRUE,"Basis";#N/A,#N/A,TRUE,"Inclusions";#N/A,#N/A,TRUE,"Exclusions";#N/A,#N/A,TRUE,"Areas";#N/A,#N/A,TRUE,"Summary";#N/A,#N/A,TRUE,"Detail"}</definedName>
    <definedName name="fdhdfh" localSheetId="6" hidden="1">{#N/A,#N/A,TRUE,"Front";#N/A,#N/A,TRUE,"Simple Letter";#N/A,#N/A,TRUE,"Inside";#N/A,#N/A,TRUE,"Contents";#N/A,#N/A,TRUE,"Basis";#N/A,#N/A,TRUE,"Inclusions";#N/A,#N/A,TRUE,"Exclusions";#N/A,#N/A,TRUE,"Areas";#N/A,#N/A,TRUE,"Summary";#N/A,#N/A,TRUE,"Detail"}</definedName>
    <definedName name="fdhdfh" localSheetId="4"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localSheetId="5" hidden="1">{#N/A,#N/A,FALSE,"갑지";#N/A,#N/A,FALSE,"개요";#N/A,#N/A,FALSE,"비목별";#N/A,#N/A,FALSE,"건물별";#N/A,#N/A,FALSE,"기구표";#N/A,#N/A,FALSE,"직원투입"}</definedName>
    <definedName name="fdhdh" localSheetId="0" hidden="1">{#N/A,#N/A,FALSE,"갑지";#N/A,#N/A,FALSE,"개요";#N/A,#N/A,FALSE,"비목별";#N/A,#N/A,FALSE,"건물별";#N/A,#N/A,FALSE,"기구표";#N/A,#N/A,FALSE,"직원투입"}</definedName>
    <definedName name="fdhdh" localSheetId="6" hidden="1">{#N/A,#N/A,FALSE,"갑지";#N/A,#N/A,FALSE,"개요";#N/A,#N/A,FALSE,"비목별";#N/A,#N/A,FALSE,"건물별";#N/A,#N/A,FALSE,"기구표";#N/A,#N/A,FALSE,"직원투입"}</definedName>
    <definedName name="fdhdh" localSheetId="4"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localSheetId="5" hidden="1">{#N/A,#N/A,FALSE,"운반시간"}</definedName>
    <definedName name="fdhfdh" localSheetId="0" hidden="1">{#N/A,#N/A,FALSE,"운반시간"}</definedName>
    <definedName name="fdhfdh" localSheetId="6" hidden="1">{#N/A,#N/A,FALSE,"운반시간"}</definedName>
    <definedName name="fdhfdh" localSheetId="4" hidden="1">{#N/A,#N/A,FALSE,"운반시간"}</definedName>
    <definedName name="fdhfdh" hidden="1">{#N/A,#N/A,FALSE,"운반시간"}</definedName>
    <definedName name="fdhghdfh" localSheetId="1" hidden="1">{#N/A,#N/A,FALSE,"물량산출"}</definedName>
    <definedName name="fdhghdfh" localSheetId="5" hidden="1">{#N/A,#N/A,FALSE,"물량산출"}</definedName>
    <definedName name="fdhghdfh" localSheetId="0" hidden="1">{#N/A,#N/A,FALSE,"물량산출"}</definedName>
    <definedName name="fdhghdfh" localSheetId="6" hidden="1">{#N/A,#N/A,FALSE,"물량산출"}</definedName>
    <definedName name="fdhghdfh" localSheetId="4" hidden="1">{#N/A,#N/A,FALSE,"물량산출"}</definedName>
    <definedName name="fdhghdfh" hidden="1">{#N/A,#N/A,FALSE,"물량산출"}</definedName>
    <definedName name="FDR" hidden="1">#REF!</definedName>
    <definedName name="FDSA" localSheetId="1" hidden="1">{#N/A,#N/A,FALSE,"물량산출"}</definedName>
    <definedName name="FDSA" localSheetId="5" hidden="1">{#N/A,#N/A,FALSE,"물량산출"}</definedName>
    <definedName name="FDSA" localSheetId="0" hidden="1">{#N/A,#N/A,FALSE,"물량산출"}</definedName>
    <definedName name="FDSA" localSheetId="6" hidden="1">{#N/A,#N/A,FALSE,"물량산출"}</definedName>
    <definedName name="FDSA" localSheetId="4"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localSheetId="5" hidden="1">{#N/A,#N/A,FALSE,"갑지";#N/A,#N/A,FALSE,"개요";#N/A,#N/A,FALSE,"비목별";#N/A,#N/A,FALSE,"건물별";#N/A,#N/A,FALSE,"기구표";#N/A,#N/A,FALSE,"직원투입"}</definedName>
    <definedName name="fdsfsd" localSheetId="0" hidden="1">{#N/A,#N/A,FALSE,"갑지";#N/A,#N/A,FALSE,"개요";#N/A,#N/A,FALSE,"비목별";#N/A,#N/A,FALSE,"건물별";#N/A,#N/A,FALSE,"기구표";#N/A,#N/A,FALSE,"직원투입"}</definedName>
    <definedName name="fdsfsd" localSheetId="6" hidden="1">{#N/A,#N/A,FALSE,"갑지";#N/A,#N/A,FALSE,"개요";#N/A,#N/A,FALSE,"비목별";#N/A,#N/A,FALSE,"건물별";#N/A,#N/A,FALSE,"기구표";#N/A,#N/A,FALSE,"직원투입"}</definedName>
    <definedName name="fdsfsd" localSheetId="4"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B_05" localSheetId="12">#REF!</definedName>
    <definedName name="FEB_05" localSheetId="9">#REF!</definedName>
    <definedName name="feb_qty_rev_3" localSheetId="12">#REF!</definedName>
    <definedName name="feb_qty_rev_3" localSheetId="9">#REF!</definedName>
    <definedName name="feb_rev4_qty" localSheetId="12">#REF!</definedName>
    <definedName name="feb_rev4_qty" localSheetId="9">#REF!</definedName>
    <definedName name="fedr" localSheetId="1" hidden="1">{#N/A,#N/A,TRUE,"Front";#N/A,#N/A,TRUE,"Simple Letter";#N/A,#N/A,TRUE,"Inside";#N/A,#N/A,TRUE,"Contents";#N/A,#N/A,TRUE,"Basis";#N/A,#N/A,TRUE,"Inclusions";#N/A,#N/A,TRUE,"Exclusions";#N/A,#N/A,TRUE,"Areas";#N/A,#N/A,TRUE,"Summary";#N/A,#N/A,TRUE,"Detail"}</definedName>
    <definedName name="fedr" localSheetId="5" hidden="1">{#N/A,#N/A,TRUE,"Front";#N/A,#N/A,TRUE,"Simple Letter";#N/A,#N/A,TRUE,"Inside";#N/A,#N/A,TRUE,"Contents";#N/A,#N/A,TRUE,"Basis";#N/A,#N/A,TRUE,"Inclusions";#N/A,#N/A,TRUE,"Exclusions";#N/A,#N/A,TRUE,"Areas";#N/A,#N/A,TRUE,"Summary";#N/A,#N/A,TRUE,"Detail"}</definedName>
    <definedName name="fedr" localSheetId="0" hidden="1">{#N/A,#N/A,TRUE,"Front";#N/A,#N/A,TRUE,"Simple Letter";#N/A,#N/A,TRUE,"Inside";#N/A,#N/A,TRUE,"Contents";#N/A,#N/A,TRUE,"Basis";#N/A,#N/A,TRUE,"Inclusions";#N/A,#N/A,TRUE,"Exclusions";#N/A,#N/A,TRUE,"Areas";#N/A,#N/A,TRUE,"Summary";#N/A,#N/A,TRUE,"Detail"}</definedName>
    <definedName name="fedr" localSheetId="6" hidden="1">{#N/A,#N/A,TRUE,"Front";#N/A,#N/A,TRUE,"Simple Letter";#N/A,#N/A,TRUE,"Inside";#N/A,#N/A,TRUE,"Contents";#N/A,#N/A,TRUE,"Basis";#N/A,#N/A,TRUE,"Inclusions";#N/A,#N/A,TRUE,"Exclusions";#N/A,#N/A,TRUE,"Areas";#N/A,#N/A,TRUE,"Summary";#N/A,#N/A,TRUE,"Detail"}</definedName>
    <definedName name="fedr" localSheetId="4"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localSheetId="5" hidden="1">{#N/A,#N/A,TRUE,"Cover";#N/A,#N/A,TRUE,"Conts";#N/A,#N/A,TRUE,"VOS";#N/A,#N/A,TRUE,"Warrington";#N/A,#N/A,TRUE,"Widnes"}</definedName>
    <definedName name="Fees.1" localSheetId="0" hidden="1">{#N/A,#N/A,TRUE,"Cover";#N/A,#N/A,TRUE,"Conts";#N/A,#N/A,TRUE,"VOS";#N/A,#N/A,TRUE,"Warrington";#N/A,#N/A,TRUE,"Widnes"}</definedName>
    <definedName name="Fees.1" localSheetId="6" hidden="1">{#N/A,#N/A,TRUE,"Cover";#N/A,#N/A,TRUE,"Conts";#N/A,#N/A,TRUE,"VOS";#N/A,#N/A,TRUE,"Warrington";#N/A,#N/A,TRUE,"Widnes"}</definedName>
    <definedName name="Fees.1" localSheetId="4"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localSheetId="5" hidden="1">{#N/A,#N/A,TRUE,"Front";#N/A,#N/A,TRUE,"Simple Letter";#N/A,#N/A,TRUE,"Inside";#N/A,#N/A,TRUE,"Contents";#N/A,#N/A,TRUE,"Basis";#N/A,#N/A,TRUE,"Inclusions";#N/A,#N/A,TRUE,"Exclusions";#N/A,#N/A,TRUE,"Areas";#N/A,#N/A,TRUE,"Summary";#N/A,#N/A,TRUE,"Detail"}</definedName>
    <definedName name="fefwe" localSheetId="0" hidden="1">{#N/A,#N/A,TRUE,"Front";#N/A,#N/A,TRUE,"Simple Letter";#N/A,#N/A,TRUE,"Inside";#N/A,#N/A,TRUE,"Contents";#N/A,#N/A,TRUE,"Basis";#N/A,#N/A,TRUE,"Inclusions";#N/A,#N/A,TRUE,"Exclusions";#N/A,#N/A,TRUE,"Areas";#N/A,#N/A,TRUE,"Summary";#N/A,#N/A,TRUE,"Detail"}</definedName>
    <definedName name="fefwe" localSheetId="6" hidden="1">{#N/A,#N/A,TRUE,"Front";#N/A,#N/A,TRUE,"Simple Letter";#N/A,#N/A,TRUE,"Inside";#N/A,#N/A,TRUE,"Contents";#N/A,#N/A,TRUE,"Basis";#N/A,#N/A,TRUE,"Inclusions";#N/A,#N/A,TRUE,"Exclusions";#N/A,#N/A,TRUE,"Areas";#N/A,#N/A,TRUE,"Summary";#N/A,#N/A,TRUE,"Detail"}</definedName>
    <definedName name="fefwe" localSheetId="4"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UIL" localSheetId="12">#REF!</definedName>
    <definedName name="FEUIL" localSheetId="9">#REF!</definedName>
    <definedName name="few" localSheetId="1" hidden="1">{#N/A,#N/A,TRUE,"Front";#N/A,#N/A,TRUE,"Simple Letter";#N/A,#N/A,TRUE,"Inside";#N/A,#N/A,TRUE,"Contents";#N/A,#N/A,TRUE,"Basis";#N/A,#N/A,TRUE,"Inclusions";#N/A,#N/A,TRUE,"Exclusions";#N/A,#N/A,TRUE,"Areas";#N/A,#N/A,TRUE,"Summary";#N/A,#N/A,TRUE,"Detail"}</definedName>
    <definedName name="few" localSheetId="5" hidden="1">{#N/A,#N/A,TRUE,"Front";#N/A,#N/A,TRUE,"Simple Letter";#N/A,#N/A,TRUE,"Inside";#N/A,#N/A,TRUE,"Contents";#N/A,#N/A,TRUE,"Basis";#N/A,#N/A,TRUE,"Inclusions";#N/A,#N/A,TRUE,"Exclusions";#N/A,#N/A,TRUE,"Areas";#N/A,#N/A,TRUE,"Summary";#N/A,#N/A,TRUE,"Detail"}</definedName>
    <definedName name="few" localSheetId="0" hidden="1">{#N/A,#N/A,TRUE,"Front";#N/A,#N/A,TRUE,"Simple Letter";#N/A,#N/A,TRUE,"Inside";#N/A,#N/A,TRUE,"Contents";#N/A,#N/A,TRUE,"Basis";#N/A,#N/A,TRUE,"Inclusions";#N/A,#N/A,TRUE,"Exclusions";#N/A,#N/A,TRUE,"Areas";#N/A,#N/A,TRUE,"Summary";#N/A,#N/A,TRUE,"Detail"}</definedName>
    <definedName name="few" localSheetId="6" hidden="1">{#N/A,#N/A,TRUE,"Front";#N/A,#N/A,TRUE,"Simple Letter";#N/A,#N/A,TRUE,"Inside";#N/A,#N/A,TRUE,"Contents";#N/A,#N/A,TRUE,"Basis";#N/A,#N/A,TRUE,"Inclusions";#N/A,#N/A,TRUE,"Exclusions";#N/A,#N/A,TRUE,"Areas";#N/A,#N/A,TRUE,"Summary";#N/A,#N/A,TRUE,"Detail"}</definedName>
    <definedName name="few" localSheetId="4"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localSheetId="5" hidden="1">{#N/A,#N/A,TRUE,"Front";#N/A,#N/A,TRUE,"Simple Letter";#N/A,#N/A,TRUE,"Inside";#N/A,#N/A,TRUE,"Contents";#N/A,#N/A,TRUE,"Basis";#N/A,#N/A,TRUE,"Inclusions";#N/A,#N/A,TRUE,"Exclusions";#N/A,#N/A,TRUE,"Areas";#N/A,#N/A,TRUE,"Summary";#N/A,#N/A,TRUE,"Detail"}</definedName>
    <definedName name="fewf" localSheetId="0" hidden="1">{#N/A,#N/A,TRUE,"Front";#N/A,#N/A,TRUE,"Simple Letter";#N/A,#N/A,TRUE,"Inside";#N/A,#N/A,TRUE,"Contents";#N/A,#N/A,TRUE,"Basis";#N/A,#N/A,TRUE,"Inclusions";#N/A,#N/A,TRUE,"Exclusions";#N/A,#N/A,TRUE,"Areas";#N/A,#N/A,TRUE,"Summary";#N/A,#N/A,TRUE,"Detail"}</definedName>
    <definedName name="fewf" localSheetId="6" hidden="1">{#N/A,#N/A,TRUE,"Front";#N/A,#N/A,TRUE,"Simple Letter";#N/A,#N/A,TRUE,"Inside";#N/A,#N/A,TRUE,"Contents";#N/A,#N/A,TRUE,"Basis";#N/A,#N/A,TRUE,"Inclusions";#N/A,#N/A,TRUE,"Exclusions";#N/A,#N/A,TRUE,"Areas";#N/A,#N/A,TRUE,"Summary";#N/A,#N/A,TRUE,"Detail"}</definedName>
    <definedName name="fewf" localSheetId="4"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 localSheetId="12">#REF!</definedName>
    <definedName name="FF" localSheetId="9">#REF!</definedName>
    <definedName name="Fffef" localSheetId="6" hidden="1">{#N/A,#N/A,FALSE,"MARCH"}</definedName>
    <definedName name="Fffef" hidden="1">{#N/A,#N/A,FALSE,"MARCH"}</definedName>
    <definedName name="fffff" hidden="1">#REF!</definedName>
    <definedName name="fffffff" hidden="1">#REF!</definedName>
    <definedName name="ffffffffffffff" localSheetId="12">#REF!</definedName>
    <definedName name="ffffffffffffff" localSheetId="9">#REF!</definedName>
    <definedName name="fffuu" localSheetId="6"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localSheetId="5" hidden="1">{#N/A,#N/A,TRUE,"Front";#N/A,#N/A,TRUE,"Simple Letter";#N/A,#N/A,TRUE,"Inside";#N/A,#N/A,TRUE,"Contents";#N/A,#N/A,TRUE,"Basis";#N/A,#N/A,TRUE,"Inclusions";#N/A,#N/A,TRUE,"Exclusions";#N/A,#N/A,TRUE,"Areas";#N/A,#N/A,TRUE,"Summary";#N/A,#N/A,TRUE,"Detail"}</definedName>
    <definedName name="ffqwe" localSheetId="0" hidden="1">{#N/A,#N/A,TRUE,"Front";#N/A,#N/A,TRUE,"Simple Letter";#N/A,#N/A,TRUE,"Inside";#N/A,#N/A,TRUE,"Contents";#N/A,#N/A,TRUE,"Basis";#N/A,#N/A,TRUE,"Inclusions";#N/A,#N/A,TRUE,"Exclusions";#N/A,#N/A,TRUE,"Areas";#N/A,#N/A,TRUE,"Summary";#N/A,#N/A,TRUE,"Detail"}</definedName>
    <definedName name="ffqwe" localSheetId="6" hidden="1">{#N/A,#N/A,TRUE,"Front";#N/A,#N/A,TRUE,"Simple Letter";#N/A,#N/A,TRUE,"Inside";#N/A,#N/A,TRUE,"Contents";#N/A,#N/A,TRUE,"Basis";#N/A,#N/A,TRUE,"Inclusions";#N/A,#N/A,TRUE,"Exclusions";#N/A,#N/A,TRUE,"Areas";#N/A,#N/A,TRUE,"Summary";#N/A,#N/A,TRUE,"Detail"}</definedName>
    <definedName name="ffqwe" localSheetId="4"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localSheetId="5" hidden="1">{#N/A,#N/A,FALSE,"Organisation Chart"}</definedName>
    <definedName name="FFRRRR" localSheetId="0" hidden="1">{#N/A,#N/A,FALSE,"Organisation Chart"}</definedName>
    <definedName name="FFRRRR" localSheetId="6" hidden="1">{#N/A,#N/A,FALSE,"Organisation Chart"}</definedName>
    <definedName name="FFRRRR" localSheetId="4"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localSheetId="5" hidden="1">{#N/A,#N/A,TRUE,"Front";#N/A,#N/A,TRUE,"Simple Letter";#N/A,#N/A,TRUE,"Inside";#N/A,#N/A,TRUE,"Contents";#N/A,#N/A,TRUE,"Basis";#N/A,#N/A,TRUE,"Inclusions";#N/A,#N/A,TRUE,"Exclusions";#N/A,#N/A,TRUE,"Areas";#N/A,#N/A,TRUE,"Summary";#N/A,#N/A,TRUE,"Detail"}</definedName>
    <definedName name="ffsdf" localSheetId="0" hidden="1">{#N/A,#N/A,TRUE,"Front";#N/A,#N/A,TRUE,"Simple Letter";#N/A,#N/A,TRUE,"Inside";#N/A,#N/A,TRUE,"Contents";#N/A,#N/A,TRUE,"Basis";#N/A,#N/A,TRUE,"Inclusions";#N/A,#N/A,TRUE,"Exclusions";#N/A,#N/A,TRUE,"Areas";#N/A,#N/A,TRUE,"Summary";#N/A,#N/A,TRUE,"Detail"}</definedName>
    <definedName name="ffsdf" localSheetId="6" hidden="1">{#N/A,#N/A,TRUE,"Front";#N/A,#N/A,TRUE,"Simple Letter";#N/A,#N/A,TRUE,"Inside";#N/A,#N/A,TRUE,"Contents";#N/A,#N/A,TRUE,"Basis";#N/A,#N/A,TRUE,"Inclusions";#N/A,#N/A,TRUE,"Exclusions";#N/A,#N/A,TRUE,"Areas";#N/A,#N/A,TRUE,"Summary";#N/A,#N/A,TRUE,"Detail"}</definedName>
    <definedName name="ffsdf" localSheetId="4"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 localSheetId="1" hidden="1">{#N/A,#N/A,TRUE,"Cover";#N/A,#N/A,TRUE,"Conts";#N/A,#N/A,TRUE,"VOS";#N/A,#N/A,TRUE,"Warrington";#N/A,#N/A,TRUE,"Widnes"}</definedName>
    <definedName name="fg" localSheetId="5" hidden="1">{#N/A,#N/A,TRUE,"Cover";#N/A,#N/A,TRUE,"Conts";#N/A,#N/A,TRUE,"VOS";#N/A,#N/A,TRUE,"Warrington";#N/A,#N/A,TRUE,"Widnes"}</definedName>
    <definedName name="fg" localSheetId="0" hidden="1">{#N/A,#N/A,TRUE,"Cover";#N/A,#N/A,TRUE,"Conts";#N/A,#N/A,TRUE,"VOS";#N/A,#N/A,TRUE,"Warrington";#N/A,#N/A,TRUE,"Widnes"}</definedName>
    <definedName name="fg" localSheetId="4" hidden="1">{#N/A,#N/A,TRUE,"Cover";#N/A,#N/A,TRUE,"Conts";#N/A,#N/A,TRUE,"VOS";#N/A,#N/A,TRUE,"Warrington";#N/A,#N/A,TRUE,"Widnes"}</definedName>
    <definedName name="fg" hidden="1">{#N/A,#N/A,TRUE,"Cover";#N/A,#N/A,TRUE,"Conts";#N/A,#N/A,TRUE,"VOS";#N/A,#N/A,TRUE,"Warrington";#N/A,#N/A,TRUE,"Widnes"}</definedName>
    <definedName name="fgdfg" localSheetId="6"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6"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localSheetId="5" hidden="1">{#N/A,#N/A,FALSE,"CAM-G7";#N/A,#N/A,FALSE,"SPL";#N/A,#N/A,FALSE,"butt-in G7";#N/A,#N/A,FALSE,"dia-in G7";#N/A,#N/A,FALSE,"추가-STA G7"}</definedName>
    <definedName name="FGFG" localSheetId="0" hidden="1">{#N/A,#N/A,FALSE,"CAM-G7";#N/A,#N/A,FALSE,"SPL";#N/A,#N/A,FALSE,"butt-in G7";#N/A,#N/A,FALSE,"dia-in G7";#N/A,#N/A,FALSE,"추가-STA G7"}</definedName>
    <definedName name="FGFG" localSheetId="6" hidden="1">{#N/A,#N/A,FALSE,"CAM-G7";#N/A,#N/A,FALSE,"SPL";#N/A,#N/A,FALSE,"butt-in G7";#N/A,#N/A,FALSE,"dia-in G7";#N/A,#N/A,FALSE,"추가-STA G7"}</definedName>
    <definedName name="FGFG" localSheetId="4"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localSheetId="5" hidden="1">{#N/A,#N/A,FALSE,"Organisation Chart"}</definedName>
    <definedName name="fgfgsfdg" localSheetId="0" hidden="1">{#N/A,#N/A,FALSE,"Organisation Chart"}</definedName>
    <definedName name="fgfgsfdg" localSheetId="6" hidden="1">{#N/A,#N/A,FALSE,"Organisation Chart"}</definedName>
    <definedName name="fgfgsfdg" localSheetId="4" hidden="1">{#N/A,#N/A,FALSE,"Organisation Chart"}</definedName>
    <definedName name="fgfgsfdg" hidden="1">{#N/A,#N/A,FALSE,"Organisation Chart"}</definedName>
    <definedName name="fgg" localSheetId="6"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localSheetId="5" hidden="1">{#N/A,#N/A,TRUE,"Front";#N/A,#N/A,TRUE,"Simple Letter";#N/A,#N/A,TRUE,"Inside";#N/A,#N/A,TRUE,"Contents";#N/A,#N/A,TRUE,"Basis";#N/A,#N/A,TRUE,"Inclusions";#N/A,#N/A,TRUE,"Exclusions";#N/A,#N/A,TRUE,"Areas";#N/A,#N/A,TRUE,"Summary";#N/A,#N/A,TRUE,"Detail"}</definedName>
    <definedName name="fggdfhdf" localSheetId="0" hidden="1">{#N/A,#N/A,TRUE,"Front";#N/A,#N/A,TRUE,"Simple Letter";#N/A,#N/A,TRUE,"Inside";#N/A,#N/A,TRUE,"Contents";#N/A,#N/A,TRUE,"Basis";#N/A,#N/A,TRUE,"Inclusions";#N/A,#N/A,TRUE,"Exclusions";#N/A,#N/A,TRUE,"Areas";#N/A,#N/A,TRUE,"Summary";#N/A,#N/A,TRUE,"Detail"}</definedName>
    <definedName name="fggdfhdf" localSheetId="6" hidden="1">{#N/A,#N/A,TRUE,"Front";#N/A,#N/A,TRUE,"Simple Letter";#N/A,#N/A,TRUE,"Inside";#N/A,#N/A,TRUE,"Contents";#N/A,#N/A,TRUE,"Basis";#N/A,#N/A,TRUE,"Inclusions";#N/A,#N/A,TRUE,"Exclusions";#N/A,#N/A,TRUE,"Areas";#N/A,#N/A,TRUE,"Summary";#N/A,#N/A,TRUE,"Detail"}</definedName>
    <definedName name="fggdfhdf" localSheetId="4"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localSheetId="5" hidden="1">{#N/A,#N/A,TRUE,"Front";#N/A,#N/A,TRUE,"Simple Letter";#N/A,#N/A,TRUE,"Inside";#N/A,#N/A,TRUE,"Contents";#N/A,#N/A,TRUE,"Basis";#N/A,#N/A,TRUE,"Inclusions";#N/A,#N/A,TRUE,"Exclusions";#N/A,#N/A,TRUE,"Areas";#N/A,#N/A,TRUE,"Summary";#N/A,#N/A,TRUE,"Detail"}</definedName>
    <definedName name="fgghgh" localSheetId="0" hidden="1">{#N/A,#N/A,TRUE,"Front";#N/A,#N/A,TRUE,"Simple Letter";#N/A,#N/A,TRUE,"Inside";#N/A,#N/A,TRUE,"Contents";#N/A,#N/A,TRUE,"Basis";#N/A,#N/A,TRUE,"Inclusions";#N/A,#N/A,TRUE,"Exclusions";#N/A,#N/A,TRUE,"Areas";#N/A,#N/A,TRUE,"Summary";#N/A,#N/A,TRUE,"Detail"}</definedName>
    <definedName name="fgghgh" localSheetId="6" hidden="1">{#N/A,#N/A,TRUE,"Front";#N/A,#N/A,TRUE,"Simple Letter";#N/A,#N/A,TRUE,"Inside";#N/A,#N/A,TRUE,"Contents";#N/A,#N/A,TRUE,"Basis";#N/A,#N/A,TRUE,"Inclusions";#N/A,#N/A,TRUE,"Exclusions";#N/A,#N/A,TRUE,"Areas";#N/A,#N/A,TRUE,"Summary";#N/A,#N/A,TRUE,"Detail"}</definedName>
    <definedName name="fgghgh" localSheetId="4"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 localSheetId="12">#REF!</definedName>
    <definedName name="FGH" localSheetId="9">#REF!</definedName>
    <definedName name="fghdfds" hidden="1">#REF!</definedName>
    <definedName name="fghfg" localSheetId="6"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6"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localSheetId="5" hidden="1">{#N/A,#N/A,TRUE,"Front";#N/A,#N/A,TRUE,"Simple Letter";#N/A,#N/A,TRUE,"Inside";#N/A,#N/A,TRUE,"Contents";#N/A,#N/A,TRUE,"Basis";#N/A,#N/A,TRUE,"Inclusions";#N/A,#N/A,TRUE,"Exclusions";#N/A,#N/A,TRUE,"Areas";#N/A,#N/A,TRUE,"Summary";#N/A,#N/A,TRUE,"Detail"}</definedName>
    <definedName name="fghhg" localSheetId="0" hidden="1">{#N/A,#N/A,TRUE,"Front";#N/A,#N/A,TRUE,"Simple Letter";#N/A,#N/A,TRUE,"Inside";#N/A,#N/A,TRUE,"Contents";#N/A,#N/A,TRUE,"Basis";#N/A,#N/A,TRUE,"Inclusions";#N/A,#N/A,TRUE,"Exclusions";#N/A,#N/A,TRUE,"Areas";#N/A,#N/A,TRUE,"Summary";#N/A,#N/A,TRUE,"Detail"}</definedName>
    <definedName name="fghhg" localSheetId="6" hidden="1">{#N/A,#N/A,TRUE,"Front";#N/A,#N/A,TRUE,"Simple Letter";#N/A,#N/A,TRUE,"Inside";#N/A,#N/A,TRUE,"Contents";#N/A,#N/A,TRUE,"Basis";#N/A,#N/A,TRUE,"Inclusions";#N/A,#N/A,TRUE,"Exclusions";#N/A,#N/A,TRUE,"Areas";#N/A,#N/A,TRUE,"Summary";#N/A,#N/A,TRUE,"Detail"}</definedName>
    <definedName name="fghhg" localSheetId="4"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localSheetId="5" hidden="1">{#N/A,#N/A,FALSE,"CAM-G7";#N/A,#N/A,FALSE,"SPL";#N/A,#N/A,FALSE,"butt-in G7";#N/A,#N/A,FALSE,"dia-in G7";#N/A,#N/A,FALSE,"추가-STA G7"}</definedName>
    <definedName name="fghjhgfj" localSheetId="0" hidden="1">{#N/A,#N/A,FALSE,"CAM-G7";#N/A,#N/A,FALSE,"SPL";#N/A,#N/A,FALSE,"butt-in G7";#N/A,#N/A,FALSE,"dia-in G7";#N/A,#N/A,FALSE,"추가-STA G7"}</definedName>
    <definedName name="fghjhgfj" localSheetId="6" hidden="1">{#N/A,#N/A,FALSE,"CAM-G7";#N/A,#N/A,FALSE,"SPL";#N/A,#N/A,FALSE,"butt-in G7";#N/A,#N/A,FALSE,"dia-in G7";#N/A,#N/A,FALSE,"추가-STA G7"}</definedName>
    <definedName name="fghjhgfj" localSheetId="4"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localSheetId="5" hidden="1">{#N/A,#N/A,TRUE,"Front";#N/A,#N/A,TRUE,"Simple Letter";#N/A,#N/A,TRUE,"Inside";#N/A,#N/A,TRUE,"Contents";#N/A,#N/A,TRUE,"Basis";#N/A,#N/A,TRUE,"Inclusions";#N/A,#N/A,TRUE,"Exclusions";#N/A,#N/A,TRUE,"Areas";#N/A,#N/A,TRUE,"Summary";#N/A,#N/A,TRUE,"Detail"}</definedName>
    <definedName name="fgjgj" localSheetId="0" hidden="1">{#N/A,#N/A,TRUE,"Front";#N/A,#N/A,TRUE,"Simple Letter";#N/A,#N/A,TRUE,"Inside";#N/A,#N/A,TRUE,"Contents";#N/A,#N/A,TRUE,"Basis";#N/A,#N/A,TRUE,"Inclusions";#N/A,#N/A,TRUE,"Exclusions";#N/A,#N/A,TRUE,"Areas";#N/A,#N/A,TRUE,"Summary";#N/A,#N/A,TRUE,"Detail"}</definedName>
    <definedName name="fgjgj" localSheetId="6" hidden="1">{#N/A,#N/A,TRUE,"Front";#N/A,#N/A,TRUE,"Simple Letter";#N/A,#N/A,TRUE,"Inside";#N/A,#N/A,TRUE,"Contents";#N/A,#N/A,TRUE,"Basis";#N/A,#N/A,TRUE,"Inclusions";#N/A,#N/A,TRUE,"Exclusions";#N/A,#N/A,TRUE,"Areas";#N/A,#N/A,TRUE,"Summary";#N/A,#N/A,TRUE,"Detail"}</definedName>
    <definedName name="fgjgj" localSheetId="4"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localSheetId="5" hidden="1">{#N/A,#N/A,TRUE,"Cover";#N/A,#N/A,TRUE,"Conts";#N/A,#N/A,TRUE,"VOS";#N/A,#N/A,TRUE,"Warrington";#N/A,#N/A,TRUE,"Widnes"}</definedName>
    <definedName name="fgjjjkyg" localSheetId="0" hidden="1">{#N/A,#N/A,TRUE,"Cover";#N/A,#N/A,TRUE,"Conts";#N/A,#N/A,TRUE,"VOS";#N/A,#N/A,TRUE,"Warrington";#N/A,#N/A,TRUE,"Widnes"}</definedName>
    <definedName name="fgjjjkyg" localSheetId="6" hidden="1">{#N/A,#N/A,TRUE,"Cover";#N/A,#N/A,TRUE,"Conts";#N/A,#N/A,TRUE,"VOS";#N/A,#N/A,TRUE,"Warrington";#N/A,#N/A,TRUE,"Widnes"}</definedName>
    <definedName name="fgjjjkyg" localSheetId="4" hidden="1">{#N/A,#N/A,TRUE,"Cover";#N/A,#N/A,TRUE,"Conts";#N/A,#N/A,TRUE,"VOS";#N/A,#N/A,TRUE,"Warrington";#N/A,#N/A,TRUE,"Widnes"}</definedName>
    <definedName name="fgjjjkyg" hidden="1">{#N/A,#N/A,TRUE,"Cover";#N/A,#N/A,TRUE,"Conts";#N/A,#N/A,TRUE,"VOS";#N/A,#N/A,TRUE,"Warrington";#N/A,#N/A,TRUE,"Widnes"}</definedName>
    <definedName name="fgr" localSheetId="1" hidden="1">{#N/A,#N/A,TRUE,"Front";#N/A,#N/A,TRUE,"Simple Letter";#N/A,#N/A,TRUE,"Inside";#N/A,#N/A,TRUE,"Contents";#N/A,#N/A,TRUE,"Basis";#N/A,#N/A,TRUE,"Inclusions";#N/A,#N/A,TRUE,"Exclusions";#N/A,#N/A,TRUE,"Areas";#N/A,#N/A,TRUE,"Summary";#N/A,#N/A,TRUE,"Detail"}</definedName>
    <definedName name="fgr" localSheetId="5" hidden="1">{#N/A,#N/A,TRUE,"Front";#N/A,#N/A,TRUE,"Simple Letter";#N/A,#N/A,TRUE,"Inside";#N/A,#N/A,TRUE,"Contents";#N/A,#N/A,TRUE,"Basis";#N/A,#N/A,TRUE,"Inclusions";#N/A,#N/A,TRUE,"Exclusions";#N/A,#N/A,TRUE,"Areas";#N/A,#N/A,TRUE,"Summary";#N/A,#N/A,TRUE,"Detail"}</definedName>
    <definedName name="fgr" localSheetId="0" hidden="1">{#N/A,#N/A,TRUE,"Front";#N/A,#N/A,TRUE,"Simple Letter";#N/A,#N/A,TRUE,"Inside";#N/A,#N/A,TRUE,"Contents";#N/A,#N/A,TRUE,"Basis";#N/A,#N/A,TRUE,"Inclusions";#N/A,#N/A,TRUE,"Exclusions";#N/A,#N/A,TRUE,"Areas";#N/A,#N/A,TRUE,"Summary";#N/A,#N/A,TRUE,"Detail"}</definedName>
    <definedName name="fgr" localSheetId="4" hidden="1">{#N/A,#N/A,TRUE,"Front";#N/A,#N/A,TRUE,"Simple Letter";#N/A,#N/A,TRUE,"Inside";#N/A,#N/A,TRUE,"Contents";#N/A,#N/A,TRUE,"Basis";#N/A,#N/A,TRUE,"Inclusions";#N/A,#N/A,TRUE,"Exclusions";#N/A,#N/A,TRUE,"Areas";#N/A,#N/A,TRUE,"Summary";#N/A,#N/A,TRUE,"Detail"}</definedName>
    <definedName name="fgr" hidden="1">{#N/A,#N/A,TRUE,"Front";#N/A,#N/A,TRUE,"Simple Letter";#N/A,#N/A,TRUE,"Inside";#N/A,#N/A,TRUE,"Contents";#N/A,#N/A,TRUE,"Basis";#N/A,#N/A,TRUE,"Inclusions";#N/A,#N/A,TRUE,"Exclusions";#N/A,#N/A,TRUE,"Areas";#N/A,#N/A,TRUE,"Summary";#N/A,#N/A,TRUE,"Detail"}</definedName>
    <definedName name="fgtt" localSheetId="6"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localSheetId="5" hidden="1">{#N/A,#N/A,TRUE,"Cover";#N/A,#N/A,TRUE,"Conts";#N/A,#N/A,TRUE,"VOS";#N/A,#N/A,TRUE,"Warrington";#N/A,#N/A,TRUE,"Widnes"}</definedName>
    <definedName name="fhgujguthi" localSheetId="0" hidden="1">{#N/A,#N/A,TRUE,"Cover";#N/A,#N/A,TRUE,"Conts";#N/A,#N/A,TRUE,"VOS";#N/A,#N/A,TRUE,"Warrington";#N/A,#N/A,TRUE,"Widnes"}</definedName>
    <definedName name="fhgujguthi" localSheetId="6" hidden="1">{#N/A,#N/A,TRUE,"Cover";#N/A,#N/A,TRUE,"Conts";#N/A,#N/A,TRUE,"VOS";#N/A,#N/A,TRUE,"Warrington";#N/A,#N/A,TRUE,"Widnes"}</definedName>
    <definedName name="fhgujguthi" localSheetId="4"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localSheetId="5" hidden="1">{#N/A,#N/A,TRUE,"Front";#N/A,#N/A,TRUE,"Simple Letter";#N/A,#N/A,TRUE,"Inside";#N/A,#N/A,TRUE,"Contents";#N/A,#N/A,TRUE,"Basis";#N/A,#N/A,TRUE,"Inclusions";#N/A,#N/A,TRUE,"Exclusions";#N/A,#N/A,TRUE,"Areas";#N/A,#N/A,TRUE,"Summary";#N/A,#N/A,TRUE,"Detail"}</definedName>
    <definedName name="fhhfhg" localSheetId="0" hidden="1">{#N/A,#N/A,TRUE,"Front";#N/A,#N/A,TRUE,"Simple Letter";#N/A,#N/A,TRUE,"Inside";#N/A,#N/A,TRUE,"Contents";#N/A,#N/A,TRUE,"Basis";#N/A,#N/A,TRUE,"Inclusions";#N/A,#N/A,TRUE,"Exclusions";#N/A,#N/A,TRUE,"Areas";#N/A,#N/A,TRUE,"Summary";#N/A,#N/A,TRUE,"Detail"}</definedName>
    <definedName name="fhhfhg" localSheetId="6" hidden="1">{#N/A,#N/A,TRUE,"Front";#N/A,#N/A,TRUE,"Simple Letter";#N/A,#N/A,TRUE,"Inside";#N/A,#N/A,TRUE,"Contents";#N/A,#N/A,TRUE,"Basis";#N/A,#N/A,TRUE,"Inclusions";#N/A,#N/A,TRUE,"Exclusions";#N/A,#N/A,TRUE,"Areas";#N/A,#N/A,TRUE,"Summary";#N/A,#N/A,TRUE,"Detail"}</definedName>
    <definedName name="fhhfhg" localSheetId="4"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localSheetId="5" hidden="1">{#N/A,#N/A,FALSE,"CAM-G7";#N/A,#N/A,FALSE,"SPL";#N/A,#N/A,FALSE,"butt-in G7";#N/A,#N/A,FALSE,"dia-in G7";#N/A,#N/A,FALSE,"추가-STA G7"}</definedName>
    <definedName name="fhjgfjhg" localSheetId="0" hidden="1">{#N/A,#N/A,FALSE,"CAM-G7";#N/A,#N/A,FALSE,"SPL";#N/A,#N/A,FALSE,"butt-in G7";#N/A,#N/A,FALSE,"dia-in G7";#N/A,#N/A,FALSE,"추가-STA G7"}</definedName>
    <definedName name="fhjgfjhg" localSheetId="6" hidden="1">{#N/A,#N/A,FALSE,"CAM-G7";#N/A,#N/A,FALSE,"SPL";#N/A,#N/A,FALSE,"butt-in G7";#N/A,#N/A,FALSE,"dia-in G7";#N/A,#N/A,FALSE,"추가-STA G7"}</definedName>
    <definedName name="fhjgfjhg" localSheetId="4"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localSheetId="5" hidden="1">{#N/A,#N/A,TRUE,"Cover";#N/A,#N/A,TRUE,"Conts";#N/A,#N/A,TRUE,"VOS";#N/A,#N/A,TRUE,"Warrington";#N/A,#N/A,TRUE,"Widnes"}</definedName>
    <definedName name="fhjsjs" localSheetId="0" hidden="1">{#N/A,#N/A,TRUE,"Cover";#N/A,#N/A,TRUE,"Conts";#N/A,#N/A,TRUE,"VOS";#N/A,#N/A,TRUE,"Warrington";#N/A,#N/A,TRUE,"Widnes"}</definedName>
    <definedName name="fhjsjs" localSheetId="6" hidden="1">{#N/A,#N/A,TRUE,"Cover";#N/A,#N/A,TRUE,"Conts";#N/A,#N/A,TRUE,"VOS";#N/A,#N/A,TRUE,"Warrington";#N/A,#N/A,TRUE,"Widnes"}</definedName>
    <definedName name="fhjsjs" localSheetId="4" hidden="1">{#N/A,#N/A,TRUE,"Cover";#N/A,#N/A,TRUE,"Conts";#N/A,#N/A,TRUE,"VOS";#N/A,#N/A,TRUE,"Warrington";#N/A,#N/A,TRUE,"Widnes"}</definedName>
    <definedName name="fhjsjs" hidden="1">{#N/A,#N/A,TRUE,"Cover";#N/A,#N/A,TRUE,"Conts";#N/A,#N/A,TRUE,"VOS";#N/A,#N/A,TRUE,"Warrington";#N/A,#N/A,TRUE,"Widnes"}</definedName>
    <definedName name="FILL" hidden="1">'[35]A.O.R.'!#REF!</definedName>
    <definedName name="fino" localSheetId="1" hidden="1">{#N/A,#N/A,FALSE,"summary";#N/A,#N/A,FALSE,"preliminy";#N/A,#N/A,FALSE,"bill 3";#N/A,#N/A,FALSE,"bill 4"}</definedName>
    <definedName name="fino" localSheetId="5" hidden="1">{#N/A,#N/A,FALSE,"summary";#N/A,#N/A,FALSE,"preliminy";#N/A,#N/A,FALSE,"bill 3";#N/A,#N/A,FALSE,"bill 4"}</definedName>
    <definedName name="fino" localSheetId="0" hidden="1">{#N/A,#N/A,FALSE,"summary";#N/A,#N/A,FALSE,"preliminy";#N/A,#N/A,FALSE,"bill 3";#N/A,#N/A,FALSE,"bill 4"}</definedName>
    <definedName name="fino" localSheetId="6" hidden="1">{#N/A,#N/A,FALSE,"summary";#N/A,#N/A,FALSE,"preliminy";#N/A,#N/A,FALSE,"bill 3";#N/A,#N/A,FALSE,"bill 4"}</definedName>
    <definedName name="fino" localSheetId="4"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localSheetId="5" hidden="1">{#N/A,#N/A,FALSE,"summary";#N/A,#N/A,FALSE,"preliminy";#N/A,#N/A,FALSE,"bill 3";#N/A,#N/A,FALSE,"bill 4"}</definedName>
    <definedName name="fino1" localSheetId="0" hidden="1">{#N/A,#N/A,FALSE,"summary";#N/A,#N/A,FALSE,"preliminy";#N/A,#N/A,FALSE,"bill 3";#N/A,#N/A,FALSE,"bill 4"}</definedName>
    <definedName name="fino1" localSheetId="6" hidden="1">{#N/A,#N/A,FALSE,"summary";#N/A,#N/A,FALSE,"preliminy";#N/A,#N/A,FALSE,"bill 3";#N/A,#N/A,FALSE,"bill 4"}</definedName>
    <definedName name="fino1" localSheetId="4" hidden="1">{#N/A,#N/A,FALSE,"summary";#N/A,#N/A,FALSE,"preliminy";#N/A,#N/A,FALSE,"bill 3";#N/A,#N/A,FALSE,"bill 4"}</definedName>
    <definedName name="fino1" hidden="1">{#N/A,#N/A,FALSE,"summary";#N/A,#N/A,FALSE,"preliminy";#N/A,#N/A,FALSE,"bill 3";#N/A,#N/A,FALSE,"bill 4"}</definedName>
    <definedName name="fiyu" localSheetId="6"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localSheetId="5" hidden="1">{#N/A,#N/A,FALSE,"물량산출"}</definedName>
    <definedName name="fjfgj" localSheetId="0" hidden="1">{#N/A,#N/A,FALSE,"물량산출"}</definedName>
    <definedName name="fjfgj" localSheetId="6" hidden="1">{#N/A,#N/A,FALSE,"물량산출"}</definedName>
    <definedName name="fjfgj" localSheetId="4"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localSheetId="5" hidden="1">{#N/A,#N/A,FALSE,"CAM-G7";#N/A,#N/A,FALSE,"SPL";#N/A,#N/A,FALSE,"butt-in G7";#N/A,#N/A,FALSE,"dia-in G7";#N/A,#N/A,FALSE,"추가-STA G7"}</definedName>
    <definedName name="fjfhjf" localSheetId="0" hidden="1">{#N/A,#N/A,FALSE,"CAM-G7";#N/A,#N/A,FALSE,"SPL";#N/A,#N/A,FALSE,"butt-in G7";#N/A,#N/A,FALSE,"dia-in G7";#N/A,#N/A,FALSE,"추가-STA G7"}</definedName>
    <definedName name="fjfhjf" localSheetId="6" hidden="1">{#N/A,#N/A,FALSE,"CAM-G7";#N/A,#N/A,FALSE,"SPL";#N/A,#N/A,FALSE,"butt-in G7";#N/A,#N/A,FALSE,"dia-in G7";#N/A,#N/A,FALSE,"추가-STA G7"}</definedName>
    <definedName name="fjfhjf" localSheetId="4"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localSheetId="5" hidden="1">{#N/A,#N/A,FALSE,"CAM-G7";#N/A,#N/A,FALSE,"SPL";#N/A,#N/A,FALSE,"butt-in G7";#N/A,#N/A,FALSE,"dia-in G7";#N/A,#N/A,FALSE,"추가-STA G7"}</definedName>
    <definedName name="fjfjfj" localSheetId="0" hidden="1">{#N/A,#N/A,FALSE,"CAM-G7";#N/A,#N/A,FALSE,"SPL";#N/A,#N/A,FALSE,"butt-in G7";#N/A,#N/A,FALSE,"dia-in G7";#N/A,#N/A,FALSE,"추가-STA G7"}</definedName>
    <definedName name="fjfjfj" localSheetId="6" hidden="1">{#N/A,#N/A,FALSE,"CAM-G7";#N/A,#N/A,FALSE,"SPL";#N/A,#N/A,FALSE,"butt-in G7";#N/A,#N/A,FALSE,"dia-in G7";#N/A,#N/A,FALSE,"추가-STA G7"}</definedName>
    <definedName name="fjfjfj" localSheetId="4" hidden="1">{#N/A,#N/A,FALSE,"CAM-G7";#N/A,#N/A,FALSE,"SPL";#N/A,#N/A,FALSE,"butt-in G7";#N/A,#N/A,FALSE,"dia-in G7";#N/A,#N/A,FALSE,"추가-STA G7"}</definedName>
    <definedName name="fjfjfj" hidden="1">{#N/A,#N/A,FALSE,"CAM-G7";#N/A,#N/A,FALSE,"SPL";#N/A,#N/A,FALSE,"butt-in G7";#N/A,#N/A,FALSE,"dia-in G7";#N/A,#N/A,FALSE,"추가-STA G7"}</definedName>
    <definedName name="fjhgfd" localSheetId="6" hidden="1">{"'Sheet1'!$A$4386:$N$4591"}</definedName>
    <definedName name="fjhgfd" hidden="1">{"'Sheet1'!$A$4386:$N$4591"}</definedName>
    <definedName name="fjhgjghj" localSheetId="1" hidden="1">{#N/A,#N/A,FALSE,"CAM-G7";#N/A,#N/A,FALSE,"SPL";#N/A,#N/A,FALSE,"butt-in G7";#N/A,#N/A,FALSE,"dia-in G7";#N/A,#N/A,FALSE,"추가-STA G7"}</definedName>
    <definedName name="fjhgjghj" localSheetId="5" hidden="1">{#N/A,#N/A,FALSE,"CAM-G7";#N/A,#N/A,FALSE,"SPL";#N/A,#N/A,FALSE,"butt-in G7";#N/A,#N/A,FALSE,"dia-in G7";#N/A,#N/A,FALSE,"추가-STA G7"}</definedName>
    <definedName name="fjhgjghj" localSheetId="0" hidden="1">{#N/A,#N/A,FALSE,"CAM-G7";#N/A,#N/A,FALSE,"SPL";#N/A,#N/A,FALSE,"butt-in G7";#N/A,#N/A,FALSE,"dia-in G7";#N/A,#N/A,FALSE,"추가-STA G7"}</definedName>
    <definedName name="fjhgjghj" localSheetId="6" hidden="1">{#N/A,#N/A,FALSE,"CAM-G7";#N/A,#N/A,FALSE,"SPL";#N/A,#N/A,FALSE,"butt-in G7";#N/A,#N/A,FALSE,"dia-in G7";#N/A,#N/A,FALSE,"추가-STA G7"}</definedName>
    <definedName name="fjhgjghj" localSheetId="4"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localSheetId="5" hidden="1">{#N/A,#N/A,FALSE,"CAM-G7";#N/A,#N/A,FALSE,"SPL";#N/A,#N/A,FALSE,"butt-in G7";#N/A,#N/A,FALSE,"dia-in G7";#N/A,#N/A,FALSE,"추가-STA G7"}</definedName>
    <definedName name="fjhjf" localSheetId="0" hidden="1">{#N/A,#N/A,FALSE,"CAM-G7";#N/A,#N/A,FALSE,"SPL";#N/A,#N/A,FALSE,"butt-in G7";#N/A,#N/A,FALSE,"dia-in G7";#N/A,#N/A,FALSE,"추가-STA G7"}</definedName>
    <definedName name="fjhjf" localSheetId="6" hidden="1">{#N/A,#N/A,FALSE,"CAM-G7";#N/A,#N/A,FALSE,"SPL";#N/A,#N/A,FALSE,"butt-in G7";#N/A,#N/A,FALSE,"dia-in G7";#N/A,#N/A,FALSE,"추가-STA G7"}</definedName>
    <definedName name="fjhjf" localSheetId="4"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localSheetId="5" hidden="1">{#N/A,#N/A,FALSE,"CAM-G7";#N/A,#N/A,FALSE,"SPL";#N/A,#N/A,FALSE,"butt-in G7";#N/A,#N/A,FALSE,"dia-in G7";#N/A,#N/A,FALSE,"추가-STA G7"}</definedName>
    <definedName name="fjhjfgh" localSheetId="0" hidden="1">{#N/A,#N/A,FALSE,"CAM-G7";#N/A,#N/A,FALSE,"SPL";#N/A,#N/A,FALSE,"butt-in G7";#N/A,#N/A,FALSE,"dia-in G7";#N/A,#N/A,FALSE,"추가-STA G7"}</definedName>
    <definedName name="fjhjfgh" localSheetId="6" hidden="1">{#N/A,#N/A,FALSE,"CAM-G7";#N/A,#N/A,FALSE,"SPL";#N/A,#N/A,FALSE,"butt-in G7";#N/A,#N/A,FALSE,"dia-in G7";#N/A,#N/A,FALSE,"추가-STA G7"}</definedName>
    <definedName name="fjhjfgh" localSheetId="4"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localSheetId="5" hidden="1">{#N/A,#N/A,FALSE,"혼합골재"}</definedName>
    <definedName name="fjhjfgj" localSheetId="0" hidden="1">{#N/A,#N/A,FALSE,"혼합골재"}</definedName>
    <definedName name="fjhjfgj" localSheetId="6" hidden="1">{#N/A,#N/A,FALSE,"혼합골재"}</definedName>
    <definedName name="fjhjfgj" localSheetId="4" hidden="1">{#N/A,#N/A,FALSE,"혼합골재"}</definedName>
    <definedName name="fjhjfgj" hidden="1">{#N/A,#N/A,FALSE,"혼합골재"}</definedName>
    <definedName name="fjhjfj" localSheetId="1" hidden="1">{#N/A,#N/A,FALSE,"CAM-G7";#N/A,#N/A,FALSE,"SPL";#N/A,#N/A,FALSE,"butt-in G7";#N/A,#N/A,FALSE,"dia-in G7";#N/A,#N/A,FALSE,"추가-STA G7"}</definedName>
    <definedName name="fjhjfj" localSheetId="5" hidden="1">{#N/A,#N/A,FALSE,"CAM-G7";#N/A,#N/A,FALSE,"SPL";#N/A,#N/A,FALSE,"butt-in G7";#N/A,#N/A,FALSE,"dia-in G7";#N/A,#N/A,FALSE,"추가-STA G7"}</definedName>
    <definedName name="fjhjfj" localSheetId="0" hidden="1">{#N/A,#N/A,FALSE,"CAM-G7";#N/A,#N/A,FALSE,"SPL";#N/A,#N/A,FALSE,"butt-in G7";#N/A,#N/A,FALSE,"dia-in G7";#N/A,#N/A,FALSE,"추가-STA G7"}</definedName>
    <definedName name="fjhjfj" localSheetId="6" hidden="1">{#N/A,#N/A,FALSE,"CAM-G7";#N/A,#N/A,FALSE,"SPL";#N/A,#N/A,FALSE,"butt-in G7";#N/A,#N/A,FALSE,"dia-in G7";#N/A,#N/A,FALSE,"추가-STA G7"}</definedName>
    <definedName name="fjhjfj" localSheetId="4"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localSheetId="5" hidden="1">{#N/A,#N/A,FALSE,"운반시간"}</definedName>
    <definedName name="fjhjghjf" localSheetId="0" hidden="1">{#N/A,#N/A,FALSE,"운반시간"}</definedName>
    <definedName name="fjhjghjf" localSheetId="6" hidden="1">{#N/A,#N/A,FALSE,"운반시간"}</definedName>
    <definedName name="fjhjghjf" localSheetId="4" hidden="1">{#N/A,#N/A,FALSE,"운반시간"}</definedName>
    <definedName name="fjhjghjf" hidden="1">{#N/A,#N/A,FALSE,"운반시간"}</definedName>
    <definedName name="fkfkvhikkhju" localSheetId="1" hidden="1">{#N/A,#N/A,TRUE,"Cover";#N/A,#N/A,TRUE,"Conts";#N/A,#N/A,TRUE,"VOS";#N/A,#N/A,TRUE,"Warrington";#N/A,#N/A,TRUE,"Widnes"}</definedName>
    <definedName name="fkfkvhikkhju" localSheetId="5" hidden="1">{#N/A,#N/A,TRUE,"Cover";#N/A,#N/A,TRUE,"Conts";#N/A,#N/A,TRUE,"VOS";#N/A,#N/A,TRUE,"Warrington";#N/A,#N/A,TRUE,"Widnes"}</definedName>
    <definedName name="fkfkvhikkhju" localSheetId="0" hidden="1">{#N/A,#N/A,TRUE,"Cover";#N/A,#N/A,TRUE,"Conts";#N/A,#N/A,TRUE,"VOS";#N/A,#N/A,TRUE,"Warrington";#N/A,#N/A,TRUE,"Widnes"}</definedName>
    <definedName name="fkfkvhikkhju" localSheetId="6" hidden="1">{#N/A,#N/A,TRUE,"Cover";#N/A,#N/A,TRUE,"Conts";#N/A,#N/A,TRUE,"VOS";#N/A,#N/A,TRUE,"Warrington";#N/A,#N/A,TRUE,"Widnes"}</definedName>
    <definedName name="fkfkvhikkhju" localSheetId="4" hidden="1">{#N/A,#N/A,TRUE,"Cover";#N/A,#N/A,TRUE,"Conts";#N/A,#N/A,TRUE,"VOS";#N/A,#N/A,TRUE,"Warrington";#N/A,#N/A,TRUE,"Widnes"}</definedName>
    <definedName name="fkfkvhikkhju" hidden="1">{#N/A,#N/A,TRUE,"Cover";#N/A,#N/A,TRUE,"Conts";#N/A,#N/A,TRUE,"VOS";#N/A,#N/A,TRUE,"Warrington";#N/A,#N/A,TRUE,"Widnes"}</definedName>
    <definedName name="Floorfinishes" localSheetId="12">#REF!</definedName>
    <definedName name="Floorfinishes" localSheetId="9">#REF!</definedName>
    <definedName name="FND" localSheetId="12">#REF!</definedName>
    <definedName name="FND" localSheetId="9">#REF!</definedName>
    <definedName name="fnfjjfnfn" localSheetId="1" hidden="1">{#N/A,#N/A,TRUE,"Front";#N/A,#N/A,TRUE,"Simple Letter";#N/A,#N/A,TRUE,"Inside";#N/A,#N/A,TRUE,"Contents";#N/A,#N/A,TRUE,"Basis";#N/A,#N/A,TRUE,"Inclusions";#N/A,#N/A,TRUE,"Exclusions";#N/A,#N/A,TRUE,"Areas";#N/A,#N/A,TRUE,"Summary";#N/A,#N/A,TRUE,"Detail"}</definedName>
    <definedName name="fnfjjfnfn" localSheetId="5" hidden="1">{#N/A,#N/A,TRUE,"Front";#N/A,#N/A,TRUE,"Simple Letter";#N/A,#N/A,TRUE,"Inside";#N/A,#N/A,TRUE,"Contents";#N/A,#N/A,TRUE,"Basis";#N/A,#N/A,TRUE,"Inclusions";#N/A,#N/A,TRUE,"Exclusions";#N/A,#N/A,TRUE,"Areas";#N/A,#N/A,TRUE,"Summary";#N/A,#N/A,TRUE,"Detail"}</definedName>
    <definedName name="fnfjjfnfn" localSheetId="0" hidden="1">{#N/A,#N/A,TRUE,"Front";#N/A,#N/A,TRUE,"Simple Letter";#N/A,#N/A,TRUE,"Inside";#N/A,#N/A,TRUE,"Contents";#N/A,#N/A,TRUE,"Basis";#N/A,#N/A,TRUE,"Inclusions";#N/A,#N/A,TRUE,"Exclusions";#N/A,#N/A,TRUE,"Areas";#N/A,#N/A,TRUE,"Summary";#N/A,#N/A,TRUE,"Detail"}</definedName>
    <definedName name="fnfjjfnfn" localSheetId="6" hidden="1">{#N/A,#N/A,TRUE,"Front";#N/A,#N/A,TRUE,"Simple Letter";#N/A,#N/A,TRUE,"Inside";#N/A,#N/A,TRUE,"Contents";#N/A,#N/A,TRUE,"Basis";#N/A,#N/A,TRUE,"Inclusions";#N/A,#N/A,TRUE,"Exclusions";#N/A,#N/A,TRUE,"Areas";#N/A,#N/A,TRUE,"Summary";#N/A,#N/A,TRUE,"Detail"}</definedName>
    <definedName name="fnfjjfnfn" localSheetId="4"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ootings" localSheetId="12">#REF!</definedName>
    <definedName name="Footings" localSheetId="9">#REF!</definedName>
    <definedName name="Formula" localSheetId="12">'[36]except wiring'!#REF!</definedName>
    <definedName name="Formula" localSheetId="9">'[36]except wiring'!#REF!</definedName>
    <definedName name="fp" localSheetId="12">#REF!</definedName>
    <definedName name="fp" localSheetId="9">#REF!</definedName>
    <definedName name="fqwettqwtq" localSheetId="1" hidden="1">{#N/A,#N/A,FALSE,"MARCH"}</definedName>
    <definedName name="fqwettqwtq" localSheetId="5" hidden="1">{#N/A,#N/A,FALSE,"MARCH"}</definedName>
    <definedName name="fqwettqwtq" localSheetId="0" hidden="1">{#N/A,#N/A,FALSE,"MARCH"}</definedName>
    <definedName name="fqwettqwtq" localSheetId="6" hidden="1">{#N/A,#N/A,FALSE,"MARCH"}</definedName>
    <definedName name="fqwettqwtq" localSheetId="4" hidden="1">{#N/A,#N/A,FALSE,"MARCH"}</definedName>
    <definedName name="fqwettqwtq" hidden="1">{#N/A,#N/A,FALSE,"MARCH"}</definedName>
    <definedName name="fre" localSheetId="6" hidden="1">{#N/A,#N/A,TRUE,"Cover";#N/A,#N/A,TRUE,"Conts";#N/A,#N/A,TRUE,"VOS";#N/A,#N/A,TRUE,"Warrington";#N/A,#N/A,TRUE,"Widnes"}</definedName>
    <definedName name="fre" hidden="1">{#N/A,#N/A,TRUE,"Cover";#N/A,#N/A,TRUE,"Conts";#N/A,#N/A,TRUE,"VOS";#N/A,#N/A,TRUE,"Warrington";#N/A,#N/A,TRUE,"Widnes"}</definedName>
    <definedName name="French" localSheetId="12">#REF!</definedName>
    <definedName name="French" localSheetId="9">#REF!</definedName>
    <definedName name="French_10Glazed_65Rail" localSheetId="12">#REF!</definedName>
    <definedName name="French_10Glazed_65Rail" localSheetId="9">#REF!</definedName>
    <definedName name="French_Type_10Panels" localSheetId="12">#REF!</definedName>
    <definedName name="French_Type_10Panels" localSheetId="9">#REF!</definedName>
    <definedName name="FReport5" localSheetId="1" hidden="1">{#N/A,#N/A,FALSE,"MARCH"}</definedName>
    <definedName name="FReport5" localSheetId="5" hidden="1">{#N/A,#N/A,FALSE,"MARCH"}</definedName>
    <definedName name="FReport5" localSheetId="0" hidden="1">{#N/A,#N/A,FALSE,"MARCH"}</definedName>
    <definedName name="FReport5" localSheetId="6" hidden="1">{#N/A,#N/A,FALSE,"MARCH"}</definedName>
    <definedName name="FReport5" localSheetId="4"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localSheetId="5" hidden="1">{#N/A,#N/A,TRUE,"Front";#N/A,#N/A,TRUE,"Simple Letter";#N/A,#N/A,TRUE,"Inside";#N/A,#N/A,TRUE,"Contents";#N/A,#N/A,TRUE,"Basis";#N/A,#N/A,TRUE,"Inclusions";#N/A,#N/A,TRUE,"Exclusions";#N/A,#N/A,TRUE,"Areas";#N/A,#N/A,TRUE,"Summary";#N/A,#N/A,TRUE,"Detail"}</definedName>
    <definedName name="frff" localSheetId="0" hidden="1">{#N/A,#N/A,TRUE,"Front";#N/A,#N/A,TRUE,"Simple Letter";#N/A,#N/A,TRUE,"Inside";#N/A,#N/A,TRUE,"Contents";#N/A,#N/A,TRUE,"Basis";#N/A,#N/A,TRUE,"Inclusions";#N/A,#N/A,TRUE,"Exclusions";#N/A,#N/A,TRUE,"Areas";#N/A,#N/A,TRUE,"Summary";#N/A,#N/A,TRUE,"Detail"}</definedName>
    <definedName name="frff" localSheetId="6" hidden="1">{#N/A,#N/A,TRUE,"Front";#N/A,#N/A,TRUE,"Simple Letter";#N/A,#N/A,TRUE,"Inside";#N/A,#N/A,TRUE,"Contents";#N/A,#N/A,TRUE,"Basis";#N/A,#N/A,TRUE,"Inclusions";#N/A,#N/A,TRUE,"Exclusions";#N/A,#N/A,TRUE,"Areas";#N/A,#N/A,TRUE,"Summary";#N/A,#N/A,TRUE,"Detail"}</definedName>
    <definedName name="frff" localSheetId="4"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localSheetId="5" hidden="1">{#N/A,#N/A,TRUE,"Cover";#N/A,#N/A,TRUE,"Conts";#N/A,#N/A,TRUE,"VOS";#N/A,#N/A,TRUE,"Warrington";#N/A,#N/A,TRUE,"Widnes"}</definedName>
    <definedName name="frjj" localSheetId="0" hidden="1">{#N/A,#N/A,TRUE,"Cover";#N/A,#N/A,TRUE,"Conts";#N/A,#N/A,TRUE,"VOS";#N/A,#N/A,TRUE,"Warrington";#N/A,#N/A,TRUE,"Widnes"}</definedName>
    <definedName name="frjj" localSheetId="6" hidden="1">{#N/A,#N/A,TRUE,"Cover";#N/A,#N/A,TRUE,"Conts";#N/A,#N/A,TRUE,"VOS";#N/A,#N/A,TRUE,"Warrington";#N/A,#N/A,TRUE,"Widnes"}</definedName>
    <definedName name="frjj" localSheetId="4" hidden="1">{#N/A,#N/A,TRUE,"Cover";#N/A,#N/A,TRUE,"Conts";#N/A,#N/A,TRUE,"VOS";#N/A,#N/A,TRUE,"Warrington";#N/A,#N/A,TRUE,"Widnes"}</definedName>
    <definedName name="frjj" hidden="1">{#N/A,#N/A,TRUE,"Cover";#N/A,#N/A,TRUE,"Conts";#N/A,#N/A,TRUE,"VOS";#N/A,#N/A,TRUE,"Warrington";#N/A,#N/A,TRUE,"Widnes"}</definedName>
    <definedName name="Frm_SemiArc_65Archit" localSheetId="12">#REF!</definedName>
    <definedName name="Frm_SemiArc_65Archit" localSheetId="9">#REF!</definedName>
    <definedName name="Frm1Pc" localSheetId="12">#REF!</definedName>
    <definedName name="Frm1Pc" localSheetId="9">#REF!</definedName>
    <definedName name="Frm2Pc" localSheetId="12">#REF!</definedName>
    <definedName name="Frm2Pc" localSheetId="9">#REF!</definedName>
    <definedName name="Frm2Pc120mmMullion" localSheetId="12">#REF!</definedName>
    <definedName name="Frm2Pc120mmMullion" localSheetId="9">#REF!</definedName>
    <definedName name="Frm2PcA65" localSheetId="12">#REF!</definedName>
    <definedName name="Frm2PcA65" localSheetId="9">#REF!</definedName>
    <definedName name="Frm2PcA65_with2VertMullion" localSheetId="12">#REF!</definedName>
    <definedName name="Frm2PcA65_with2VertMullion" localSheetId="9">#REF!</definedName>
    <definedName name="Frm2PcA90" localSheetId="12">#REF!</definedName>
    <definedName name="Frm2PcA90" localSheetId="9">#REF!</definedName>
    <definedName name="Frm3Pc" localSheetId="12">#REF!</definedName>
    <definedName name="Frm3Pc" localSheetId="9">#REF!</definedName>
    <definedName name="Frm3PcA65" localSheetId="12">#REF!</definedName>
    <definedName name="Frm3PcA65" localSheetId="9">#REF!</definedName>
    <definedName name="Frm3PcA90" localSheetId="12">#REF!</definedName>
    <definedName name="Frm3PcA90" localSheetId="9">#REF!</definedName>
    <definedName name="FrmAccordion" localSheetId="12">#REF!</definedName>
    <definedName name="FrmAccordion" localSheetId="9">#REF!</definedName>
    <definedName name="FrmDoubleActing" localSheetId="12">#REF!</definedName>
    <definedName name="FrmDoubleActing" localSheetId="9">#REF!</definedName>
    <definedName name="FrmLamArcA65" localSheetId="12">#REF!</definedName>
    <definedName name="FrmLamArcA65" localSheetId="9">#REF!</definedName>
    <definedName name="fsda" localSheetId="6" hidden="1">{#N/A,#N/A,TRUE,"Basic";#N/A,#N/A,TRUE,"EXT-TABLE";#N/A,#N/A,TRUE,"STEEL";#N/A,#N/A,TRUE,"INT-Table";#N/A,#N/A,TRUE,"STEEL";#N/A,#N/A,TRUE,"Door"}</definedName>
    <definedName name="fsda" hidden="1">{#N/A,#N/A,TRUE,"Basic";#N/A,#N/A,TRUE,"EXT-TABLE";#N/A,#N/A,TRUE,"STEEL";#N/A,#N/A,TRUE,"INT-Table";#N/A,#N/A,TRUE,"STEEL";#N/A,#N/A,TRUE,"Door"}</definedName>
    <definedName name="fsdaa" localSheetId="6" hidden="1">{#N/A,#N/A,TRUE,"Basic";#N/A,#N/A,TRUE,"EXT-TABLE";#N/A,#N/A,TRUE,"STEEL";#N/A,#N/A,TRUE,"INT-Table";#N/A,#N/A,TRUE,"STEEL";#N/A,#N/A,TRUE,"Door"}</definedName>
    <definedName name="fsdaa" hidden="1">{#N/A,#N/A,TRUE,"Basic";#N/A,#N/A,TRUE,"EXT-TABLE";#N/A,#N/A,TRUE,"STEEL";#N/A,#N/A,TRUE,"INT-Table";#N/A,#N/A,TRUE,"STEEL";#N/A,#N/A,TRUE,"Door"}</definedName>
    <definedName name="fsdd" localSheetId="12" hidden="1">'[2]Rate Analysis'!#REF!</definedName>
    <definedName name="fsdd" localSheetId="14" hidden="1">'[2]Rate Analysis'!#REF!</definedName>
    <definedName name="fsdd" localSheetId="9" hidden="1">'[2]Rate Analysis'!#REF!</definedName>
    <definedName name="fsdd" localSheetId="6" hidden="1">'[3]Rate Analysis'!#REF!</definedName>
    <definedName name="fsdd" hidden="1">'[2]Rate Analysis'!#REF!</definedName>
    <definedName name="fund" localSheetId="6" hidden="1">{"'Sheet1'!$A$4386:$N$4591"}</definedName>
    <definedName name="fund" hidden="1">{"'Sheet1'!$A$4386:$N$4591"}</definedName>
    <definedName name="funds" localSheetId="6" hidden="1">{"'Sheet1'!$A$4386:$N$4591"}</definedName>
    <definedName name="funds" hidden="1">{"'Sheet1'!$A$4386:$N$4591"}</definedName>
    <definedName name="fv" localSheetId="1" hidden="1">{#N/A,#N/A,FALSE,"Organisation Chart"}</definedName>
    <definedName name="fv" localSheetId="5" hidden="1">{#N/A,#N/A,FALSE,"Organisation Chart"}</definedName>
    <definedName name="fv" localSheetId="0" hidden="1">{#N/A,#N/A,FALSE,"Organisation Chart"}</definedName>
    <definedName name="fv" localSheetId="6" hidden="1">{#N/A,#N/A,FALSE,"Organisation Chart"}</definedName>
    <definedName name="fv" localSheetId="4"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localSheetId="5" hidden="1">{#N/A,#N/A,TRUE,"Front";#N/A,#N/A,TRUE,"Simple Letter";#N/A,#N/A,TRUE,"Inside";#N/A,#N/A,TRUE,"Contents";#N/A,#N/A,TRUE,"Basis";#N/A,#N/A,TRUE,"Inclusions";#N/A,#N/A,TRUE,"Exclusions";#N/A,#N/A,TRUE,"Areas";#N/A,#N/A,TRUE,"Summary";#N/A,#N/A,TRUE,"Detail"}</definedName>
    <definedName name="fwef" localSheetId="0" hidden="1">{#N/A,#N/A,TRUE,"Front";#N/A,#N/A,TRUE,"Simple Letter";#N/A,#N/A,TRUE,"Inside";#N/A,#N/A,TRUE,"Contents";#N/A,#N/A,TRUE,"Basis";#N/A,#N/A,TRUE,"Inclusions";#N/A,#N/A,TRUE,"Exclusions";#N/A,#N/A,TRUE,"Areas";#N/A,#N/A,TRUE,"Summary";#N/A,#N/A,TRUE,"Detail"}</definedName>
    <definedName name="fwef" localSheetId="6" hidden="1">{#N/A,#N/A,TRUE,"Front";#N/A,#N/A,TRUE,"Simple Letter";#N/A,#N/A,TRUE,"Inside";#N/A,#N/A,TRUE,"Contents";#N/A,#N/A,TRUE,"Basis";#N/A,#N/A,TRUE,"Inclusions";#N/A,#N/A,TRUE,"Exclusions";#N/A,#N/A,TRUE,"Areas";#N/A,#N/A,TRUE,"Summary";#N/A,#N/A,TRUE,"Detail"}</definedName>
    <definedName name="fwef" localSheetId="4"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localSheetId="5" hidden="1">{#N/A,#N/A,TRUE,"Front";#N/A,#N/A,TRUE,"Simple Letter";#N/A,#N/A,TRUE,"Inside";#N/A,#N/A,TRUE,"Contents";#N/A,#N/A,TRUE,"Basis";#N/A,#N/A,TRUE,"Inclusions";#N/A,#N/A,TRUE,"Exclusions";#N/A,#N/A,TRUE,"Areas";#N/A,#N/A,TRUE,"Summary";#N/A,#N/A,TRUE,"Detail"}</definedName>
    <definedName name="fweqw3rf" localSheetId="0" hidden="1">{#N/A,#N/A,TRUE,"Front";#N/A,#N/A,TRUE,"Simple Letter";#N/A,#N/A,TRUE,"Inside";#N/A,#N/A,TRUE,"Contents";#N/A,#N/A,TRUE,"Basis";#N/A,#N/A,TRUE,"Inclusions";#N/A,#N/A,TRUE,"Exclusions";#N/A,#N/A,TRUE,"Areas";#N/A,#N/A,TRUE,"Summary";#N/A,#N/A,TRUE,"Detail"}</definedName>
    <definedName name="fweqw3rf" localSheetId="6" hidden="1">{#N/A,#N/A,TRUE,"Front";#N/A,#N/A,TRUE,"Simple Letter";#N/A,#N/A,TRUE,"Inside";#N/A,#N/A,TRUE,"Contents";#N/A,#N/A,TRUE,"Basis";#N/A,#N/A,TRUE,"Inclusions";#N/A,#N/A,TRUE,"Exclusions";#N/A,#N/A,TRUE,"Areas";#N/A,#N/A,TRUE,"Summary";#N/A,#N/A,TRUE,"Detail"}</definedName>
    <definedName name="fweqw3rf" localSheetId="4"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 localSheetId="12">#REF!</definedName>
    <definedName name="G" localSheetId="9">#REF!</definedName>
    <definedName name="G_D1" localSheetId="12">#REF!</definedName>
    <definedName name="G_D1" localSheetId="9">#REF!</definedName>
    <definedName name="G_D2" localSheetId="12">#REF!</definedName>
    <definedName name="G_D2" localSheetId="9">#REF!</definedName>
    <definedName name="G_ÿ_P_" localSheetId="12">#REF!</definedName>
    <definedName name="G_ÿ_P_" localSheetId="9">#REF!</definedName>
    <definedName name="g5t" localSheetId="1" hidden="1">{#N/A,#N/A,TRUE,"Front";#N/A,#N/A,TRUE,"Simple Letter";#N/A,#N/A,TRUE,"Inside";#N/A,#N/A,TRUE,"Contents";#N/A,#N/A,TRUE,"Basis";#N/A,#N/A,TRUE,"Inclusions";#N/A,#N/A,TRUE,"Exclusions";#N/A,#N/A,TRUE,"Areas";#N/A,#N/A,TRUE,"Summary";#N/A,#N/A,TRUE,"Detail"}</definedName>
    <definedName name="g5t" localSheetId="5" hidden="1">{#N/A,#N/A,TRUE,"Front";#N/A,#N/A,TRUE,"Simple Letter";#N/A,#N/A,TRUE,"Inside";#N/A,#N/A,TRUE,"Contents";#N/A,#N/A,TRUE,"Basis";#N/A,#N/A,TRUE,"Inclusions";#N/A,#N/A,TRUE,"Exclusions";#N/A,#N/A,TRUE,"Areas";#N/A,#N/A,TRUE,"Summary";#N/A,#N/A,TRUE,"Detail"}</definedName>
    <definedName name="g5t" localSheetId="0" hidden="1">{#N/A,#N/A,TRUE,"Front";#N/A,#N/A,TRUE,"Simple Letter";#N/A,#N/A,TRUE,"Inside";#N/A,#N/A,TRUE,"Contents";#N/A,#N/A,TRUE,"Basis";#N/A,#N/A,TRUE,"Inclusions";#N/A,#N/A,TRUE,"Exclusions";#N/A,#N/A,TRUE,"Areas";#N/A,#N/A,TRUE,"Summary";#N/A,#N/A,TRUE,"Detail"}</definedName>
    <definedName name="g5t" localSheetId="6" hidden="1">{#N/A,#N/A,TRUE,"Front";#N/A,#N/A,TRUE,"Simple Letter";#N/A,#N/A,TRUE,"Inside";#N/A,#N/A,TRUE,"Contents";#N/A,#N/A,TRUE,"Basis";#N/A,#N/A,TRUE,"Inclusions";#N/A,#N/A,TRUE,"Exclusions";#N/A,#N/A,TRUE,"Areas";#N/A,#N/A,TRUE,"Summary";#N/A,#N/A,TRUE,"Detail"}</definedName>
    <definedName name="g5t" localSheetId="4"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localSheetId="5" hidden="1">{#N/A,#N/A,TRUE,"Cover";#N/A,#N/A,TRUE,"Conts";#N/A,#N/A,TRUE,"VOS";#N/A,#N/A,TRUE,"Warrington";#N/A,#N/A,TRUE,"Widnes"}</definedName>
    <definedName name="gaeg" localSheetId="0" hidden="1">{#N/A,#N/A,TRUE,"Cover";#N/A,#N/A,TRUE,"Conts";#N/A,#N/A,TRUE,"VOS";#N/A,#N/A,TRUE,"Warrington";#N/A,#N/A,TRUE,"Widnes"}</definedName>
    <definedName name="gaeg" localSheetId="6" hidden="1">{#N/A,#N/A,TRUE,"Cover";#N/A,#N/A,TRUE,"Conts";#N/A,#N/A,TRUE,"VOS";#N/A,#N/A,TRUE,"Warrington";#N/A,#N/A,TRUE,"Widnes"}</definedName>
    <definedName name="gaeg" localSheetId="4"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localSheetId="5" hidden="1">{#N/A,#N/A,TRUE,"Cover";#N/A,#N/A,TRUE,"Conts";#N/A,#N/A,TRUE,"VOS";#N/A,#N/A,TRUE,"Warrington";#N/A,#N/A,TRUE,"Widnes"}</definedName>
    <definedName name="gaegg" localSheetId="0" hidden="1">{#N/A,#N/A,TRUE,"Cover";#N/A,#N/A,TRUE,"Conts";#N/A,#N/A,TRUE,"VOS";#N/A,#N/A,TRUE,"Warrington";#N/A,#N/A,TRUE,"Widnes"}</definedName>
    <definedName name="gaegg" localSheetId="6" hidden="1">{#N/A,#N/A,TRUE,"Cover";#N/A,#N/A,TRUE,"Conts";#N/A,#N/A,TRUE,"VOS";#N/A,#N/A,TRUE,"Warrington";#N/A,#N/A,TRUE,"Widnes"}</definedName>
    <definedName name="gaegg" localSheetId="4" hidden="1">{#N/A,#N/A,TRUE,"Cover";#N/A,#N/A,TRUE,"Conts";#N/A,#N/A,TRUE,"VOS";#N/A,#N/A,TRUE,"Warrington";#N/A,#N/A,TRUE,"Widnes"}</definedName>
    <definedName name="gaegg" hidden="1">{#N/A,#N/A,TRUE,"Cover";#N/A,#N/A,TRUE,"Conts";#N/A,#N/A,TRUE,"VOS";#N/A,#N/A,TRUE,"Warrington";#N/A,#N/A,TRUE,"Widnes"}</definedName>
    <definedName name="garden" hidden="1">#REF!</definedName>
    <definedName name="GBM" localSheetId="12">#REF!</definedName>
    <definedName name="GBM" localSheetId="9">#REF!</definedName>
    <definedName name="gdfgaefgasdfasdfasdfsdfsda" localSheetId="1" hidden="1">{#N/A,#N/A,FALSE,"MARCH"}</definedName>
    <definedName name="gdfgaefgasdfasdfasdfsdfsda" localSheetId="5" hidden="1">{#N/A,#N/A,FALSE,"MARCH"}</definedName>
    <definedName name="gdfgaefgasdfasdfasdfsdfsda" localSheetId="0" hidden="1">{#N/A,#N/A,FALSE,"MARCH"}</definedName>
    <definedName name="gdfgaefgasdfasdfasdfsdfsda" localSheetId="6" hidden="1">{#N/A,#N/A,FALSE,"MARCH"}</definedName>
    <definedName name="gdfgaefgasdfasdfasdfsdfsda" localSheetId="4"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localSheetId="5" hidden="1">{#N/A,#N/A,TRUE,"Front";#N/A,#N/A,TRUE,"Simple Letter";#N/A,#N/A,TRUE,"Inside";#N/A,#N/A,TRUE,"Contents";#N/A,#N/A,TRUE,"Basis";#N/A,#N/A,TRUE,"Inclusions";#N/A,#N/A,TRUE,"Exclusions";#N/A,#N/A,TRUE,"Areas";#N/A,#N/A,TRUE,"Summary";#N/A,#N/A,TRUE,"Detail"}</definedName>
    <definedName name="gdg" localSheetId="0" hidden="1">{#N/A,#N/A,TRUE,"Front";#N/A,#N/A,TRUE,"Simple Letter";#N/A,#N/A,TRUE,"Inside";#N/A,#N/A,TRUE,"Contents";#N/A,#N/A,TRUE,"Basis";#N/A,#N/A,TRUE,"Inclusions";#N/A,#N/A,TRUE,"Exclusions";#N/A,#N/A,TRUE,"Areas";#N/A,#N/A,TRUE,"Summary";#N/A,#N/A,TRUE,"Detail"}</definedName>
    <definedName name="gdg" localSheetId="6" hidden="1">{#N/A,#N/A,TRUE,"Front";#N/A,#N/A,TRUE,"Simple Letter";#N/A,#N/A,TRUE,"Inside";#N/A,#N/A,TRUE,"Contents";#N/A,#N/A,TRUE,"Basis";#N/A,#N/A,TRUE,"Inclusions";#N/A,#N/A,TRUE,"Exclusions";#N/A,#N/A,TRUE,"Areas";#N/A,#N/A,TRUE,"Summary";#N/A,#N/A,TRUE,"Detail"}</definedName>
    <definedName name="gdg" localSheetId="4"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localSheetId="5" hidden="1">{#N/A,#N/A,TRUE,"Cover";#N/A,#N/A,TRUE,"Conts";#N/A,#N/A,TRUE,"VOS";#N/A,#N/A,TRUE,"Warrington";#N/A,#N/A,TRUE,"Widnes"}</definedName>
    <definedName name="geag" localSheetId="0" hidden="1">{#N/A,#N/A,TRUE,"Cover";#N/A,#N/A,TRUE,"Conts";#N/A,#N/A,TRUE,"VOS";#N/A,#N/A,TRUE,"Warrington";#N/A,#N/A,TRUE,"Widnes"}</definedName>
    <definedName name="geag" localSheetId="6" hidden="1">{#N/A,#N/A,TRUE,"Cover";#N/A,#N/A,TRUE,"Conts";#N/A,#N/A,TRUE,"VOS";#N/A,#N/A,TRUE,"Warrington";#N/A,#N/A,TRUE,"Widnes"}</definedName>
    <definedName name="geag" localSheetId="4" hidden="1">{#N/A,#N/A,TRUE,"Cover";#N/A,#N/A,TRUE,"Conts";#N/A,#N/A,TRUE,"VOS";#N/A,#N/A,TRUE,"Warrington";#N/A,#N/A,TRUE,"Widnes"}</definedName>
    <definedName name="geag" hidden="1">{#N/A,#N/A,TRUE,"Cover";#N/A,#N/A,TRUE,"Conts";#N/A,#N/A,TRUE,"VOS";#N/A,#N/A,TRUE,"Warrington";#N/A,#N/A,TRUE,"Widnes"}</definedName>
    <definedName name="GEO" localSheetId="12">'[21]Décomposition de prix'!#REF!</definedName>
    <definedName name="GEO" localSheetId="9">'[22]Décomposition de prix'!#REF!</definedName>
    <definedName name="GEO_BAT" localSheetId="12">#REF!</definedName>
    <definedName name="GEO_BAT" localSheetId="9">#REF!</definedName>
    <definedName name="GEO_CCV" localSheetId="12">#REF!</definedName>
    <definedName name="GEO_CCV" localSheetId="9">#REF!</definedName>
    <definedName name="GEO_ELEC" localSheetId="12">#REF!</definedName>
    <definedName name="GEO_ELEC" localSheetId="9">#REF!</definedName>
    <definedName name="GEO_EQT" localSheetId="12">#REF!</definedName>
    <definedName name="GEO_EQT" localSheetId="9">#REF!</definedName>
    <definedName name="GEO_ETU" localSheetId="12">#REF!</definedName>
    <definedName name="GEO_ETU" localSheetId="9">#REF!</definedName>
    <definedName name="GEO_FENC" localSheetId="12">#REF!</definedName>
    <definedName name="GEO_FENC" localSheetId="9">#REF!</definedName>
    <definedName name="GEO_FINT" localSheetId="12">#REF!</definedName>
    <definedName name="GEO_FINT" localSheetId="9">#REF!</definedName>
    <definedName name="GEO_FPRE" localSheetId="12">#REF!</definedName>
    <definedName name="GEO_FPRE" localSheetId="9">#REF!</definedName>
    <definedName name="GEO_FPRO" localSheetId="12">#REF!</definedName>
    <definedName name="GEO_FPRO" localSheetId="9">#REF!</definedName>
    <definedName name="GEO_FPROD" localSheetId="12">#REF!</definedName>
    <definedName name="GEO_FPROD" localSheetId="9">#REF!</definedName>
    <definedName name="GEO_GCLIM" localSheetId="12">#REF!</definedName>
    <definedName name="GEO_GCLIM" localSheetId="9">#REF!</definedName>
    <definedName name="GEO_GO" localSheetId="12">#REF!</definedName>
    <definedName name="GEO_GO" localSheetId="9">#REF!</definedName>
    <definedName name="GEO_TEXT" localSheetId="12">#REF!</definedName>
    <definedName name="GEO_TEXT" localSheetId="9">#REF!</definedName>
    <definedName name="gerger" localSheetId="1" hidden="1">{#N/A,#N/A,TRUE,"Cover";#N/A,#N/A,TRUE,"Conts";#N/A,#N/A,TRUE,"VOS";#N/A,#N/A,TRUE,"Warrington";#N/A,#N/A,TRUE,"Widnes"}</definedName>
    <definedName name="gerger" localSheetId="5" hidden="1">{#N/A,#N/A,TRUE,"Cover";#N/A,#N/A,TRUE,"Conts";#N/A,#N/A,TRUE,"VOS";#N/A,#N/A,TRUE,"Warrington";#N/A,#N/A,TRUE,"Widnes"}</definedName>
    <definedName name="gerger" localSheetId="0" hidden="1">{#N/A,#N/A,TRUE,"Cover";#N/A,#N/A,TRUE,"Conts";#N/A,#N/A,TRUE,"VOS";#N/A,#N/A,TRUE,"Warrington";#N/A,#N/A,TRUE,"Widnes"}</definedName>
    <definedName name="gerger" localSheetId="6" hidden="1">{#N/A,#N/A,TRUE,"Cover";#N/A,#N/A,TRUE,"Conts";#N/A,#N/A,TRUE,"VOS";#N/A,#N/A,TRUE,"Warrington";#N/A,#N/A,TRUE,"Widnes"}</definedName>
    <definedName name="gerger" localSheetId="4" hidden="1">{#N/A,#N/A,TRUE,"Cover";#N/A,#N/A,TRUE,"Conts";#N/A,#N/A,TRUE,"VOS";#N/A,#N/A,TRUE,"Warrington";#N/A,#N/A,TRUE,"Widnes"}</definedName>
    <definedName name="gerger" hidden="1">{#N/A,#N/A,TRUE,"Cover";#N/A,#N/A,TRUE,"Conts";#N/A,#N/A,TRUE,"VOS";#N/A,#N/A,TRUE,"Warrington";#N/A,#N/A,TRUE,"Widnes"}</definedName>
    <definedName name="gf" localSheetId="1" hidden="1">{#N/A,#N/A,TRUE,"Cover";#N/A,#N/A,TRUE,"Conts";#N/A,#N/A,TRUE,"VOS";#N/A,#N/A,TRUE,"Warrington";#N/A,#N/A,TRUE,"Widnes"}</definedName>
    <definedName name="gf" localSheetId="5" hidden="1">{#N/A,#N/A,TRUE,"Cover";#N/A,#N/A,TRUE,"Conts";#N/A,#N/A,TRUE,"VOS";#N/A,#N/A,TRUE,"Warrington";#N/A,#N/A,TRUE,"Widnes"}</definedName>
    <definedName name="gf" localSheetId="0" hidden="1">{#N/A,#N/A,TRUE,"Cover";#N/A,#N/A,TRUE,"Conts";#N/A,#N/A,TRUE,"VOS";#N/A,#N/A,TRUE,"Warrington";#N/A,#N/A,TRUE,"Widnes"}</definedName>
    <definedName name="gf" localSheetId="4" hidden="1">{#N/A,#N/A,TRUE,"Cover";#N/A,#N/A,TRUE,"Conts";#N/A,#N/A,TRUE,"VOS";#N/A,#N/A,TRUE,"Warrington";#N/A,#N/A,TRUE,"Widnes"}</definedName>
    <definedName name="gf"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localSheetId="5" hidden="1">{#N/A,#N/A,TRUE,"Front";#N/A,#N/A,TRUE,"Simple Letter";#N/A,#N/A,TRUE,"Inside";#N/A,#N/A,TRUE,"Contents";#N/A,#N/A,TRUE,"Basis";#N/A,#N/A,TRUE,"Inclusions";#N/A,#N/A,TRUE,"Exclusions";#N/A,#N/A,TRUE,"Areas";#N/A,#N/A,TRUE,"Summary";#N/A,#N/A,TRUE,"Detail"}</definedName>
    <definedName name="gfdfg" localSheetId="0" hidden="1">{#N/A,#N/A,TRUE,"Front";#N/A,#N/A,TRUE,"Simple Letter";#N/A,#N/A,TRUE,"Inside";#N/A,#N/A,TRUE,"Contents";#N/A,#N/A,TRUE,"Basis";#N/A,#N/A,TRUE,"Inclusions";#N/A,#N/A,TRUE,"Exclusions";#N/A,#N/A,TRUE,"Areas";#N/A,#N/A,TRUE,"Summary";#N/A,#N/A,TRUE,"Detail"}</definedName>
    <definedName name="gfdfg" localSheetId="6" hidden="1">{#N/A,#N/A,TRUE,"Front";#N/A,#N/A,TRUE,"Simple Letter";#N/A,#N/A,TRUE,"Inside";#N/A,#N/A,TRUE,"Contents";#N/A,#N/A,TRUE,"Basis";#N/A,#N/A,TRUE,"Inclusions";#N/A,#N/A,TRUE,"Exclusions";#N/A,#N/A,TRUE,"Areas";#N/A,#N/A,TRUE,"Summary";#N/A,#N/A,TRUE,"Detail"}</definedName>
    <definedName name="gfdfg" localSheetId="4"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6"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[15]FitOutConfCentre!#REF!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localSheetId="12" hidden="1">[19]BID!#REF!</definedName>
    <definedName name="gfgdfg" localSheetId="14" hidden="1">[19]BID!#REF!</definedName>
    <definedName name="gfgdfg" localSheetId="9" hidden="1">[19]BID!#REF!</definedName>
    <definedName name="gfgdfg" localSheetId="6" hidden="1">[20]BID!#REF!</definedName>
    <definedName name="gfgdfg" hidden="1">[19]BID!#REF!</definedName>
    <definedName name="gfgdgd" localSheetId="1" hidden="1">{#N/A,#N/A,TRUE,"Front";#N/A,#N/A,TRUE,"Simple Letter";#N/A,#N/A,TRUE,"Inside";#N/A,#N/A,TRUE,"Contents";#N/A,#N/A,TRUE,"Basis";#N/A,#N/A,TRUE,"Inclusions";#N/A,#N/A,TRUE,"Exclusions";#N/A,#N/A,TRUE,"Areas";#N/A,#N/A,TRUE,"Summary";#N/A,#N/A,TRUE,"Detail"}</definedName>
    <definedName name="gfgdgd" localSheetId="5" hidden="1">{#N/A,#N/A,TRUE,"Front";#N/A,#N/A,TRUE,"Simple Letter";#N/A,#N/A,TRUE,"Inside";#N/A,#N/A,TRUE,"Contents";#N/A,#N/A,TRUE,"Basis";#N/A,#N/A,TRUE,"Inclusions";#N/A,#N/A,TRUE,"Exclusions";#N/A,#N/A,TRUE,"Areas";#N/A,#N/A,TRUE,"Summary";#N/A,#N/A,TRUE,"Detail"}</definedName>
    <definedName name="gfgdgd" localSheetId="0" hidden="1">{#N/A,#N/A,TRUE,"Front";#N/A,#N/A,TRUE,"Simple Letter";#N/A,#N/A,TRUE,"Inside";#N/A,#N/A,TRUE,"Contents";#N/A,#N/A,TRUE,"Basis";#N/A,#N/A,TRUE,"Inclusions";#N/A,#N/A,TRUE,"Exclusions";#N/A,#N/A,TRUE,"Areas";#N/A,#N/A,TRUE,"Summary";#N/A,#N/A,TRUE,"Detail"}</definedName>
    <definedName name="gfgdgd" localSheetId="6" hidden="1">{#N/A,#N/A,TRUE,"Front";#N/A,#N/A,TRUE,"Simple Letter";#N/A,#N/A,TRUE,"Inside";#N/A,#N/A,TRUE,"Contents";#N/A,#N/A,TRUE,"Basis";#N/A,#N/A,TRUE,"Inclusions";#N/A,#N/A,TRUE,"Exclusions";#N/A,#N/A,TRUE,"Areas";#N/A,#N/A,TRUE,"Summary";#N/A,#N/A,TRUE,"Detail"}</definedName>
    <definedName name="gfgdgd" localSheetId="4"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6"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6"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localSheetId="5" hidden="1">{#N/A,#N/A,TRUE,"Front";#N/A,#N/A,TRUE,"Simple Letter";#N/A,#N/A,TRUE,"Inside";#N/A,#N/A,TRUE,"Contents";#N/A,#N/A,TRUE,"Basis";#N/A,#N/A,TRUE,"Inclusions";#N/A,#N/A,TRUE,"Exclusions";#N/A,#N/A,TRUE,"Areas";#N/A,#N/A,TRUE,"Summary";#N/A,#N/A,TRUE,"Detail"}</definedName>
    <definedName name="gfhfdh" localSheetId="0" hidden="1">{#N/A,#N/A,TRUE,"Front";#N/A,#N/A,TRUE,"Simple Letter";#N/A,#N/A,TRUE,"Inside";#N/A,#N/A,TRUE,"Contents";#N/A,#N/A,TRUE,"Basis";#N/A,#N/A,TRUE,"Inclusions";#N/A,#N/A,TRUE,"Exclusions";#N/A,#N/A,TRUE,"Areas";#N/A,#N/A,TRUE,"Summary";#N/A,#N/A,TRUE,"Detail"}</definedName>
    <definedName name="gfhfdh" localSheetId="6" hidden="1">{#N/A,#N/A,TRUE,"Front";#N/A,#N/A,TRUE,"Simple Letter";#N/A,#N/A,TRUE,"Inside";#N/A,#N/A,TRUE,"Contents";#N/A,#N/A,TRUE,"Basis";#N/A,#N/A,TRUE,"Inclusions";#N/A,#N/A,TRUE,"Exclusions";#N/A,#N/A,TRUE,"Areas";#N/A,#N/A,TRUE,"Summary";#N/A,#N/A,TRUE,"Detail"}</definedName>
    <definedName name="gfhfdh" localSheetId="4"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localSheetId="5" hidden="1">{#N/A,#N/A,TRUE,"Front";#N/A,#N/A,TRUE,"Simple Letter";#N/A,#N/A,TRUE,"Inside";#N/A,#N/A,TRUE,"Contents";#N/A,#N/A,TRUE,"Basis";#N/A,#N/A,TRUE,"Inclusions";#N/A,#N/A,TRUE,"Exclusions";#N/A,#N/A,TRUE,"Areas";#N/A,#N/A,TRUE,"Summary";#N/A,#N/A,TRUE,"Detail"}</definedName>
    <definedName name="gfhhgfgh" localSheetId="0" hidden="1">{#N/A,#N/A,TRUE,"Front";#N/A,#N/A,TRUE,"Simple Letter";#N/A,#N/A,TRUE,"Inside";#N/A,#N/A,TRUE,"Contents";#N/A,#N/A,TRUE,"Basis";#N/A,#N/A,TRUE,"Inclusions";#N/A,#N/A,TRUE,"Exclusions";#N/A,#N/A,TRUE,"Areas";#N/A,#N/A,TRUE,"Summary";#N/A,#N/A,TRUE,"Detail"}</definedName>
    <definedName name="gfhhgfgh" localSheetId="6" hidden="1">{#N/A,#N/A,TRUE,"Front";#N/A,#N/A,TRUE,"Simple Letter";#N/A,#N/A,TRUE,"Inside";#N/A,#N/A,TRUE,"Contents";#N/A,#N/A,TRUE,"Basis";#N/A,#N/A,TRUE,"Inclusions";#N/A,#N/A,TRUE,"Exclusions";#N/A,#N/A,TRUE,"Areas";#N/A,#N/A,TRUE,"Summary";#N/A,#N/A,TRUE,"Detail"}</definedName>
    <definedName name="gfhhgfgh" localSheetId="4"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localSheetId="5" hidden="1">{#N/A,#N/A,FALSE,"골재소요량";#N/A,#N/A,FALSE,"골재소요량"}</definedName>
    <definedName name="gfkjghk" localSheetId="0" hidden="1">{#N/A,#N/A,FALSE,"골재소요량";#N/A,#N/A,FALSE,"골재소요량"}</definedName>
    <definedName name="gfkjghk" localSheetId="6" hidden="1">{#N/A,#N/A,FALSE,"골재소요량";#N/A,#N/A,FALSE,"골재소요량"}</definedName>
    <definedName name="gfkjghk" localSheetId="4" hidden="1">{#N/A,#N/A,FALSE,"골재소요량";#N/A,#N/A,FALSE,"골재소요량"}</definedName>
    <definedName name="gfkjghk" hidden="1">{#N/A,#N/A,FALSE,"골재소요량";#N/A,#N/A,FALSE,"골재소요량"}</definedName>
    <definedName name="gg" localSheetId="12">#REF!</definedName>
    <definedName name="gg" localSheetId="9">#REF!</definedName>
    <definedName name="ggdrgdfhyyj" localSheetId="1" hidden="1">{#N/A,#N/A,TRUE,"Cover";#N/A,#N/A,TRUE,"Conts";#N/A,#N/A,TRUE,"VOS";#N/A,#N/A,TRUE,"Warrington";#N/A,#N/A,TRUE,"Widnes"}</definedName>
    <definedName name="ggdrgdfhyyj" localSheetId="5" hidden="1">{#N/A,#N/A,TRUE,"Cover";#N/A,#N/A,TRUE,"Conts";#N/A,#N/A,TRUE,"VOS";#N/A,#N/A,TRUE,"Warrington";#N/A,#N/A,TRUE,"Widnes"}</definedName>
    <definedName name="ggdrgdfhyyj" localSheetId="0" hidden="1">{#N/A,#N/A,TRUE,"Cover";#N/A,#N/A,TRUE,"Conts";#N/A,#N/A,TRUE,"VOS";#N/A,#N/A,TRUE,"Warrington";#N/A,#N/A,TRUE,"Widnes"}</definedName>
    <definedName name="ggdrgdfhyyj" localSheetId="6" hidden="1">{#N/A,#N/A,TRUE,"Cover";#N/A,#N/A,TRUE,"Conts";#N/A,#N/A,TRUE,"VOS";#N/A,#N/A,TRUE,"Warrington";#N/A,#N/A,TRUE,"Widnes"}</definedName>
    <definedName name="ggdrgdfhyyj" localSheetId="4"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localSheetId="5" hidden="1">{#N/A,#N/A,TRUE,"Front";#N/A,#N/A,TRUE,"Simple Letter";#N/A,#N/A,TRUE,"Inside";#N/A,#N/A,TRUE,"Contents";#N/A,#N/A,TRUE,"Basis";#N/A,#N/A,TRUE,"Inclusions";#N/A,#N/A,TRUE,"Exclusions";#N/A,#N/A,TRUE,"Areas";#N/A,#N/A,TRUE,"Summary";#N/A,#N/A,TRUE,"Detail"}</definedName>
    <definedName name="gger" localSheetId="0" hidden="1">{#N/A,#N/A,TRUE,"Front";#N/A,#N/A,TRUE,"Simple Letter";#N/A,#N/A,TRUE,"Inside";#N/A,#N/A,TRUE,"Contents";#N/A,#N/A,TRUE,"Basis";#N/A,#N/A,TRUE,"Inclusions";#N/A,#N/A,TRUE,"Exclusions";#N/A,#N/A,TRUE,"Areas";#N/A,#N/A,TRUE,"Summary";#N/A,#N/A,TRUE,"Detail"}</definedName>
    <definedName name="gger" localSheetId="6" hidden="1">{#N/A,#N/A,TRUE,"Front";#N/A,#N/A,TRUE,"Simple Letter";#N/A,#N/A,TRUE,"Inside";#N/A,#N/A,TRUE,"Contents";#N/A,#N/A,TRUE,"Basis";#N/A,#N/A,TRUE,"Inclusions";#N/A,#N/A,TRUE,"Exclusions";#N/A,#N/A,TRUE,"Areas";#N/A,#N/A,TRUE,"Summary";#N/A,#N/A,TRUE,"Detail"}</definedName>
    <definedName name="gger" localSheetId="4"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6"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6" hidden="1">{"View1",#N/A,FALSE,"Sheet1";"View2",#N/A,FALSE,"Sheet1"}</definedName>
    <definedName name="gggg2" hidden="1">{"View1",#N/A,FALSE,"Sheet1";"View2",#N/A,FALSE,"Sheet1"}</definedName>
    <definedName name="gggggggggggggggg" localSheetId="12">#REF!</definedName>
    <definedName name="gggggggggggggggg" localSheetId="9">#REF!</definedName>
    <definedName name="gggw" localSheetId="1" hidden="1">{#N/A,#N/A,TRUE,"Front";#N/A,#N/A,TRUE,"Simple Letter";#N/A,#N/A,TRUE,"Inside";#N/A,#N/A,TRUE,"Contents";#N/A,#N/A,TRUE,"Basis";#N/A,#N/A,TRUE,"Inclusions";#N/A,#N/A,TRUE,"Exclusions";#N/A,#N/A,TRUE,"Areas";#N/A,#N/A,TRUE,"Summary";#N/A,#N/A,TRUE,"Detail"}</definedName>
    <definedName name="gggw" localSheetId="5" hidden="1">{#N/A,#N/A,TRUE,"Front";#N/A,#N/A,TRUE,"Simple Letter";#N/A,#N/A,TRUE,"Inside";#N/A,#N/A,TRUE,"Contents";#N/A,#N/A,TRUE,"Basis";#N/A,#N/A,TRUE,"Inclusions";#N/A,#N/A,TRUE,"Exclusions";#N/A,#N/A,TRUE,"Areas";#N/A,#N/A,TRUE,"Summary";#N/A,#N/A,TRUE,"Detail"}</definedName>
    <definedName name="gggw" localSheetId="0" hidden="1">{#N/A,#N/A,TRUE,"Front";#N/A,#N/A,TRUE,"Simple Letter";#N/A,#N/A,TRUE,"Inside";#N/A,#N/A,TRUE,"Contents";#N/A,#N/A,TRUE,"Basis";#N/A,#N/A,TRUE,"Inclusions";#N/A,#N/A,TRUE,"Exclusions";#N/A,#N/A,TRUE,"Areas";#N/A,#N/A,TRUE,"Summary";#N/A,#N/A,TRUE,"Detail"}</definedName>
    <definedName name="gggw" localSheetId="6" hidden="1">{#N/A,#N/A,TRUE,"Front";#N/A,#N/A,TRUE,"Simple Letter";#N/A,#N/A,TRUE,"Inside";#N/A,#N/A,TRUE,"Contents";#N/A,#N/A,TRUE,"Basis";#N/A,#N/A,TRUE,"Inclusions";#N/A,#N/A,TRUE,"Exclusions";#N/A,#N/A,TRUE,"Areas";#N/A,#N/A,TRUE,"Summary";#N/A,#N/A,TRUE,"Detail"}</definedName>
    <definedName name="gggw" localSheetId="4"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localSheetId="5" hidden="1">{#N/A,#N/A,TRUE,"Front";#N/A,#N/A,TRUE,"Simple Letter";#N/A,#N/A,TRUE,"Inside";#N/A,#N/A,TRUE,"Contents";#N/A,#N/A,TRUE,"Basis";#N/A,#N/A,TRUE,"Inclusions";#N/A,#N/A,TRUE,"Exclusions";#N/A,#N/A,TRUE,"Areas";#N/A,#N/A,TRUE,"Summary";#N/A,#N/A,TRUE,"Detail"}</definedName>
    <definedName name="ggjjhgg" localSheetId="0" hidden="1">{#N/A,#N/A,TRUE,"Front";#N/A,#N/A,TRUE,"Simple Letter";#N/A,#N/A,TRUE,"Inside";#N/A,#N/A,TRUE,"Contents";#N/A,#N/A,TRUE,"Basis";#N/A,#N/A,TRUE,"Inclusions";#N/A,#N/A,TRUE,"Exclusions";#N/A,#N/A,TRUE,"Areas";#N/A,#N/A,TRUE,"Summary";#N/A,#N/A,TRUE,"Detail"}</definedName>
    <definedName name="ggjjhgg" localSheetId="6" hidden="1">{#N/A,#N/A,TRUE,"Front";#N/A,#N/A,TRUE,"Simple Letter";#N/A,#N/A,TRUE,"Inside";#N/A,#N/A,TRUE,"Contents";#N/A,#N/A,TRUE,"Basis";#N/A,#N/A,TRUE,"Inclusions";#N/A,#N/A,TRUE,"Exclusions";#N/A,#N/A,TRUE,"Areas";#N/A,#N/A,TRUE,"Summary";#N/A,#N/A,TRUE,"Detail"}</definedName>
    <definedName name="ggjjhgg" localSheetId="4"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localSheetId="5" hidden="1">{#N/A,#N/A,FALSE,"물량산출"}</definedName>
    <definedName name="ggk" localSheetId="0" hidden="1">{#N/A,#N/A,FALSE,"물량산출"}</definedName>
    <definedName name="ggk" localSheetId="6" hidden="1">{#N/A,#N/A,FALSE,"물량산출"}</definedName>
    <definedName name="ggk" localSheetId="4"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localSheetId="5" hidden="1">{#N/A,#N/A,TRUE,"Front";#N/A,#N/A,TRUE,"Simple Letter";#N/A,#N/A,TRUE,"Inside";#N/A,#N/A,TRUE,"Contents";#N/A,#N/A,TRUE,"Basis";#N/A,#N/A,TRUE,"Inclusions";#N/A,#N/A,TRUE,"Exclusions";#N/A,#N/A,TRUE,"Areas";#N/A,#N/A,TRUE,"Summary";#N/A,#N/A,TRUE,"Detail"}</definedName>
    <definedName name="ggrer" localSheetId="0" hidden="1">{#N/A,#N/A,TRUE,"Front";#N/A,#N/A,TRUE,"Simple Letter";#N/A,#N/A,TRUE,"Inside";#N/A,#N/A,TRUE,"Contents";#N/A,#N/A,TRUE,"Basis";#N/A,#N/A,TRUE,"Inclusions";#N/A,#N/A,TRUE,"Exclusions";#N/A,#N/A,TRUE,"Areas";#N/A,#N/A,TRUE,"Summary";#N/A,#N/A,TRUE,"Detail"}</definedName>
    <definedName name="ggrer" localSheetId="6" hidden="1">{#N/A,#N/A,TRUE,"Front";#N/A,#N/A,TRUE,"Simple Letter";#N/A,#N/A,TRUE,"Inside";#N/A,#N/A,TRUE,"Contents";#N/A,#N/A,TRUE,"Basis";#N/A,#N/A,TRUE,"Inclusions";#N/A,#N/A,TRUE,"Exclusions";#N/A,#N/A,TRUE,"Areas";#N/A,#N/A,TRUE,"Summary";#N/A,#N/A,TRUE,"Detail"}</definedName>
    <definedName name="ggrer" localSheetId="4"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 localSheetId="1" hidden="1">{#N/A,#N/A,TRUE,"Front";#N/A,#N/A,TRUE,"Simple Letter";#N/A,#N/A,TRUE,"Inside";#N/A,#N/A,TRUE,"Contents";#N/A,#N/A,TRUE,"Basis";#N/A,#N/A,TRUE,"Inclusions";#N/A,#N/A,TRUE,"Exclusions";#N/A,#N/A,TRUE,"Areas";#N/A,#N/A,TRUE,"Summary";#N/A,#N/A,TRUE,"Detail"}</definedName>
    <definedName name="gh" localSheetId="5" hidden="1">{#N/A,#N/A,TRUE,"Front";#N/A,#N/A,TRUE,"Simple Letter";#N/A,#N/A,TRUE,"Inside";#N/A,#N/A,TRUE,"Contents";#N/A,#N/A,TRUE,"Basis";#N/A,#N/A,TRUE,"Inclusions";#N/A,#N/A,TRUE,"Exclusions";#N/A,#N/A,TRUE,"Areas";#N/A,#N/A,TRUE,"Summary";#N/A,#N/A,TRUE,"Detail"}</definedName>
    <definedName name="gh" localSheetId="0" hidden="1">{#N/A,#N/A,TRUE,"Front";#N/A,#N/A,TRUE,"Simple Letter";#N/A,#N/A,TRUE,"Inside";#N/A,#N/A,TRUE,"Contents";#N/A,#N/A,TRUE,"Basis";#N/A,#N/A,TRUE,"Inclusions";#N/A,#N/A,TRUE,"Exclusions";#N/A,#N/A,TRUE,"Areas";#N/A,#N/A,TRUE,"Summary";#N/A,#N/A,TRUE,"Detail"}</definedName>
    <definedName name="gh" localSheetId="4" hidden="1">{#N/A,#N/A,TRUE,"Front";#N/A,#N/A,TRUE,"Simple Letter";#N/A,#N/A,TRUE,"Inside";#N/A,#N/A,TRUE,"Contents";#N/A,#N/A,TRUE,"Basis";#N/A,#N/A,TRUE,"Inclusions";#N/A,#N/A,TRUE,"Exclusions";#N/A,#N/A,TRUE,"Areas";#N/A,#N/A,TRUE,"Summary";#N/A,#N/A,TRUE,"Detail"}</definedName>
    <definedName name="gh"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localSheetId="5" hidden="1">{#N/A,#N/A,TRUE,"Front";#N/A,#N/A,TRUE,"Simple Letter";#N/A,#N/A,TRUE,"Inside";#N/A,#N/A,TRUE,"Contents";#N/A,#N/A,TRUE,"Basis";#N/A,#N/A,TRUE,"Inclusions";#N/A,#N/A,TRUE,"Exclusions";#N/A,#N/A,TRUE,"Areas";#N/A,#N/A,TRUE,"Summary";#N/A,#N/A,TRUE,"Detail"}</definedName>
    <definedName name="ghdfhfgh" localSheetId="0" hidden="1">{#N/A,#N/A,TRUE,"Front";#N/A,#N/A,TRUE,"Simple Letter";#N/A,#N/A,TRUE,"Inside";#N/A,#N/A,TRUE,"Contents";#N/A,#N/A,TRUE,"Basis";#N/A,#N/A,TRUE,"Inclusions";#N/A,#N/A,TRUE,"Exclusions";#N/A,#N/A,TRUE,"Areas";#N/A,#N/A,TRUE,"Summary";#N/A,#N/A,TRUE,"Detail"}</definedName>
    <definedName name="ghdfhfgh" localSheetId="6" hidden="1">{#N/A,#N/A,TRUE,"Front";#N/A,#N/A,TRUE,"Simple Letter";#N/A,#N/A,TRUE,"Inside";#N/A,#N/A,TRUE,"Contents";#N/A,#N/A,TRUE,"Basis";#N/A,#N/A,TRUE,"Inclusions";#N/A,#N/A,TRUE,"Exclusions";#N/A,#N/A,TRUE,"Areas";#N/A,#N/A,TRUE,"Summary";#N/A,#N/A,TRUE,"Detail"}</definedName>
    <definedName name="ghdfhfgh" localSheetId="4"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localSheetId="5" hidden="1">{#N/A,#N/A,FALSE,"표지목차"}</definedName>
    <definedName name="ghdhdh" localSheetId="0" hidden="1">{#N/A,#N/A,FALSE,"표지목차"}</definedName>
    <definedName name="ghdhdh" localSheetId="6" hidden="1">{#N/A,#N/A,FALSE,"표지목차"}</definedName>
    <definedName name="ghdhdh" localSheetId="4" hidden="1">{#N/A,#N/A,FALSE,"표지목차"}</definedName>
    <definedName name="ghdhdh" hidden="1">{#N/A,#N/A,FALSE,"표지목차"}</definedName>
    <definedName name="GHDW" localSheetId="1" hidden="1">{#N/A,#N/A,FALSE,"CAM-G7";#N/A,#N/A,FALSE,"SPL";#N/A,#N/A,FALSE,"butt-in G7";#N/A,#N/A,FALSE,"dia-in G7";#N/A,#N/A,FALSE,"추가-STA G7"}</definedName>
    <definedName name="GHDW" localSheetId="5" hidden="1">{#N/A,#N/A,FALSE,"CAM-G7";#N/A,#N/A,FALSE,"SPL";#N/A,#N/A,FALSE,"butt-in G7";#N/A,#N/A,FALSE,"dia-in G7";#N/A,#N/A,FALSE,"추가-STA G7"}</definedName>
    <definedName name="GHDW" localSheetId="0" hidden="1">{#N/A,#N/A,FALSE,"CAM-G7";#N/A,#N/A,FALSE,"SPL";#N/A,#N/A,FALSE,"butt-in G7";#N/A,#N/A,FALSE,"dia-in G7";#N/A,#N/A,FALSE,"추가-STA G7"}</definedName>
    <definedName name="GHDW" localSheetId="6" hidden="1">{#N/A,#N/A,FALSE,"CAM-G7";#N/A,#N/A,FALSE,"SPL";#N/A,#N/A,FALSE,"butt-in G7";#N/A,#N/A,FALSE,"dia-in G7";#N/A,#N/A,FALSE,"추가-STA G7"}</definedName>
    <definedName name="GHDW" localSheetId="4"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localSheetId="5" hidden="1">{#N/A,#N/A,TRUE,"Front";#N/A,#N/A,TRUE,"Simple Letter";#N/A,#N/A,TRUE,"Inside";#N/A,#N/A,TRUE,"Contents";#N/A,#N/A,TRUE,"Basis";#N/A,#N/A,TRUE,"Inclusions";#N/A,#N/A,TRUE,"Exclusions";#N/A,#N/A,TRUE,"Areas";#N/A,#N/A,TRUE,"Summary";#N/A,#N/A,TRUE,"Detail"}</definedName>
    <definedName name="ghffg" localSheetId="0" hidden="1">{#N/A,#N/A,TRUE,"Front";#N/A,#N/A,TRUE,"Simple Letter";#N/A,#N/A,TRUE,"Inside";#N/A,#N/A,TRUE,"Contents";#N/A,#N/A,TRUE,"Basis";#N/A,#N/A,TRUE,"Inclusions";#N/A,#N/A,TRUE,"Exclusions";#N/A,#N/A,TRUE,"Areas";#N/A,#N/A,TRUE,"Summary";#N/A,#N/A,TRUE,"Detail"}</definedName>
    <definedName name="ghffg" localSheetId="6" hidden="1">{#N/A,#N/A,TRUE,"Front";#N/A,#N/A,TRUE,"Simple Letter";#N/A,#N/A,TRUE,"Inside";#N/A,#N/A,TRUE,"Contents";#N/A,#N/A,TRUE,"Basis";#N/A,#N/A,TRUE,"Inclusions";#N/A,#N/A,TRUE,"Exclusions";#N/A,#N/A,TRUE,"Areas";#N/A,#N/A,TRUE,"Summary";#N/A,#N/A,TRUE,"Detail"}</definedName>
    <definedName name="ghffg" localSheetId="4"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localSheetId="5" hidden="1">{#N/A,#N/A,TRUE,"Front";#N/A,#N/A,TRUE,"Simple Letter";#N/A,#N/A,TRUE,"Inside";#N/A,#N/A,TRUE,"Contents";#N/A,#N/A,TRUE,"Basis";#N/A,#N/A,TRUE,"Inclusions";#N/A,#N/A,TRUE,"Exclusions";#N/A,#N/A,TRUE,"Areas";#N/A,#N/A,TRUE,"Summary";#N/A,#N/A,TRUE,"Detail"}</definedName>
    <definedName name="ghffgh" localSheetId="0" hidden="1">{#N/A,#N/A,TRUE,"Front";#N/A,#N/A,TRUE,"Simple Letter";#N/A,#N/A,TRUE,"Inside";#N/A,#N/A,TRUE,"Contents";#N/A,#N/A,TRUE,"Basis";#N/A,#N/A,TRUE,"Inclusions";#N/A,#N/A,TRUE,"Exclusions";#N/A,#N/A,TRUE,"Areas";#N/A,#N/A,TRUE,"Summary";#N/A,#N/A,TRUE,"Detail"}</definedName>
    <definedName name="ghffgh" localSheetId="6" hidden="1">{#N/A,#N/A,TRUE,"Front";#N/A,#N/A,TRUE,"Simple Letter";#N/A,#N/A,TRUE,"Inside";#N/A,#N/A,TRUE,"Contents";#N/A,#N/A,TRUE,"Basis";#N/A,#N/A,TRUE,"Inclusions";#N/A,#N/A,TRUE,"Exclusions";#N/A,#N/A,TRUE,"Areas";#N/A,#N/A,TRUE,"Summary";#N/A,#N/A,TRUE,"Detail"}</definedName>
    <definedName name="ghffgh" localSheetId="4"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localSheetId="5" hidden="1">{#N/A,#N/A,TRUE,"Front";#N/A,#N/A,TRUE,"Simple Letter";#N/A,#N/A,TRUE,"Inside";#N/A,#N/A,TRUE,"Contents";#N/A,#N/A,TRUE,"Basis";#N/A,#N/A,TRUE,"Inclusions";#N/A,#N/A,TRUE,"Exclusions";#N/A,#N/A,TRUE,"Areas";#N/A,#N/A,TRUE,"Summary";#N/A,#N/A,TRUE,"Detail"}</definedName>
    <definedName name="ghffhg" localSheetId="0" hidden="1">{#N/A,#N/A,TRUE,"Front";#N/A,#N/A,TRUE,"Simple Letter";#N/A,#N/A,TRUE,"Inside";#N/A,#N/A,TRUE,"Contents";#N/A,#N/A,TRUE,"Basis";#N/A,#N/A,TRUE,"Inclusions";#N/A,#N/A,TRUE,"Exclusions";#N/A,#N/A,TRUE,"Areas";#N/A,#N/A,TRUE,"Summary";#N/A,#N/A,TRUE,"Detail"}</definedName>
    <definedName name="ghffhg" localSheetId="6" hidden="1">{#N/A,#N/A,TRUE,"Front";#N/A,#N/A,TRUE,"Simple Letter";#N/A,#N/A,TRUE,"Inside";#N/A,#N/A,TRUE,"Contents";#N/A,#N/A,TRUE,"Basis";#N/A,#N/A,TRUE,"Inclusions";#N/A,#N/A,TRUE,"Exclusions";#N/A,#N/A,TRUE,"Areas";#N/A,#N/A,TRUE,"Summary";#N/A,#N/A,TRUE,"Detail"}</definedName>
    <definedName name="ghffhg" localSheetId="4"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localSheetId="5" hidden="1">{#N/A,#N/A,TRUE,"Front";#N/A,#N/A,TRUE,"Simple Letter";#N/A,#N/A,TRUE,"Inside";#N/A,#N/A,TRUE,"Contents";#N/A,#N/A,TRUE,"Basis";#N/A,#N/A,TRUE,"Inclusions";#N/A,#N/A,TRUE,"Exclusions";#N/A,#N/A,TRUE,"Areas";#N/A,#N/A,TRUE,"Summary";#N/A,#N/A,TRUE,"Detail"}</definedName>
    <definedName name="ghfhfg" localSheetId="0" hidden="1">{#N/A,#N/A,TRUE,"Front";#N/A,#N/A,TRUE,"Simple Letter";#N/A,#N/A,TRUE,"Inside";#N/A,#N/A,TRUE,"Contents";#N/A,#N/A,TRUE,"Basis";#N/A,#N/A,TRUE,"Inclusions";#N/A,#N/A,TRUE,"Exclusions";#N/A,#N/A,TRUE,"Areas";#N/A,#N/A,TRUE,"Summary";#N/A,#N/A,TRUE,"Detail"}</definedName>
    <definedName name="ghfhfg" localSheetId="6" hidden="1">{#N/A,#N/A,TRUE,"Front";#N/A,#N/A,TRUE,"Simple Letter";#N/A,#N/A,TRUE,"Inside";#N/A,#N/A,TRUE,"Contents";#N/A,#N/A,TRUE,"Basis";#N/A,#N/A,TRUE,"Inclusions";#N/A,#N/A,TRUE,"Exclusions";#N/A,#N/A,TRUE,"Areas";#N/A,#N/A,TRUE,"Summary";#N/A,#N/A,TRUE,"Detail"}</definedName>
    <definedName name="ghfhfg" localSheetId="4"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localSheetId="5" hidden="1">{#N/A,#N/A,TRUE,"Front";#N/A,#N/A,TRUE,"Simple Letter";#N/A,#N/A,TRUE,"Inside";#N/A,#N/A,TRUE,"Contents";#N/A,#N/A,TRUE,"Basis";#N/A,#N/A,TRUE,"Inclusions";#N/A,#N/A,TRUE,"Exclusions";#N/A,#N/A,TRUE,"Areas";#N/A,#N/A,TRUE,"Summary";#N/A,#N/A,TRUE,"Detail"}</definedName>
    <definedName name="ghfhg" localSheetId="0" hidden="1">{#N/A,#N/A,TRUE,"Front";#N/A,#N/A,TRUE,"Simple Letter";#N/A,#N/A,TRUE,"Inside";#N/A,#N/A,TRUE,"Contents";#N/A,#N/A,TRUE,"Basis";#N/A,#N/A,TRUE,"Inclusions";#N/A,#N/A,TRUE,"Exclusions";#N/A,#N/A,TRUE,"Areas";#N/A,#N/A,TRUE,"Summary";#N/A,#N/A,TRUE,"Detail"}</definedName>
    <definedName name="ghfhg" localSheetId="6" hidden="1">{#N/A,#N/A,TRUE,"Front";#N/A,#N/A,TRUE,"Simple Letter";#N/A,#N/A,TRUE,"Inside";#N/A,#N/A,TRUE,"Contents";#N/A,#N/A,TRUE,"Basis";#N/A,#N/A,TRUE,"Inclusions";#N/A,#N/A,TRUE,"Exclusions";#N/A,#N/A,TRUE,"Areas";#N/A,#N/A,TRUE,"Summary";#N/A,#N/A,TRUE,"Detail"}</definedName>
    <definedName name="ghfhg" localSheetId="4"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localSheetId="5" hidden="1">{#N/A,#N/A,TRUE,"Front";#N/A,#N/A,TRUE,"Simple Letter";#N/A,#N/A,TRUE,"Inside";#N/A,#N/A,TRUE,"Contents";#N/A,#N/A,TRUE,"Basis";#N/A,#N/A,TRUE,"Inclusions";#N/A,#N/A,TRUE,"Exclusions";#N/A,#N/A,TRUE,"Areas";#N/A,#N/A,TRUE,"Summary";#N/A,#N/A,TRUE,"Detail"}</definedName>
    <definedName name="ghfhggf" localSheetId="0" hidden="1">{#N/A,#N/A,TRUE,"Front";#N/A,#N/A,TRUE,"Simple Letter";#N/A,#N/A,TRUE,"Inside";#N/A,#N/A,TRUE,"Contents";#N/A,#N/A,TRUE,"Basis";#N/A,#N/A,TRUE,"Inclusions";#N/A,#N/A,TRUE,"Exclusions";#N/A,#N/A,TRUE,"Areas";#N/A,#N/A,TRUE,"Summary";#N/A,#N/A,TRUE,"Detail"}</definedName>
    <definedName name="ghfhggf" localSheetId="6" hidden="1">{#N/A,#N/A,TRUE,"Front";#N/A,#N/A,TRUE,"Simple Letter";#N/A,#N/A,TRUE,"Inside";#N/A,#N/A,TRUE,"Contents";#N/A,#N/A,TRUE,"Basis";#N/A,#N/A,TRUE,"Inclusions";#N/A,#N/A,TRUE,"Exclusions";#N/A,#N/A,TRUE,"Areas";#N/A,#N/A,TRUE,"Summary";#N/A,#N/A,TRUE,"Detail"}</definedName>
    <definedName name="ghfhggf" localSheetId="4"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localSheetId="5" hidden="1">{#N/A,#N/A,TRUE,"Front";#N/A,#N/A,TRUE,"Simple Letter";#N/A,#N/A,TRUE,"Inside";#N/A,#N/A,TRUE,"Contents";#N/A,#N/A,TRUE,"Basis";#N/A,#N/A,TRUE,"Inclusions";#N/A,#N/A,TRUE,"Exclusions";#N/A,#N/A,TRUE,"Areas";#N/A,#N/A,TRUE,"Summary";#N/A,#N/A,TRUE,"Detail"}</definedName>
    <definedName name="ghgg" localSheetId="0" hidden="1">{#N/A,#N/A,TRUE,"Front";#N/A,#N/A,TRUE,"Simple Letter";#N/A,#N/A,TRUE,"Inside";#N/A,#N/A,TRUE,"Contents";#N/A,#N/A,TRUE,"Basis";#N/A,#N/A,TRUE,"Inclusions";#N/A,#N/A,TRUE,"Exclusions";#N/A,#N/A,TRUE,"Areas";#N/A,#N/A,TRUE,"Summary";#N/A,#N/A,TRUE,"Detail"}</definedName>
    <definedName name="ghgg" localSheetId="6" hidden="1">{#N/A,#N/A,TRUE,"Front";#N/A,#N/A,TRUE,"Simple Letter";#N/A,#N/A,TRUE,"Inside";#N/A,#N/A,TRUE,"Contents";#N/A,#N/A,TRUE,"Basis";#N/A,#N/A,TRUE,"Inclusions";#N/A,#N/A,TRUE,"Exclusions";#N/A,#N/A,TRUE,"Areas";#N/A,#N/A,TRUE,"Summary";#N/A,#N/A,TRUE,"Detail"}</definedName>
    <definedName name="ghgg" localSheetId="4"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6"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localSheetId="5" hidden="1">{#N/A,#N/A,TRUE,"Front";#N/A,#N/A,TRUE,"Simple Letter";#N/A,#N/A,TRUE,"Inside";#N/A,#N/A,TRUE,"Contents";#N/A,#N/A,TRUE,"Basis";#N/A,#N/A,TRUE,"Inclusions";#N/A,#N/A,TRUE,"Exclusions";#N/A,#N/A,TRUE,"Areas";#N/A,#N/A,TRUE,"Summary";#N/A,#N/A,TRUE,"Detail"}</definedName>
    <definedName name="ghghd" localSheetId="0" hidden="1">{#N/A,#N/A,TRUE,"Front";#N/A,#N/A,TRUE,"Simple Letter";#N/A,#N/A,TRUE,"Inside";#N/A,#N/A,TRUE,"Contents";#N/A,#N/A,TRUE,"Basis";#N/A,#N/A,TRUE,"Inclusions";#N/A,#N/A,TRUE,"Exclusions";#N/A,#N/A,TRUE,"Areas";#N/A,#N/A,TRUE,"Summary";#N/A,#N/A,TRUE,"Detail"}</definedName>
    <definedName name="ghghd" localSheetId="6" hidden="1">{#N/A,#N/A,TRUE,"Front";#N/A,#N/A,TRUE,"Simple Letter";#N/A,#N/A,TRUE,"Inside";#N/A,#N/A,TRUE,"Contents";#N/A,#N/A,TRUE,"Basis";#N/A,#N/A,TRUE,"Inclusions";#N/A,#N/A,TRUE,"Exclusions";#N/A,#N/A,TRUE,"Areas";#N/A,#N/A,TRUE,"Summary";#N/A,#N/A,TRUE,"Detail"}</definedName>
    <definedName name="ghghd" localSheetId="4"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localSheetId="5" hidden="1">{#N/A,#N/A,TRUE,"Front";#N/A,#N/A,TRUE,"Simple Letter";#N/A,#N/A,TRUE,"Inside";#N/A,#N/A,TRUE,"Contents";#N/A,#N/A,TRUE,"Basis";#N/A,#N/A,TRUE,"Inclusions";#N/A,#N/A,TRUE,"Exclusions";#N/A,#N/A,TRUE,"Areas";#N/A,#N/A,TRUE,"Summary";#N/A,#N/A,TRUE,"Detail"}</definedName>
    <definedName name="ghghgf" localSheetId="0" hidden="1">{#N/A,#N/A,TRUE,"Front";#N/A,#N/A,TRUE,"Simple Letter";#N/A,#N/A,TRUE,"Inside";#N/A,#N/A,TRUE,"Contents";#N/A,#N/A,TRUE,"Basis";#N/A,#N/A,TRUE,"Inclusions";#N/A,#N/A,TRUE,"Exclusions";#N/A,#N/A,TRUE,"Areas";#N/A,#N/A,TRUE,"Summary";#N/A,#N/A,TRUE,"Detail"}</definedName>
    <definedName name="ghghgf" localSheetId="6" hidden="1">{#N/A,#N/A,TRUE,"Front";#N/A,#N/A,TRUE,"Simple Letter";#N/A,#N/A,TRUE,"Inside";#N/A,#N/A,TRUE,"Contents";#N/A,#N/A,TRUE,"Basis";#N/A,#N/A,TRUE,"Inclusions";#N/A,#N/A,TRUE,"Exclusions";#N/A,#N/A,TRUE,"Areas";#N/A,#N/A,TRUE,"Summary";#N/A,#N/A,TRUE,"Detail"}</definedName>
    <definedName name="ghghgf" localSheetId="4"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localSheetId="5" hidden="1">{#N/A,#N/A,TRUE,"Front";#N/A,#N/A,TRUE,"Simple Letter";#N/A,#N/A,TRUE,"Inside";#N/A,#N/A,TRUE,"Contents";#N/A,#N/A,TRUE,"Basis";#N/A,#N/A,TRUE,"Inclusions";#N/A,#N/A,TRUE,"Exclusions";#N/A,#N/A,TRUE,"Areas";#N/A,#N/A,TRUE,"Summary";#N/A,#N/A,TRUE,"Detail"}</definedName>
    <definedName name="ghhg" localSheetId="0" hidden="1">{#N/A,#N/A,TRUE,"Front";#N/A,#N/A,TRUE,"Simple Letter";#N/A,#N/A,TRUE,"Inside";#N/A,#N/A,TRUE,"Contents";#N/A,#N/A,TRUE,"Basis";#N/A,#N/A,TRUE,"Inclusions";#N/A,#N/A,TRUE,"Exclusions";#N/A,#N/A,TRUE,"Areas";#N/A,#N/A,TRUE,"Summary";#N/A,#N/A,TRUE,"Detail"}</definedName>
    <definedName name="ghhg" localSheetId="6" hidden="1">{#N/A,#N/A,TRUE,"Front";#N/A,#N/A,TRUE,"Simple Letter";#N/A,#N/A,TRUE,"Inside";#N/A,#N/A,TRUE,"Contents";#N/A,#N/A,TRUE,"Basis";#N/A,#N/A,TRUE,"Inclusions";#N/A,#N/A,TRUE,"Exclusions";#N/A,#N/A,TRUE,"Areas";#N/A,#N/A,TRUE,"Summary";#N/A,#N/A,TRUE,"Detail"}</definedName>
    <definedName name="ghhg" localSheetId="4"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[37]FitOutConfCentre!#REF!</definedName>
    <definedName name="ghj" localSheetId="1" hidden="1">{#N/A,#N/A,TRUE,"Front";#N/A,#N/A,TRUE,"Simple Letter";#N/A,#N/A,TRUE,"Inside";#N/A,#N/A,TRUE,"Contents";#N/A,#N/A,TRUE,"Basis";#N/A,#N/A,TRUE,"Inclusions";#N/A,#N/A,TRUE,"Exclusions";#N/A,#N/A,TRUE,"Areas";#N/A,#N/A,TRUE,"Summary";#N/A,#N/A,TRUE,"Detail"}</definedName>
    <definedName name="ghj" localSheetId="5" hidden="1">{#N/A,#N/A,TRUE,"Front";#N/A,#N/A,TRUE,"Simple Letter";#N/A,#N/A,TRUE,"Inside";#N/A,#N/A,TRUE,"Contents";#N/A,#N/A,TRUE,"Basis";#N/A,#N/A,TRUE,"Inclusions";#N/A,#N/A,TRUE,"Exclusions";#N/A,#N/A,TRUE,"Areas";#N/A,#N/A,TRUE,"Summary";#N/A,#N/A,TRUE,"Detail"}</definedName>
    <definedName name="ghj" localSheetId="0" hidden="1">{#N/A,#N/A,TRUE,"Front";#N/A,#N/A,TRUE,"Simple Letter";#N/A,#N/A,TRUE,"Inside";#N/A,#N/A,TRUE,"Contents";#N/A,#N/A,TRUE,"Basis";#N/A,#N/A,TRUE,"Inclusions";#N/A,#N/A,TRUE,"Exclusions";#N/A,#N/A,TRUE,"Areas";#N/A,#N/A,TRUE,"Summary";#N/A,#N/A,TRUE,"Detail"}</definedName>
    <definedName name="ghj" localSheetId="6" hidden="1">{#N/A,#N/A,TRUE,"Front";#N/A,#N/A,TRUE,"Simple Letter";#N/A,#N/A,TRUE,"Inside";#N/A,#N/A,TRUE,"Contents";#N/A,#N/A,TRUE,"Basis";#N/A,#N/A,TRUE,"Inclusions";#N/A,#N/A,TRUE,"Exclusions";#N/A,#N/A,TRUE,"Areas";#N/A,#N/A,TRUE,"Summary";#N/A,#N/A,TRUE,"Detail"}</definedName>
    <definedName name="ghj" localSheetId="4"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localSheetId="5" hidden="1">{#N/A,#N/A,TRUE,"Cover";#N/A,#N/A,TRUE,"Conts";#N/A,#N/A,TRUE,"VOS";#N/A,#N/A,TRUE,"Warrington";#N/A,#N/A,TRUE,"Widnes"}</definedName>
    <definedName name="ghsdhth" localSheetId="0" hidden="1">{#N/A,#N/A,TRUE,"Cover";#N/A,#N/A,TRUE,"Conts";#N/A,#N/A,TRUE,"VOS";#N/A,#N/A,TRUE,"Warrington";#N/A,#N/A,TRUE,"Widnes"}</definedName>
    <definedName name="ghsdhth" localSheetId="6" hidden="1">{#N/A,#N/A,TRUE,"Cover";#N/A,#N/A,TRUE,"Conts";#N/A,#N/A,TRUE,"VOS";#N/A,#N/A,TRUE,"Warrington";#N/A,#N/A,TRUE,"Widnes"}</definedName>
    <definedName name="ghsdhth" localSheetId="4"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localSheetId="5" hidden="1">{#N/A,#N/A,TRUE,"Cover";#N/A,#N/A,TRUE,"Conts";#N/A,#N/A,TRUE,"VOS";#N/A,#N/A,TRUE,"Warrington";#N/A,#N/A,TRUE,"Widnes"}</definedName>
    <definedName name="ghsg" localSheetId="0" hidden="1">{#N/A,#N/A,TRUE,"Cover";#N/A,#N/A,TRUE,"Conts";#N/A,#N/A,TRUE,"VOS";#N/A,#N/A,TRUE,"Warrington";#N/A,#N/A,TRUE,"Widnes"}</definedName>
    <definedName name="ghsg" localSheetId="6" hidden="1">{#N/A,#N/A,TRUE,"Cover";#N/A,#N/A,TRUE,"Conts";#N/A,#N/A,TRUE,"VOS";#N/A,#N/A,TRUE,"Warrington";#N/A,#N/A,TRUE,"Widnes"}</definedName>
    <definedName name="ghsg" localSheetId="4" hidden="1">{#N/A,#N/A,TRUE,"Cover";#N/A,#N/A,TRUE,"Conts";#N/A,#N/A,TRUE,"VOS";#N/A,#N/A,TRUE,"Warrington";#N/A,#N/A,TRUE,"Widnes"}</definedName>
    <definedName name="ghsg" hidden="1">{#N/A,#N/A,TRUE,"Cover";#N/A,#N/A,TRUE,"Conts";#N/A,#N/A,TRUE,"VOS";#N/A,#N/A,TRUE,"Warrington";#N/A,#N/A,TRUE,"Widnes"}</definedName>
    <definedName name="gij" localSheetId="6" hidden="1">{"'Break down'!$A$4"}</definedName>
    <definedName name="gij" hidden="1">{"'Break down'!$A$4"}</definedName>
    <definedName name="gjahgkj" localSheetId="1" hidden="1">{#N/A,#N/A,TRUE,"Cover";#N/A,#N/A,TRUE,"Conts";#N/A,#N/A,TRUE,"VOS";#N/A,#N/A,TRUE,"Warrington";#N/A,#N/A,TRUE,"Widnes"}</definedName>
    <definedName name="gjahgkj" localSheetId="5" hidden="1">{#N/A,#N/A,TRUE,"Cover";#N/A,#N/A,TRUE,"Conts";#N/A,#N/A,TRUE,"VOS";#N/A,#N/A,TRUE,"Warrington";#N/A,#N/A,TRUE,"Widnes"}</definedName>
    <definedName name="gjahgkj" localSheetId="0" hidden="1">{#N/A,#N/A,TRUE,"Cover";#N/A,#N/A,TRUE,"Conts";#N/A,#N/A,TRUE,"VOS";#N/A,#N/A,TRUE,"Warrington";#N/A,#N/A,TRUE,"Widnes"}</definedName>
    <definedName name="gjahgkj" localSheetId="6" hidden="1">{#N/A,#N/A,TRUE,"Cover";#N/A,#N/A,TRUE,"Conts";#N/A,#N/A,TRUE,"VOS";#N/A,#N/A,TRUE,"Warrington";#N/A,#N/A,TRUE,"Widnes"}</definedName>
    <definedName name="gjahgkj" localSheetId="4"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localSheetId="5" hidden="1">{#N/A,#N/A,TRUE,"Front";#N/A,#N/A,TRUE,"Simple Letter";#N/A,#N/A,TRUE,"Inside";#N/A,#N/A,TRUE,"Contents";#N/A,#N/A,TRUE,"Basis";#N/A,#N/A,TRUE,"Inclusions";#N/A,#N/A,TRUE,"Exclusions";#N/A,#N/A,TRUE,"Areas";#N/A,#N/A,TRUE,"Summary";#N/A,#N/A,TRUE,"Detail"}</definedName>
    <definedName name="gjgjjhgj" localSheetId="0" hidden="1">{#N/A,#N/A,TRUE,"Front";#N/A,#N/A,TRUE,"Simple Letter";#N/A,#N/A,TRUE,"Inside";#N/A,#N/A,TRUE,"Contents";#N/A,#N/A,TRUE,"Basis";#N/A,#N/A,TRUE,"Inclusions";#N/A,#N/A,TRUE,"Exclusions";#N/A,#N/A,TRUE,"Areas";#N/A,#N/A,TRUE,"Summary";#N/A,#N/A,TRUE,"Detail"}</definedName>
    <definedName name="gjgjjhgj" localSheetId="6" hidden="1">{#N/A,#N/A,TRUE,"Front";#N/A,#N/A,TRUE,"Simple Letter";#N/A,#N/A,TRUE,"Inside";#N/A,#N/A,TRUE,"Contents";#N/A,#N/A,TRUE,"Basis";#N/A,#N/A,TRUE,"Inclusions";#N/A,#N/A,TRUE,"Exclusions";#N/A,#N/A,TRUE,"Areas";#N/A,#N/A,TRUE,"Summary";#N/A,#N/A,TRUE,"Detail"}</definedName>
    <definedName name="gjgjjhgj" localSheetId="4"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localSheetId="5" hidden="1">{#N/A,#N/A,TRUE,"Cover";#N/A,#N/A,TRUE,"Conts";#N/A,#N/A,TRUE,"VOS";#N/A,#N/A,TRUE,"Warrington";#N/A,#N/A,TRUE,"Widnes"}</definedName>
    <definedName name="gjkkl" localSheetId="0" hidden="1">{#N/A,#N/A,TRUE,"Cover";#N/A,#N/A,TRUE,"Conts";#N/A,#N/A,TRUE,"VOS";#N/A,#N/A,TRUE,"Warrington";#N/A,#N/A,TRUE,"Widnes"}</definedName>
    <definedName name="gjkkl" localSheetId="6" hidden="1">{#N/A,#N/A,TRUE,"Cover";#N/A,#N/A,TRUE,"Conts";#N/A,#N/A,TRUE,"VOS";#N/A,#N/A,TRUE,"Warrington";#N/A,#N/A,TRUE,"Widnes"}</definedName>
    <definedName name="gjkkl" localSheetId="4"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localSheetId="5" hidden="1">{#N/A,#N/A,FALSE,"물량산출"}</definedName>
    <definedName name="gkhgk" localSheetId="0" hidden="1">{#N/A,#N/A,FALSE,"물량산출"}</definedName>
    <definedName name="gkhgk" localSheetId="6" hidden="1">{#N/A,#N/A,FALSE,"물량산출"}</definedName>
    <definedName name="gkhgk" localSheetId="4"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as" localSheetId="12">#REF!</definedName>
    <definedName name="Glas" localSheetId="9">#REF!</definedName>
    <definedName name="Glastyp" localSheetId="12">#REF!</definedName>
    <definedName name="Glastyp" localSheetId="9">#REF!</definedName>
    <definedName name="glgkgk" localSheetId="1" hidden="1">{#N/A,#N/A,FALSE,"전력간선"}</definedName>
    <definedName name="glgkgk" localSheetId="5" hidden="1">{#N/A,#N/A,FALSE,"전력간선"}</definedName>
    <definedName name="glgkgk" localSheetId="0" hidden="1">{#N/A,#N/A,FALSE,"전력간선"}</definedName>
    <definedName name="glgkgk" localSheetId="6" hidden="1">{#N/A,#N/A,FALSE,"전력간선"}</definedName>
    <definedName name="glgkgk" localSheetId="4"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localSheetId="5" hidden="1">{#N/A,#N/A,TRUE,"Front";#N/A,#N/A,TRUE,"Simple Letter";#N/A,#N/A,TRUE,"Inside";#N/A,#N/A,TRUE,"Contents";#N/A,#N/A,TRUE,"Basis";#N/A,#N/A,TRUE,"Inclusions";#N/A,#N/A,TRUE,"Exclusions";#N/A,#N/A,TRUE,"Areas";#N/A,#N/A,TRUE,"Summary";#N/A,#N/A,TRUE,"Detail"}</definedName>
    <definedName name="gmnhhg" localSheetId="0" hidden="1">{#N/A,#N/A,TRUE,"Front";#N/A,#N/A,TRUE,"Simple Letter";#N/A,#N/A,TRUE,"Inside";#N/A,#N/A,TRUE,"Contents";#N/A,#N/A,TRUE,"Basis";#N/A,#N/A,TRUE,"Inclusions";#N/A,#N/A,TRUE,"Exclusions";#N/A,#N/A,TRUE,"Areas";#N/A,#N/A,TRUE,"Summary";#N/A,#N/A,TRUE,"Detail"}</definedName>
    <definedName name="gmnhhg" localSheetId="6" hidden="1">{#N/A,#N/A,TRUE,"Front";#N/A,#N/A,TRUE,"Simple Letter";#N/A,#N/A,TRUE,"Inside";#N/A,#N/A,TRUE,"Contents";#N/A,#N/A,TRUE,"Basis";#N/A,#N/A,TRUE,"Inclusions";#N/A,#N/A,TRUE,"Exclusions";#N/A,#N/A,TRUE,"Areas";#N/A,#N/A,TRUE,"Summary";#N/A,#N/A,TRUE,"Detail"}</definedName>
    <definedName name="gmnhhg" localSheetId="4"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6"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P_01" localSheetId="12">'[38]DB T1T2'!#REF!</definedName>
    <definedName name="GP_01" localSheetId="9">'[38]DB T1T2'!#REF!</definedName>
    <definedName name="GP_02" localSheetId="12">'[38]DB T1T2'!#REF!</definedName>
    <definedName name="GP_02" localSheetId="9">'[38]DB T1T2'!#REF!</definedName>
    <definedName name="GP_03" localSheetId="12">'[38]DB T1T2'!#REF!</definedName>
    <definedName name="GP_03" localSheetId="9">'[38]DB T1T2'!#REF!</definedName>
    <definedName name="GP_04" localSheetId="12">'[38]DB T1T2'!#REF!</definedName>
    <definedName name="GP_04" localSheetId="9">'[38]DB T1T2'!#REF!</definedName>
    <definedName name="GP_05" localSheetId="12">'[38]DB T1T2'!#REF!</definedName>
    <definedName name="GP_05" localSheetId="9">'[38]DB T1T2'!#REF!</definedName>
    <definedName name="GP_06" localSheetId="12">'[38]DB T1T2'!#REF!</definedName>
    <definedName name="GP_06" localSheetId="9">'[38]DB T1T2'!#REF!</definedName>
    <definedName name="GP_07" localSheetId="12">'[38]DB T1T2'!#REF!</definedName>
    <definedName name="GP_07" localSheetId="9">'[38]DB T1T2'!#REF!</definedName>
    <definedName name="GP_08" localSheetId="12">'[38]DB T1T2'!#REF!</definedName>
    <definedName name="GP_08" localSheetId="9">'[38]DB T1T2'!#REF!</definedName>
    <definedName name="GP_09" localSheetId="12">'[38]DB T1T2'!#REF!</definedName>
    <definedName name="GP_09" localSheetId="9">'[38]DB T1T2'!#REF!</definedName>
    <definedName name="gqg" localSheetId="1" hidden="1">{#N/A,#N/A,TRUE,"Front";#N/A,#N/A,TRUE,"Simple Letter";#N/A,#N/A,TRUE,"Inside";#N/A,#N/A,TRUE,"Contents";#N/A,#N/A,TRUE,"Basis";#N/A,#N/A,TRUE,"Inclusions";#N/A,#N/A,TRUE,"Exclusions";#N/A,#N/A,TRUE,"Areas";#N/A,#N/A,TRUE,"Summary";#N/A,#N/A,TRUE,"Detail"}</definedName>
    <definedName name="gqg" localSheetId="5" hidden="1">{#N/A,#N/A,TRUE,"Front";#N/A,#N/A,TRUE,"Simple Letter";#N/A,#N/A,TRUE,"Inside";#N/A,#N/A,TRUE,"Contents";#N/A,#N/A,TRUE,"Basis";#N/A,#N/A,TRUE,"Inclusions";#N/A,#N/A,TRUE,"Exclusions";#N/A,#N/A,TRUE,"Areas";#N/A,#N/A,TRUE,"Summary";#N/A,#N/A,TRUE,"Detail"}</definedName>
    <definedName name="gqg" localSheetId="0" hidden="1">{#N/A,#N/A,TRUE,"Front";#N/A,#N/A,TRUE,"Simple Letter";#N/A,#N/A,TRUE,"Inside";#N/A,#N/A,TRUE,"Contents";#N/A,#N/A,TRUE,"Basis";#N/A,#N/A,TRUE,"Inclusions";#N/A,#N/A,TRUE,"Exclusions";#N/A,#N/A,TRUE,"Areas";#N/A,#N/A,TRUE,"Summary";#N/A,#N/A,TRUE,"Detail"}</definedName>
    <definedName name="gqg" localSheetId="6" hidden="1">{#N/A,#N/A,TRUE,"Front";#N/A,#N/A,TRUE,"Simple Letter";#N/A,#N/A,TRUE,"Inside";#N/A,#N/A,TRUE,"Contents";#N/A,#N/A,TRUE,"Basis";#N/A,#N/A,TRUE,"Inclusions";#N/A,#N/A,TRUE,"Exclusions";#N/A,#N/A,TRUE,"Areas";#N/A,#N/A,TRUE,"Summary";#N/A,#N/A,TRUE,"Detail"}</definedName>
    <definedName name="gqg" localSheetId="4"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_to_CW3_First_Fllor" localSheetId="12">#REF!</definedName>
    <definedName name="GR_to_CW3_First_Fllor" localSheetId="9">#REF!</definedName>
    <definedName name="GR_to_terrace_Second_floor" localSheetId="12">#REF!</definedName>
    <definedName name="GR_to_terrace_Second_floor" localSheetId="9">#REF!</definedName>
    <definedName name="greg" localSheetId="1" hidden="1">{#N/A,#N/A,TRUE,"Front";#N/A,#N/A,TRUE,"Simple Letter";#N/A,#N/A,TRUE,"Inside";#N/A,#N/A,TRUE,"Contents";#N/A,#N/A,TRUE,"Basis";#N/A,#N/A,TRUE,"Inclusions";#N/A,#N/A,TRUE,"Exclusions";#N/A,#N/A,TRUE,"Areas";#N/A,#N/A,TRUE,"Summary";#N/A,#N/A,TRUE,"Detail"}</definedName>
    <definedName name="greg" localSheetId="5" hidden="1">{#N/A,#N/A,TRUE,"Front";#N/A,#N/A,TRUE,"Simple Letter";#N/A,#N/A,TRUE,"Inside";#N/A,#N/A,TRUE,"Contents";#N/A,#N/A,TRUE,"Basis";#N/A,#N/A,TRUE,"Inclusions";#N/A,#N/A,TRUE,"Exclusions";#N/A,#N/A,TRUE,"Areas";#N/A,#N/A,TRUE,"Summary";#N/A,#N/A,TRUE,"Detail"}</definedName>
    <definedName name="greg" localSheetId="0" hidden="1">{#N/A,#N/A,TRUE,"Front";#N/A,#N/A,TRUE,"Simple Letter";#N/A,#N/A,TRUE,"Inside";#N/A,#N/A,TRUE,"Contents";#N/A,#N/A,TRUE,"Basis";#N/A,#N/A,TRUE,"Inclusions";#N/A,#N/A,TRUE,"Exclusions";#N/A,#N/A,TRUE,"Areas";#N/A,#N/A,TRUE,"Summary";#N/A,#N/A,TRUE,"Detail"}</definedName>
    <definedName name="greg" localSheetId="6" hidden="1">{#N/A,#N/A,TRUE,"Front";#N/A,#N/A,TRUE,"Simple Letter";#N/A,#N/A,TRUE,"Inside";#N/A,#N/A,TRUE,"Contents";#N/A,#N/A,TRUE,"Basis";#N/A,#N/A,TRUE,"Inclusions";#N/A,#N/A,TRUE,"Exclusions";#N/A,#N/A,TRUE,"Areas";#N/A,#N/A,TRUE,"Summary";#N/A,#N/A,TRUE,"Detail"}</definedName>
    <definedName name="greg" localSheetId="4"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localSheetId="5" hidden="1">{#N/A,#N/A,TRUE,"Front";#N/A,#N/A,TRUE,"Simple Letter";#N/A,#N/A,TRUE,"Inside";#N/A,#N/A,TRUE,"Contents";#N/A,#N/A,TRUE,"Basis";#N/A,#N/A,TRUE,"Inclusions";#N/A,#N/A,TRUE,"Exclusions";#N/A,#N/A,TRUE,"Areas";#N/A,#N/A,TRUE,"Summary";#N/A,#N/A,TRUE,"Detail"}</definedName>
    <definedName name="gregt" localSheetId="0" hidden="1">{#N/A,#N/A,TRUE,"Front";#N/A,#N/A,TRUE,"Simple Letter";#N/A,#N/A,TRUE,"Inside";#N/A,#N/A,TRUE,"Contents";#N/A,#N/A,TRUE,"Basis";#N/A,#N/A,TRUE,"Inclusions";#N/A,#N/A,TRUE,"Exclusions";#N/A,#N/A,TRUE,"Areas";#N/A,#N/A,TRUE,"Summary";#N/A,#N/A,TRUE,"Detail"}</definedName>
    <definedName name="gregt" localSheetId="6" hidden="1">{#N/A,#N/A,TRUE,"Front";#N/A,#N/A,TRUE,"Simple Letter";#N/A,#N/A,TRUE,"Inside";#N/A,#N/A,TRUE,"Contents";#N/A,#N/A,TRUE,"Basis";#N/A,#N/A,TRUE,"Inclusions";#N/A,#N/A,TRUE,"Exclusions";#N/A,#N/A,TRUE,"Areas";#N/A,#N/A,TRUE,"Summary";#N/A,#N/A,TRUE,"Detail"}</definedName>
    <definedName name="gregt" localSheetId="4"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localSheetId="5" hidden="1">{#N/A,#N/A,TRUE,"Front";#N/A,#N/A,TRUE,"Simple Letter";#N/A,#N/A,TRUE,"Inside";#N/A,#N/A,TRUE,"Contents";#N/A,#N/A,TRUE,"Basis";#N/A,#N/A,TRUE,"Inclusions";#N/A,#N/A,TRUE,"Exclusions";#N/A,#N/A,TRUE,"Areas";#N/A,#N/A,TRUE,"Summary";#N/A,#N/A,TRUE,"Detail"}</definedName>
    <definedName name="grere" localSheetId="0" hidden="1">{#N/A,#N/A,TRUE,"Front";#N/A,#N/A,TRUE,"Simple Letter";#N/A,#N/A,TRUE,"Inside";#N/A,#N/A,TRUE,"Contents";#N/A,#N/A,TRUE,"Basis";#N/A,#N/A,TRUE,"Inclusions";#N/A,#N/A,TRUE,"Exclusions";#N/A,#N/A,TRUE,"Areas";#N/A,#N/A,TRUE,"Summary";#N/A,#N/A,TRUE,"Detail"}</definedName>
    <definedName name="grere" localSheetId="6" hidden="1">{#N/A,#N/A,TRUE,"Front";#N/A,#N/A,TRUE,"Simple Letter";#N/A,#N/A,TRUE,"Inside";#N/A,#N/A,TRUE,"Contents";#N/A,#N/A,TRUE,"Basis";#N/A,#N/A,TRUE,"Inclusions";#N/A,#N/A,TRUE,"Exclusions";#N/A,#N/A,TRUE,"Areas";#N/A,#N/A,TRUE,"Summary";#N/A,#N/A,TRUE,"Detail"}</definedName>
    <definedName name="grere" localSheetId="4"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localSheetId="5" hidden="1">{#N/A,#N/A,TRUE,"Front";#N/A,#N/A,TRUE,"Simple Letter";#N/A,#N/A,TRUE,"Inside";#N/A,#N/A,TRUE,"Contents";#N/A,#N/A,TRUE,"Basis";#N/A,#N/A,TRUE,"Inclusions";#N/A,#N/A,TRUE,"Exclusions";#N/A,#N/A,TRUE,"Areas";#N/A,#N/A,TRUE,"Summary";#N/A,#N/A,TRUE,"Detail"}</definedName>
    <definedName name="grerg" localSheetId="0" hidden="1">{#N/A,#N/A,TRUE,"Front";#N/A,#N/A,TRUE,"Simple Letter";#N/A,#N/A,TRUE,"Inside";#N/A,#N/A,TRUE,"Contents";#N/A,#N/A,TRUE,"Basis";#N/A,#N/A,TRUE,"Inclusions";#N/A,#N/A,TRUE,"Exclusions";#N/A,#N/A,TRUE,"Areas";#N/A,#N/A,TRUE,"Summary";#N/A,#N/A,TRUE,"Detail"}</definedName>
    <definedName name="grerg" localSheetId="6" hidden="1">{#N/A,#N/A,TRUE,"Front";#N/A,#N/A,TRUE,"Simple Letter";#N/A,#N/A,TRUE,"Inside";#N/A,#N/A,TRUE,"Contents";#N/A,#N/A,TRUE,"Basis";#N/A,#N/A,TRUE,"Inclusions";#N/A,#N/A,TRUE,"Exclusions";#N/A,#N/A,TRUE,"Areas";#N/A,#N/A,TRUE,"Summary";#N/A,#N/A,TRUE,"Detail"}</definedName>
    <definedName name="grerg" localSheetId="4"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localSheetId="6" hidden="1">[20]BID!$C$1:$H$533</definedName>
    <definedName name="grew" hidden="1">[19]BID!$C$1:$H$533</definedName>
    <definedName name="GRF" localSheetId="12">'[39]SLABREINF-SCH'!#REF!</definedName>
    <definedName name="GRF" localSheetId="9">'[39]SLABREINF-SCH'!#REF!</definedName>
    <definedName name="grttr" localSheetId="1" hidden="1">{#N/A,#N/A,TRUE,"Front";#N/A,#N/A,TRUE,"Simple Letter";#N/A,#N/A,TRUE,"Inside";#N/A,#N/A,TRUE,"Contents";#N/A,#N/A,TRUE,"Basis";#N/A,#N/A,TRUE,"Inclusions";#N/A,#N/A,TRUE,"Exclusions";#N/A,#N/A,TRUE,"Areas";#N/A,#N/A,TRUE,"Summary";#N/A,#N/A,TRUE,"Detail"}</definedName>
    <definedName name="grttr" localSheetId="5" hidden="1">{#N/A,#N/A,TRUE,"Front";#N/A,#N/A,TRUE,"Simple Letter";#N/A,#N/A,TRUE,"Inside";#N/A,#N/A,TRUE,"Contents";#N/A,#N/A,TRUE,"Basis";#N/A,#N/A,TRUE,"Inclusions";#N/A,#N/A,TRUE,"Exclusions";#N/A,#N/A,TRUE,"Areas";#N/A,#N/A,TRUE,"Summary";#N/A,#N/A,TRUE,"Detail"}</definedName>
    <definedName name="grttr" localSheetId="0" hidden="1">{#N/A,#N/A,TRUE,"Front";#N/A,#N/A,TRUE,"Simple Letter";#N/A,#N/A,TRUE,"Inside";#N/A,#N/A,TRUE,"Contents";#N/A,#N/A,TRUE,"Basis";#N/A,#N/A,TRUE,"Inclusions";#N/A,#N/A,TRUE,"Exclusions";#N/A,#N/A,TRUE,"Areas";#N/A,#N/A,TRUE,"Summary";#N/A,#N/A,TRUE,"Detail"}</definedName>
    <definedName name="grttr" localSheetId="6" hidden="1">{#N/A,#N/A,TRUE,"Front";#N/A,#N/A,TRUE,"Simple Letter";#N/A,#N/A,TRUE,"Inside";#N/A,#N/A,TRUE,"Contents";#N/A,#N/A,TRUE,"Basis";#N/A,#N/A,TRUE,"Inclusions";#N/A,#N/A,TRUE,"Exclusions";#N/A,#N/A,TRUE,"Areas";#N/A,#N/A,TRUE,"Summary";#N/A,#N/A,TRUE,"Detail"}</definedName>
    <definedName name="grttr" localSheetId="4"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 localSheetId="12">#REF!</definedName>
    <definedName name="gs" localSheetId="9">#REF!</definedName>
    <definedName name="gsdga" localSheetId="1" hidden="1">{#N/A,#N/A,TRUE,"Front";#N/A,#N/A,TRUE,"Simple Letter";#N/A,#N/A,TRUE,"Inside";#N/A,#N/A,TRUE,"Contents";#N/A,#N/A,TRUE,"Basis";#N/A,#N/A,TRUE,"Inclusions";#N/A,#N/A,TRUE,"Exclusions";#N/A,#N/A,TRUE,"Areas";#N/A,#N/A,TRUE,"Summary";#N/A,#N/A,TRUE,"Detail"}</definedName>
    <definedName name="gsdga" localSheetId="5" hidden="1">{#N/A,#N/A,TRUE,"Front";#N/A,#N/A,TRUE,"Simple Letter";#N/A,#N/A,TRUE,"Inside";#N/A,#N/A,TRUE,"Contents";#N/A,#N/A,TRUE,"Basis";#N/A,#N/A,TRUE,"Inclusions";#N/A,#N/A,TRUE,"Exclusions";#N/A,#N/A,TRUE,"Areas";#N/A,#N/A,TRUE,"Summary";#N/A,#N/A,TRUE,"Detail"}</definedName>
    <definedName name="gsdga" localSheetId="0" hidden="1">{#N/A,#N/A,TRUE,"Front";#N/A,#N/A,TRUE,"Simple Letter";#N/A,#N/A,TRUE,"Inside";#N/A,#N/A,TRUE,"Contents";#N/A,#N/A,TRUE,"Basis";#N/A,#N/A,TRUE,"Inclusions";#N/A,#N/A,TRUE,"Exclusions";#N/A,#N/A,TRUE,"Areas";#N/A,#N/A,TRUE,"Summary";#N/A,#N/A,TRUE,"Detail"}</definedName>
    <definedName name="gsdga" localSheetId="6" hidden="1">{#N/A,#N/A,TRUE,"Front";#N/A,#N/A,TRUE,"Simple Letter";#N/A,#N/A,TRUE,"Inside";#N/A,#N/A,TRUE,"Contents";#N/A,#N/A,TRUE,"Basis";#N/A,#N/A,TRUE,"Inclusions";#N/A,#N/A,TRUE,"Exclusions";#N/A,#N/A,TRUE,"Areas";#N/A,#N/A,TRUE,"Summary";#N/A,#N/A,TRUE,"Detail"}</definedName>
    <definedName name="gsdga" localSheetId="4"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localSheetId="5" hidden="1">{#N/A,#N/A,TRUE,"Front";#N/A,#N/A,TRUE,"Simple Letter";#N/A,#N/A,TRUE,"Inside";#N/A,#N/A,TRUE,"Contents";#N/A,#N/A,TRUE,"Basis";#N/A,#N/A,TRUE,"Inclusions";#N/A,#N/A,TRUE,"Exclusions";#N/A,#N/A,TRUE,"Areas";#N/A,#N/A,TRUE,"Summary";#N/A,#N/A,TRUE,"Detail"}</definedName>
    <definedName name="gsdgdf" localSheetId="0" hidden="1">{#N/A,#N/A,TRUE,"Front";#N/A,#N/A,TRUE,"Simple Letter";#N/A,#N/A,TRUE,"Inside";#N/A,#N/A,TRUE,"Contents";#N/A,#N/A,TRUE,"Basis";#N/A,#N/A,TRUE,"Inclusions";#N/A,#N/A,TRUE,"Exclusions";#N/A,#N/A,TRUE,"Areas";#N/A,#N/A,TRUE,"Summary";#N/A,#N/A,TRUE,"Detail"}</definedName>
    <definedName name="gsdgdf" localSheetId="6" hidden="1">{#N/A,#N/A,TRUE,"Front";#N/A,#N/A,TRUE,"Simple Letter";#N/A,#N/A,TRUE,"Inside";#N/A,#N/A,TRUE,"Contents";#N/A,#N/A,TRUE,"Basis";#N/A,#N/A,TRUE,"Inclusions";#N/A,#N/A,TRUE,"Exclusions";#N/A,#N/A,TRUE,"Areas";#N/A,#N/A,TRUE,"Summary";#N/A,#N/A,TRUE,"Detail"}</definedName>
    <definedName name="gsdgdf" localSheetId="4"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f" localSheetId="12">#REF!</definedName>
    <definedName name="gsf" localSheetId="9">#REF!</definedName>
    <definedName name="gsm" localSheetId="12">#REF!</definedName>
    <definedName name="gsm" localSheetId="9">#REF!</definedName>
    <definedName name="GSTSYAEYAEYEYET" localSheetId="6" hidden="1">{"'Break down'!$A$4"}</definedName>
    <definedName name="GSTSYAEYAEYEYET" hidden="1">{"'Break down'!$A$4"}</definedName>
    <definedName name="Gtot_KG" localSheetId="12">#REF!</definedName>
    <definedName name="Gtot_KG" localSheetId="9">#REF!</definedName>
    <definedName name="GTot_Operable" localSheetId="12">#REF!</definedName>
    <definedName name="GTot_Operable" localSheetId="9">#REF!</definedName>
    <definedName name="Gtot_Perim" localSheetId="12">#REF!</definedName>
    <definedName name="Gtot_Perim" localSheetId="9">#REF!</definedName>
    <definedName name="Gtot_TOT_M2" localSheetId="12">#REF!</definedName>
    <definedName name="Gtot_TOT_M2" localSheetId="9">#REF!</definedName>
    <definedName name="gtrghr" localSheetId="1" hidden="1">{#N/A,#N/A,TRUE,"Cover";#N/A,#N/A,TRUE,"Conts";#N/A,#N/A,TRUE,"VOS";#N/A,#N/A,TRUE,"Warrington";#N/A,#N/A,TRUE,"Widnes"}</definedName>
    <definedName name="gtrghr" localSheetId="5" hidden="1">{#N/A,#N/A,TRUE,"Cover";#N/A,#N/A,TRUE,"Conts";#N/A,#N/A,TRUE,"VOS";#N/A,#N/A,TRUE,"Warrington";#N/A,#N/A,TRUE,"Widnes"}</definedName>
    <definedName name="gtrghr" localSheetId="0" hidden="1">{#N/A,#N/A,TRUE,"Cover";#N/A,#N/A,TRUE,"Conts";#N/A,#N/A,TRUE,"VOS";#N/A,#N/A,TRUE,"Warrington";#N/A,#N/A,TRUE,"Widnes"}</definedName>
    <definedName name="gtrghr" localSheetId="6" hidden="1">{#N/A,#N/A,TRUE,"Cover";#N/A,#N/A,TRUE,"Conts";#N/A,#N/A,TRUE,"VOS";#N/A,#N/A,TRUE,"Warrington";#N/A,#N/A,TRUE,"Widnes"}</definedName>
    <definedName name="gtrghr" localSheetId="4" hidden="1">{#N/A,#N/A,TRUE,"Cover";#N/A,#N/A,TRUE,"Conts";#N/A,#N/A,TRUE,"VOS";#N/A,#N/A,TRUE,"Warrington";#N/A,#N/A,TRUE,"Widnes"}</definedName>
    <definedName name="gtrghr" hidden="1">{#N/A,#N/A,TRUE,"Cover";#N/A,#N/A,TRUE,"Conts";#N/A,#N/A,TRUE,"VOS";#N/A,#N/A,TRUE,"Warrington";#N/A,#N/A,TRUE,"Widnes"}</definedName>
    <definedName name="gurgaon112row" hidden="1">[40]XREF!#REF!</definedName>
    <definedName name="gwefh" localSheetId="1" hidden="1">{#N/A,#N/A,TRUE,"Front";#N/A,#N/A,TRUE,"Simple Letter";#N/A,#N/A,TRUE,"Inside";#N/A,#N/A,TRUE,"Contents";#N/A,#N/A,TRUE,"Basis";#N/A,#N/A,TRUE,"Inclusions";#N/A,#N/A,TRUE,"Exclusions";#N/A,#N/A,TRUE,"Areas";#N/A,#N/A,TRUE,"Summary";#N/A,#N/A,TRUE,"Detail"}</definedName>
    <definedName name="gwefh" localSheetId="5" hidden="1">{#N/A,#N/A,TRUE,"Front";#N/A,#N/A,TRUE,"Simple Letter";#N/A,#N/A,TRUE,"Inside";#N/A,#N/A,TRUE,"Contents";#N/A,#N/A,TRUE,"Basis";#N/A,#N/A,TRUE,"Inclusions";#N/A,#N/A,TRUE,"Exclusions";#N/A,#N/A,TRUE,"Areas";#N/A,#N/A,TRUE,"Summary";#N/A,#N/A,TRUE,"Detail"}</definedName>
    <definedName name="gwefh" localSheetId="0" hidden="1">{#N/A,#N/A,TRUE,"Front";#N/A,#N/A,TRUE,"Simple Letter";#N/A,#N/A,TRUE,"Inside";#N/A,#N/A,TRUE,"Contents";#N/A,#N/A,TRUE,"Basis";#N/A,#N/A,TRUE,"Inclusions";#N/A,#N/A,TRUE,"Exclusions";#N/A,#N/A,TRUE,"Areas";#N/A,#N/A,TRUE,"Summary";#N/A,#N/A,TRUE,"Detail"}</definedName>
    <definedName name="gwefh" localSheetId="6" hidden="1">{#N/A,#N/A,TRUE,"Front";#N/A,#N/A,TRUE,"Simple Letter";#N/A,#N/A,TRUE,"Inside";#N/A,#N/A,TRUE,"Contents";#N/A,#N/A,TRUE,"Basis";#N/A,#N/A,TRUE,"Inclusions";#N/A,#N/A,TRUE,"Exclusions";#N/A,#N/A,TRUE,"Areas";#N/A,#N/A,TRUE,"Summary";#N/A,#N/A,TRUE,"Detail"}</definedName>
    <definedName name="gwefh" localSheetId="4"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6" hidden="1">{#N/A,#N/A,TRUE,"Cover";#N/A,#N/A,TRUE,"Conts";#N/A,#N/A,TRUE,"VOS";#N/A,#N/A,TRUE,"Warrington";#N/A,#N/A,TRUE,"Widnes"}</definedName>
    <definedName name="gWEG" hidden="1">{#N/A,#N/A,TRUE,"Cover";#N/A,#N/A,TRUE,"Conts";#N/A,#N/A,TRUE,"VOS";#N/A,#N/A,TRUE,"Warrington";#N/A,#N/A,TRUE,"Widnes"}</definedName>
    <definedName name="GWEGTew" localSheetId="6"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localSheetId="5" hidden="1">{#N/A,#N/A,TRUE,"Cover";#N/A,#N/A,TRUE,"Conts";#N/A,#N/A,TRUE,"VOS";#N/A,#N/A,TRUE,"Warrington";#N/A,#N/A,TRUE,"Widnes"}</definedName>
    <definedName name="gwgtergyr" localSheetId="0" hidden="1">{#N/A,#N/A,TRUE,"Cover";#N/A,#N/A,TRUE,"Conts";#N/A,#N/A,TRUE,"VOS";#N/A,#N/A,TRUE,"Warrington";#N/A,#N/A,TRUE,"Widnes"}</definedName>
    <definedName name="gwgtergyr" localSheetId="6" hidden="1">{#N/A,#N/A,TRUE,"Cover";#N/A,#N/A,TRUE,"Conts";#N/A,#N/A,TRUE,"VOS";#N/A,#N/A,TRUE,"Warrington";#N/A,#N/A,TRUE,"Widnes"}</definedName>
    <definedName name="gwgtergyr" localSheetId="4"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localSheetId="5" hidden="1">{#N/A,#N/A,TRUE,"Front";#N/A,#N/A,TRUE,"Simple Letter";#N/A,#N/A,TRUE,"Inside";#N/A,#N/A,TRUE,"Contents";#N/A,#N/A,TRUE,"Basis";#N/A,#N/A,TRUE,"Inclusions";#N/A,#N/A,TRUE,"Exclusions";#N/A,#N/A,TRUE,"Areas";#N/A,#N/A,TRUE,"Summary";#N/A,#N/A,TRUE,"Detail"}</definedName>
    <definedName name="gwqrtrftgf" localSheetId="0" hidden="1">{#N/A,#N/A,TRUE,"Front";#N/A,#N/A,TRUE,"Simple Letter";#N/A,#N/A,TRUE,"Inside";#N/A,#N/A,TRUE,"Contents";#N/A,#N/A,TRUE,"Basis";#N/A,#N/A,TRUE,"Inclusions";#N/A,#N/A,TRUE,"Exclusions";#N/A,#N/A,TRUE,"Areas";#N/A,#N/A,TRUE,"Summary";#N/A,#N/A,TRUE,"Detail"}</definedName>
    <definedName name="gwqrtrftgf" localSheetId="6" hidden="1">{#N/A,#N/A,TRUE,"Front";#N/A,#N/A,TRUE,"Simple Letter";#N/A,#N/A,TRUE,"Inside";#N/A,#N/A,TRUE,"Contents";#N/A,#N/A,TRUE,"Basis";#N/A,#N/A,TRUE,"Inclusions";#N/A,#N/A,TRUE,"Exclusions";#N/A,#N/A,TRUE,"Areas";#N/A,#N/A,TRUE,"Summary";#N/A,#N/A,TRUE,"Detail"}</definedName>
    <definedName name="gwqrtrftgf" localSheetId="4"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2">#REF!</definedName>
    <definedName name="H" localSheetId="9">#REF!</definedName>
    <definedName name="h" hidden="1">#REF!</definedName>
    <definedName name="ha" localSheetId="1" hidden="1">{#N/A,#N/A,FALSE,"지침";#N/A,#N/A,FALSE,"환경분석";#N/A,#N/A,FALSE,"Sheet16"}</definedName>
    <definedName name="ha" localSheetId="5" hidden="1">{#N/A,#N/A,FALSE,"지침";#N/A,#N/A,FALSE,"환경분석";#N/A,#N/A,FALSE,"Sheet16"}</definedName>
    <definedName name="ha" localSheetId="0" hidden="1">{#N/A,#N/A,FALSE,"지침";#N/A,#N/A,FALSE,"환경분석";#N/A,#N/A,FALSE,"Sheet16"}</definedName>
    <definedName name="ha" localSheetId="4" hidden="1">{#N/A,#N/A,FALSE,"지침";#N/A,#N/A,FALSE,"환경분석";#N/A,#N/A,FALSE,"Sheet16"}</definedName>
    <definedName name="ha" hidden="1">{#N/A,#N/A,FALSE,"지침";#N/A,#N/A,FALSE,"환경분석";#N/A,#N/A,FALSE,"Sheet16"}</definedName>
    <definedName name="han" localSheetId="6" hidden="1">[20]BID!$A$1:$A$1714</definedName>
    <definedName name="han" hidden="1">[19]BID!$A$1:$A$1714</definedName>
    <definedName name="handrail" localSheetId="12">#REF!</definedName>
    <definedName name="handrail" localSheetId="9">#REF!</definedName>
    <definedName name="hb" localSheetId="6" hidden="1">{#N/A,#N/A,TRUE,"Cover";#N/A,#N/A,TRUE,"Conts";#N/A,#N/A,TRUE,"VOS";#N/A,#N/A,TRUE,"Warrington";#N/A,#N/A,TRUE,"Widnes"}</definedName>
    <definedName name="hb" hidden="1">{#N/A,#N/A,TRUE,"Cover";#N/A,#N/A,TRUE,"Conts";#N/A,#N/A,TRUE,"VOS";#N/A,#N/A,TRUE,"Warrington";#N/A,#N/A,TRUE,"Widnes"}</definedName>
    <definedName name="HCV6mm_400x200HLvr" localSheetId="12">#REF!</definedName>
    <definedName name="HCV6mm_400x200HLvr" localSheetId="9">#REF!</definedName>
    <definedName name="HCVen" localSheetId="12">#REF!</definedName>
    <definedName name="HCVen" localSheetId="9">#REF!</definedName>
    <definedName name="HCVen1mm" localSheetId="12">#REF!</definedName>
    <definedName name="HCVen1mm" localSheetId="9">#REF!</definedName>
    <definedName name="HCVen6mm" localSheetId="12">#REF!</definedName>
    <definedName name="HCVen6mm" localSheetId="9">#REF!</definedName>
    <definedName name="hdfhdhf" localSheetId="1" hidden="1">{#N/A,#N/A,TRUE,"Front";#N/A,#N/A,TRUE,"Simple Letter";#N/A,#N/A,TRUE,"Inside";#N/A,#N/A,TRUE,"Contents";#N/A,#N/A,TRUE,"Basis";#N/A,#N/A,TRUE,"Inclusions";#N/A,#N/A,TRUE,"Exclusions";#N/A,#N/A,TRUE,"Areas";#N/A,#N/A,TRUE,"Summary";#N/A,#N/A,TRUE,"Detail"}</definedName>
    <definedName name="hdfhdhf" localSheetId="5" hidden="1">{#N/A,#N/A,TRUE,"Front";#N/A,#N/A,TRUE,"Simple Letter";#N/A,#N/A,TRUE,"Inside";#N/A,#N/A,TRUE,"Contents";#N/A,#N/A,TRUE,"Basis";#N/A,#N/A,TRUE,"Inclusions";#N/A,#N/A,TRUE,"Exclusions";#N/A,#N/A,TRUE,"Areas";#N/A,#N/A,TRUE,"Summary";#N/A,#N/A,TRUE,"Detail"}</definedName>
    <definedName name="hdfhdhf" localSheetId="0" hidden="1">{#N/A,#N/A,TRUE,"Front";#N/A,#N/A,TRUE,"Simple Letter";#N/A,#N/A,TRUE,"Inside";#N/A,#N/A,TRUE,"Contents";#N/A,#N/A,TRUE,"Basis";#N/A,#N/A,TRUE,"Inclusions";#N/A,#N/A,TRUE,"Exclusions";#N/A,#N/A,TRUE,"Areas";#N/A,#N/A,TRUE,"Summary";#N/A,#N/A,TRUE,"Detail"}</definedName>
    <definedName name="hdfhdhf" localSheetId="6" hidden="1">{#N/A,#N/A,TRUE,"Front";#N/A,#N/A,TRUE,"Simple Letter";#N/A,#N/A,TRUE,"Inside";#N/A,#N/A,TRUE,"Contents";#N/A,#N/A,TRUE,"Basis";#N/A,#N/A,TRUE,"Inclusions";#N/A,#N/A,TRUE,"Exclusions";#N/A,#N/A,TRUE,"Areas";#N/A,#N/A,TRUE,"Summary";#N/A,#N/A,TRUE,"Detail"}</definedName>
    <definedName name="hdfhdhf" localSheetId="4"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eight_M" localSheetId="12">#REF!</definedName>
    <definedName name="Height_M" localSheetId="9">#REF!</definedName>
    <definedName name="hello" localSheetId="12">#REF!</definedName>
    <definedName name="hello" localSheetId="9">#REF!</definedName>
    <definedName name="hf" localSheetId="1" hidden="1">{#N/A,#N/A,TRUE,"Front";#N/A,#N/A,TRUE,"Simple Letter";#N/A,#N/A,TRUE,"Inside";#N/A,#N/A,TRUE,"Contents";#N/A,#N/A,TRUE,"Basis";#N/A,#N/A,TRUE,"Inclusions";#N/A,#N/A,TRUE,"Exclusions";#N/A,#N/A,TRUE,"Areas";#N/A,#N/A,TRUE,"Summary";#N/A,#N/A,TRUE,"Detail"}</definedName>
    <definedName name="hf" localSheetId="5" hidden="1">{#N/A,#N/A,TRUE,"Front";#N/A,#N/A,TRUE,"Simple Letter";#N/A,#N/A,TRUE,"Inside";#N/A,#N/A,TRUE,"Contents";#N/A,#N/A,TRUE,"Basis";#N/A,#N/A,TRUE,"Inclusions";#N/A,#N/A,TRUE,"Exclusions";#N/A,#N/A,TRUE,"Areas";#N/A,#N/A,TRUE,"Summary";#N/A,#N/A,TRUE,"Detail"}</definedName>
    <definedName name="hf" localSheetId="0" hidden="1">{#N/A,#N/A,TRUE,"Front";#N/A,#N/A,TRUE,"Simple Letter";#N/A,#N/A,TRUE,"Inside";#N/A,#N/A,TRUE,"Contents";#N/A,#N/A,TRUE,"Basis";#N/A,#N/A,TRUE,"Inclusions";#N/A,#N/A,TRUE,"Exclusions";#N/A,#N/A,TRUE,"Areas";#N/A,#N/A,TRUE,"Summary";#N/A,#N/A,TRUE,"Detail"}</definedName>
    <definedName name="hf" localSheetId="4" hidden="1">{#N/A,#N/A,TRUE,"Front";#N/A,#N/A,TRUE,"Simple Letter";#N/A,#N/A,TRUE,"Inside";#N/A,#N/A,TRUE,"Contents";#N/A,#N/A,TRUE,"Basis";#N/A,#N/A,TRUE,"Inclusions";#N/A,#N/A,TRUE,"Exclusions";#N/A,#N/A,TRUE,"Areas";#N/A,#N/A,TRUE,"Summary";#N/A,#N/A,TRUE,"Detail"}</definedName>
    <definedName name="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localSheetId="5" hidden="1">{#N/A,#N/A,TRUE,"Front";#N/A,#N/A,TRUE,"Simple Letter";#N/A,#N/A,TRUE,"Inside";#N/A,#N/A,TRUE,"Contents";#N/A,#N/A,TRUE,"Basis";#N/A,#N/A,TRUE,"Inclusions";#N/A,#N/A,TRUE,"Exclusions";#N/A,#N/A,TRUE,"Areas";#N/A,#N/A,TRUE,"Summary";#N/A,#N/A,TRUE,"Detail"}</definedName>
    <definedName name="hfdhd" localSheetId="0" hidden="1">{#N/A,#N/A,TRUE,"Front";#N/A,#N/A,TRUE,"Simple Letter";#N/A,#N/A,TRUE,"Inside";#N/A,#N/A,TRUE,"Contents";#N/A,#N/A,TRUE,"Basis";#N/A,#N/A,TRUE,"Inclusions";#N/A,#N/A,TRUE,"Exclusions";#N/A,#N/A,TRUE,"Areas";#N/A,#N/A,TRUE,"Summary";#N/A,#N/A,TRUE,"Detail"}</definedName>
    <definedName name="hfdhd" localSheetId="6" hidden="1">{#N/A,#N/A,TRUE,"Front";#N/A,#N/A,TRUE,"Simple Letter";#N/A,#N/A,TRUE,"Inside";#N/A,#N/A,TRUE,"Contents";#N/A,#N/A,TRUE,"Basis";#N/A,#N/A,TRUE,"Inclusions";#N/A,#N/A,TRUE,"Exclusions";#N/A,#N/A,TRUE,"Areas";#N/A,#N/A,TRUE,"Summary";#N/A,#N/A,TRUE,"Detail"}</definedName>
    <definedName name="hfdhd" localSheetId="4"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localSheetId="5" hidden="1">{#N/A,#N/A,TRUE,"Front";#N/A,#N/A,TRUE,"Simple Letter";#N/A,#N/A,TRUE,"Inside";#N/A,#N/A,TRUE,"Contents";#N/A,#N/A,TRUE,"Basis";#N/A,#N/A,TRUE,"Inclusions";#N/A,#N/A,TRUE,"Exclusions";#N/A,#N/A,TRUE,"Areas";#N/A,#N/A,TRUE,"Summary";#N/A,#N/A,TRUE,"Detail"}</definedName>
    <definedName name="hfgffh" localSheetId="0" hidden="1">{#N/A,#N/A,TRUE,"Front";#N/A,#N/A,TRUE,"Simple Letter";#N/A,#N/A,TRUE,"Inside";#N/A,#N/A,TRUE,"Contents";#N/A,#N/A,TRUE,"Basis";#N/A,#N/A,TRUE,"Inclusions";#N/A,#N/A,TRUE,"Exclusions";#N/A,#N/A,TRUE,"Areas";#N/A,#N/A,TRUE,"Summary";#N/A,#N/A,TRUE,"Detail"}</definedName>
    <definedName name="hfgffh" localSheetId="6" hidden="1">{#N/A,#N/A,TRUE,"Front";#N/A,#N/A,TRUE,"Simple Letter";#N/A,#N/A,TRUE,"Inside";#N/A,#N/A,TRUE,"Contents";#N/A,#N/A,TRUE,"Basis";#N/A,#N/A,TRUE,"Inclusions";#N/A,#N/A,TRUE,"Exclusions";#N/A,#N/A,TRUE,"Areas";#N/A,#N/A,TRUE,"Summary";#N/A,#N/A,TRUE,"Detail"}</definedName>
    <definedName name="hfgffh" localSheetId="4"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localSheetId="5" hidden="1">{#N/A,#N/A,TRUE,"Front";#N/A,#N/A,TRUE,"Simple Letter";#N/A,#N/A,TRUE,"Inside";#N/A,#N/A,TRUE,"Contents";#N/A,#N/A,TRUE,"Basis";#N/A,#N/A,TRUE,"Inclusions";#N/A,#N/A,TRUE,"Exclusions";#N/A,#N/A,TRUE,"Areas";#N/A,#N/A,TRUE,"Summary";#N/A,#N/A,TRUE,"Detail"}</definedName>
    <definedName name="hfgfhfhhgfgh" localSheetId="0" hidden="1">{#N/A,#N/A,TRUE,"Front";#N/A,#N/A,TRUE,"Simple Letter";#N/A,#N/A,TRUE,"Inside";#N/A,#N/A,TRUE,"Contents";#N/A,#N/A,TRUE,"Basis";#N/A,#N/A,TRUE,"Inclusions";#N/A,#N/A,TRUE,"Exclusions";#N/A,#N/A,TRUE,"Areas";#N/A,#N/A,TRUE,"Summary";#N/A,#N/A,TRUE,"Detail"}</definedName>
    <definedName name="hfgfhfhhgfgh" localSheetId="6" hidden="1">{#N/A,#N/A,TRUE,"Front";#N/A,#N/A,TRUE,"Simple Letter";#N/A,#N/A,TRUE,"Inside";#N/A,#N/A,TRUE,"Contents";#N/A,#N/A,TRUE,"Basis";#N/A,#N/A,TRUE,"Inclusions";#N/A,#N/A,TRUE,"Exclusions";#N/A,#N/A,TRUE,"Areas";#N/A,#N/A,TRUE,"Summary";#N/A,#N/A,TRUE,"Detail"}</definedName>
    <definedName name="hfgfhfhhgfgh" localSheetId="4"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6"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localSheetId="5" hidden="1">{#N/A,#N/A,TRUE,"Front";#N/A,#N/A,TRUE,"Simple Letter";#N/A,#N/A,TRUE,"Inside";#N/A,#N/A,TRUE,"Contents";#N/A,#N/A,TRUE,"Basis";#N/A,#N/A,TRUE,"Inclusions";#N/A,#N/A,TRUE,"Exclusions";#N/A,#N/A,TRUE,"Areas";#N/A,#N/A,TRUE,"Summary";#N/A,#N/A,TRUE,"Detail"}</definedName>
    <definedName name="hfghf" localSheetId="0" hidden="1">{#N/A,#N/A,TRUE,"Front";#N/A,#N/A,TRUE,"Simple Letter";#N/A,#N/A,TRUE,"Inside";#N/A,#N/A,TRUE,"Contents";#N/A,#N/A,TRUE,"Basis";#N/A,#N/A,TRUE,"Inclusions";#N/A,#N/A,TRUE,"Exclusions";#N/A,#N/A,TRUE,"Areas";#N/A,#N/A,TRUE,"Summary";#N/A,#N/A,TRUE,"Detail"}</definedName>
    <definedName name="hfghf" localSheetId="6" hidden="1">{#N/A,#N/A,TRUE,"Front";#N/A,#N/A,TRUE,"Simple Letter";#N/A,#N/A,TRUE,"Inside";#N/A,#N/A,TRUE,"Contents";#N/A,#N/A,TRUE,"Basis";#N/A,#N/A,TRUE,"Inclusions";#N/A,#N/A,TRUE,"Exclusions";#N/A,#N/A,TRUE,"Areas";#N/A,#N/A,TRUE,"Summary";#N/A,#N/A,TRUE,"Detail"}</definedName>
    <definedName name="hfghf" localSheetId="4"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localSheetId="5" hidden="1">{#N/A,#N/A,TRUE,"Front";#N/A,#N/A,TRUE,"Simple Letter";#N/A,#N/A,TRUE,"Inside";#N/A,#N/A,TRUE,"Contents";#N/A,#N/A,TRUE,"Basis";#N/A,#N/A,TRUE,"Inclusions";#N/A,#N/A,TRUE,"Exclusions";#N/A,#N/A,TRUE,"Areas";#N/A,#N/A,TRUE,"Summary";#N/A,#N/A,TRUE,"Detail"}</definedName>
    <definedName name="hfghfh" localSheetId="0" hidden="1">{#N/A,#N/A,TRUE,"Front";#N/A,#N/A,TRUE,"Simple Letter";#N/A,#N/A,TRUE,"Inside";#N/A,#N/A,TRUE,"Contents";#N/A,#N/A,TRUE,"Basis";#N/A,#N/A,TRUE,"Inclusions";#N/A,#N/A,TRUE,"Exclusions";#N/A,#N/A,TRUE,"Areas";#N/A,#N/A,TRUE,"Summary";#N/A,#N/A,TRUE,"Detail"}</definedName>
    <definedName name="hfghfh" localSheetId="6" hidden="1">{#N/A,#N/A,TRUE,"Front";#N/A,#N/A,TRUE,"Simple Letter";#N/A,#N/A,TRUE,"Inside";#N/A,#N/A,TRUE,"Contents";#N/A,#N/A,TRUE,"Basis";#N/A,#N/A,TRUE,"Inclusions";#N/A,#N/A,TRUE,"Exclusions";#N/A,#N/A,TRUE,"Areas";#N/A,#N/A,TRUE,"Summary";#N/A,#N/A,TRUE,"Detail"}</definedName>
    <definedName name="hfghfh" localSheetId="4"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localSheetId="5" hidden="1">{#N/A,#N/A,TRUE,"Front";#N/A,#N/A,TRUE,"Simple Letter";#N/A,#N/A,TRUE,"Inside";#N/A,#N/A,TRUE,"Contents";#N/A,#N/A,TRUE,"Basis";#N/A,#N/A,TRUE,"Inclusions";#N/A,#N/A,TRUE,"Exclusions";#N/A,#N/A,TRUE,"Areas";#N/A,#N/A,TRUE,"Summary";#N/A,#N/A,TRUE,"Detail"}</definedName>
    <definedName name="hfghh" localSheetId="0" hidden="1">{#N/A,#N/A,TRUE,"Front";#N/A,#N/A,TRUE,"Simple Letter";#N/A,#N/A,TRUE,"Inside";#N/A,#N/A,TRUE,"Contents";#N/A,#N/A,TRUE,"Basis";#N/A,#N/A,TRUE,"Inclusions";#N/A,#N/A,TRUE,"Exclusions";#N/A,#N/A,TRUE,"Areas";#N/A,#N/A,TRUE,"Summary";#N/A,#N/A,TRUE,"Detail"}</definedName>
    <definedName name="hfghh" localSheetId="6" hidden="1">{#N/A,#N/A,TRUE,"Front";#N/A,#N/A,TRUE,"Simple Letter";#N/A,#N/A,TRUE,"Inside";#N/A,#N/A,TRUE,"Contents";#N/A,#N/A,TRUE,"Basis";#N/A,#N/A,TRUE,"Inclusions";#N/A,#N/A,TRUE,"Exclusions";#N/A,#N/A,TRUE,"Areas";#N/A,#N/A,TRUE,"Summary";#N/A,#N/A,TRUE,"Detail"}</definedName>
    <definedName name="hfghh" localSheetId="4"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localSheetId="5" hidden="1">{#N/A,#N/A,TRUE,"Front";#N/A,#N/A,TRUE,"Simple Letter";#N/A,#N/A,TRUE,"Inside";#N/A,#N/A,TRUE,"Contents";#N/A,#N/A,TRUE,"Basis";#N/A,#N/A,TRUE,"Inclusions";#N/A,#N/A,TRUE,"Exclusions";#N/A,#N/A,TRUE,"Areas";#N/A,#N/A,TRUE,"Summary";#N/A,#N/A,TRUE,"Detail"}</definedName>
    <definedName name="hfhfd" localSheetId="0" hidden="1">{#N/A,#N/A,TRUE,"Front";#N/A,#N/A,TRUE,"Simple Letter";#N/A,#N/A,TRUE,"Inside";#N/A,#N/A,TRUE,"Contents";#N/A,#N/A,TRUE,"Basis";#N/A,#N/A,TRUE,"Inclusions";#N/A,#N/A,TRUE,"Exclusions";#N/A,#N/A,TRUE,"Areas";#N/A,#N/A,TRUE,"Summary";#N/A,#N/A,TRUE,"Detail"}</definedName>
    <definedName name="hfhfd" localSheetId="6" hidden="1">{#N/A,#N/A,TRUE,"Front";#N/A,#N/A,TRUE,"Simple Letter";#N/A,#N/A,TRUE,"Inside";#N/A,#N/A,TRUE,"Contents";#N/A,#N/A,TRUE,"Basis";#N/A,#N/A,TRUE,"Inclusions";#N/A,#N/A,TRUE,"Exclusions";#N/A,#N/A,TRUE,"Areas";#N/A,#N/A,TRUE,"Summary";#N/A,#N/A,TRUE,"Detail"}</definedName>
    <definedName name="hfhfd" localSheetId="4"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localSheetId="5" hidden="1">{#N/A,#N/A,TRUE,"Cover";#N/A,#N/A,TRUE,"Conts";#N/A,#N/A,TRUE,"VOS";#N/A,#N/A,TRUE,"Warrington";#N/A,#N/A,TRUE,"Widnes"}</definedName>
    <definedName name="hfhgf" localSheetId="0" hidden="1">{#N/A,#N/A,TRUE,"Cover";#N/A,#N/A,TRUE,"Conts";#N/A,#N/A,TRUE,"VOS";#N/A,#N/A,TRUE,"Warrington";#N/A,#N/A,TRUE,"Widnes"}</definedName>
    <definedName name="hfhgf" localSheetId="6" hidden="1">{#N/A,#N/A,TRUE,"Cover";#N/A,#N/A,TRUE,"Conts";#N/A,#N/A,TRUE,"VOS";#N/A,#N/A,TRUE,"Warrington";#N/A,#N/A,TRUE,"Widnes"}</definedName>
    <definedName name="hfhgf" localSheetId="4" hidden="1">{#N/A,#N/A,TRUE,"Cover";#N/A,#N/A,TRUE,"Conts";#N/A,#N/A,TRUE,"VOS";#N/A,#N/A,TRUE,"Warrington";#N/A,#N/A,TRUE,"Widnes"}</definedName>
    <definedName name="hfhgf" hidden="1">{#N/A,#N/A,TRUE,"Cover";#N/A,#N/A,TRUE,"Conts";#N/A,#N/A,TRUE,"VOS";#N/A,#N/A,TRUE,"Warrington";#N/A,#N/A,TRUE,"Widnes"}</definedName>
    <definedName name="hg" localSheetId="1" hidden="1">{#N/A,#N/A,TRUE,"Front";#N/A,#N/A,TRUE,"Simple Letter";#N/A,#N/A,TRUE,"Inside";#N/A,#N/A,TRUE,"Contents";#N/A,#N/A,TRUE,"Basis";#N/A,#N/A,TRUE,"Inclusions";#N/A,#N/A,TRUE,"Exclusions";#N/A,#N/A,TRUE,"Areas";#N/A,#N/A,TRUE,"Summary";#N/A,#N/A,TRUE,"Detail"}</definedName>
    <definedName name="hg" localSheetId="5" hidden="1">{#N/A,#N/A,TRUE,"Front";#N/A,#N/A,TRUE,"Simple Letter";#N/A,#N/A,TRUE,"Inside";#N/A,#N/A,TRUE,"Contents";#N/A,#N/A,TRUE,"Basis";#N/A,#N/A,TRUE,"Inclusions";#N/A,#N/A,TRUE,"Exclusions";#N/A,#N/A,TRUE,"Areas";#N/A,#N/A,TRUE,"Summary";#N/A,#N/A,TRUE,"Detail"}</definedName>
    <definedName name="hg" localSheetId="0" hidden="1">{#N/A,#N/A,TRUE,"Front";#N/A,#N/A,TRUE,"Simple Letter";#N/A,#N/A,TRUE,"Inside";#N/A,#N/A,TRUE,"Contents";#N/A,#N/A,TRUE,"Basis";#N/A,#N/A,TRUE,"Inclusions";#N/A,#N/A,TRUE,"Exclusions";#N/A,#N/A,TRUE,"Areas";#N/A,#N/A,TRUE,"Summary";#N/A,#N/A,TRUE,"Detail"}</definedName>
    <definedName name="hg" localSheetId="4" hidden="1">{#N/A,#N/A,TRUE,"Front";#N/A,#N/A,TRUE,"Simple Letter";#N/A,#N/A,TRUE,"Inside";#N/A,#N/A,TRUE,"Contents";#N/A,#N/A,TRUE,"Basis";#N/A,#N/A,TRUE,"Inclusions";#N/A,#N/A,TRUE,"Exclusions";#N/A,#N/A,TRUE,"Areas";#N/A,#N/A,TRUE,"Summary";#N/A,#N/A,TRUE,"Detail"}</definedName>
    <definedName name="hg" hidden="1">{#N/A,#N/A,TRUE,"Front";#N/A,#N/A,TRUE,"Simple Letter";#N/A,#N/A,TRUE,"Inside";#N/A,#N/A,TRUE,"Contents";#N/A,#N/A,TRUE,"Basis";#N/A,#N/A,TRUE,"Inclusions";#N/A,#N/A,TRUE,"Exclusions";#N/A,#N/A,TRUE,"Areas";#N/A,#N/A,TRUE,"Summary";#N/A,#N/A,TRUE,"Detail"}</definedName>
    <definedName name="hgjhj" localSheetId="1" hidden="1">{#N/A,#N/A,TRUE,"Front";#N/A,#N/A,TRUE,"Simple Letter";#N/A,#N/A,TRUE,"Inside";#N/A,#N/A,TRUE,"Contents";#N/A,#N/A,TRUE,"Basis";#N/A,#N/A,TRUE,"Inclusions";#N/A,#N/A,TRUE,"Exclusions";#N/A,#N/A,TRUE,"Areas";#N/A,#N/A,TRUE,"Summary";#N/A,#N/A,TRUE,"Detail"}</definedName>
    <definedName name="hgjhj" localSheetId="5" hidden="1">{#N/A,#N/A,TRUE,"Front";#N/A,#N/A,TRUE,"Simple Letter";#N/A,#N/A,TRUE,"Inside";#N/A,#N/A,TRUE,"Contents";#N/A,#N/A,TRUE,"Basis";#N/A,#N/A,TRUE,"Inclusions";#N/A,#N/A,TRUE,"Exclusions";#N/A,#N/A,TRUE,"Areas";#N/A,#N/A,TRUE,"Summary";#N/A,#N/A,TRUE,"Detail"}</definedName>
    <definedName name="hgjhj" localSheetId="0" hidden="1">{#N/A,#N/A,TRUE,"Front";#N/A,#N/A,TRUE,"Simple Letter";#N/A,#N/A,TRUE,"Inside";#N/A,#N/A,TRUE,"Contents";#N/A,#N/A,TRUE,"Basis";#N/A,#N/A,TRUE,"Inclusions";#N/A,#N/A,TRUE,"Exclusions";#N/A,#N/A,TRUE,"Areas";#N/A,#N/A,TRUE,"Summary";#N/A,#N/A,TRUE,"Detail"}</definedName>
    <definedName name="hgjhj" localSheetId="6" hidden="1">{#N/A,#N/A,TRUE,"Front";#N/A,#N/A,TRUE,"Simple Letter";#N/A,#N/A,TRUE,"Inside";#N/A,#N/A,TRUE,"Contents";#N/A,#N/A,TRUE,"Basis";#N/A,#N/A,TRUE,"Inclusions";#N/A,#N/A,TRUE,"Exclusions";#N/A,#N/A,TRUE,"Areas";#N/A,#N/A,TRUE,"Summary";#N/A,#N/A,TRUE,"Detail"}</definedName>
    <definedName name="hgjhj" localSheetId="4"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6" hidden="1">{#N/A,#N/A,TRUE,"Cover";#N/A,#N/A,TRUE,"Conts";#N/A,#N/A,TRUE,"VOS";#N/A,#N/A,TRUE,"Warrington";#N/A,#N/A,TRUE,"Widnes"}</definedName>
    <definedName name="hgkhkg" hidden="1">{#N/A,#N/A,TRUE,"Cover";#N/A,#N/A,TRUE,"Conts";#N/A,#N/A,TRUE,"VOS";#N/A,#N/A,TRUE,"Warrington";#N/A,#N/A,TRUE,"Widnes"}</definedName>
    <definedName name="HH" localSheetId="12">#REF!</definedName>
    <definedName name="hhd" localSheetId="1" hidden="1">{#N/A,#N/A,TRUE,"Front";#N/A,#N/A,TRUE,"Simple Letter";#N/A,#N/A,TRUE,"Inside";#N/A,#N/A,TRUE,"Contents";#N/A,#N/A,TRUE,"Basis";#N/A,#N/A,TRUE,"Inclusions";#N/A,#N/A,TRUE,"Exclusions";#N/A,#N/A,TRUE,"Areas";#N/A,#N/A,TRUE,"Summary";#N/A,#N/A,TRUE,"Detail"}</definedName>
    <definedName name="hhd" localSheetId="5" hidden="1">{#N/A,#N/A,TRUE,"Front";#N/A,#N/A,TRUE,"Simple Letter";#N/A,#N/A,TRUE,"Inside";#N/A,#N/A,TRUE,"Contents";#N/A,#N/A,TRUE,"Basis";#N/A,#N/A,TRUE,"Inclusions";#N/A,#N/A,TRUE,"Exclusions";#N/A,#N/A,TRUE,"Areas";#N/A,#N/A,TRUE,"Summary";#N/A,#N/A,TRUE,"Detail"}</definedName>
    <definedName name="hhd" localSheetId="0" hidden="1">{#N/A,#N/A,TRUE,"Front";#N/A,#N/A,TRUE,"Simple Letter";#N/A,#N/A,TRUE,"Inside";#N/A,#N/A,TRUE,"Contents";#N/A,#N/A,TRUE,"Basis";#N/A,#N/A,TRUE,"Inclusions";#N/A,#N/A,TRUE,"Exclusions";#N/A,#N/A,TRUE,"Areas";#N/A,#N/A,TRUE,"Summary";#N/A,#N/A,TRUE,"Detail"}</definedName>
    <definedName name="hhd" localSheetId="6" hidden="1">{#N/A,#N/A,TRUE,"Front";#N/A,#N/A,TRUE,"Simple Letter";#N/A,#N/A,TRUE,"Inside";#N/A,#N/A,TRUE,"Contents";#N/A,#N/A,TRUE,"Basis";#N/A,#N/A,TRUE,"Inclusions";#N/A,#N/A,TRUE,"Exclusions";#N/A,#N/A,TRUE,"Areas";#N/A,#N/A,TRUE,"Summary";#N/A,#N/A,TRUE,"Detail"}</definedName>
    <definedName name="hhd" localSheetId="4"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localSheetId="5" hidden="1">{#N/A,#N/A,TRUE,"Front";#N/A,#N/A,TRUE,"Simple Letter";#N/A,#N/A,TRUE,"Inside";#N/A,#N/A,TRUE,"Contents";#N/A,#N/A,TRUE,"Basis";#N/A,#N/A,TRUE,"Inclusions";#N/A,#N/A,TRUE,"Exclusions";#N/A,#N/A,TRUE,"Areas";#N/A,#N/A,TRUE,"Summary";#N/A,#N/A,TRUE,"Detail"}</definedName>
    <definedName name="hhff" localSheetId="0" hidden="1">{#N/A,#N/A,TRUE,"Front";#N/A,#N/A,TRUE,"Simple Letter";#N/A,#N/A,TRUE,"Inside";#N/A,#N/A,TRUE,"Contents";#N/A,#N/A,TRUE,"Basis";#N/A,#N/A,TRUE,"Inclusions";#N/A,#N/A,TRUE,"Exclusions";#N/A,#N/A,TRUE,"Areas";#N/A,#N/A,TRUE,"Summary";#N/A,#N/A,TRUE,"Detail"}</definedName>
    <definedName name="hhff" localSheetId="6" hidden="1">{#N/A,#N/A,TRUE,"Front";#N/A,#N/A,TRUE,"Simple Letter";#N/A,#N/A,TRUE,"Inside";#N/A,#N/A,TRUE,"Contents";#N/A,#N/A,TRUE,"Basis";#N/A,#N/A,TRUE,"Inclusions";#N/A,#N/A,TRUE,"Exclusions";#N/A,#N/A,TRUE,"Areas";#N/A,#N/A,TRUE,"Summary";#N/A,#N/A,TRUE,"Detail"}</definedName>
    <definedName name="hhff" localSheetId="4"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 localSheetId="1" hidden="1">{#N/A,#N/A,TRUE,"Front";#N/A,#N/A,TRUE,"Simple Letter";#N/A,#N/A,TRUE,"Inside";#N/A,#N/A,TRUE,"Contents";#N/A,#N/A,TRUE,"Basis";#N/A,#N/A,TRUE,"Inclusions";#N/A,#N/A,TRUE,"Exclusions";#N/A,#N/A,TRUE,"Areas";#N/A,#N/A,TRUE,"Summary";#N/A,#N/A,TRUE,"Detail"}</definedName>
    <definedName name="hhh" localSheetId="5" hidden="1">{#N/A,#N/A,TRUE,"Front";#N/A,#N/A,TRUE,"Simple Letter";#N/A,#N/A,TRUE,"Inside";#N/A,#N/A,TRUE,"Contents";#N/A,#N/A,TRUE,"Basis";#N/A,#N/A,TRUE,"Inclusions";#N/A,#N/A,TRUE,"Exclusions";#N/A,#N/A,TRUE,"Areas";#N/A,#N/A,TRUE,"Summary";#N/A,#N/A,TRUE,"Detail"}</definedName>
    <definedName name="hhh" localSheetId="0" hidden="1">{#N/A,#N/A,TRUE,"Front";#N/A,#N/A,TRUE,"Simple Letter";#N/A,#N/A,TRUE,"Inside";#N/A,#N/A,TRUE,"Contents";#N/A,#N/A,TRUE,"Basis";#N/A,#N/A,TRUE,"Inclusions";#N/A,#N/A,TRUE,"Exclusions";#N/A,#N/A,TRUE,"Areas";#N/A,#N/A,TRUE,"Summary";#N/A,#N/A,TRUE,"Detail"}</definedName>
    <definedName name="hhh" localSheetId="4" hidden="1">{#N/A,#N/A,TRUE,"Front";#N/A,#N/A,TRUE,"Simple Letter";#N/A,#N/A,TRUE,"Inside";#N/A,#N/A,TRUE,"Contents";#N/A,#N/A,TRUE,"Basis";#N/A,#N/A,TRUE,"Inclusions";#N/A,#N/A,TRUE,"Exclusions";#N/A,#N/A,TRUE,"Areas";#N/A,#N/A,TRUE,"Summary";#N/A,#N/A,TRUE,"Detail"}</definedName>
    <definedName name="hhh" hidden="1">{#N/A,#N/A,TRUE,"Front";#N/A,#N/A,TRUE,"Simple Letter";#N/A,#N/A,TRUE,"Inside";#N/A,#N/A,TRUE,"Contents";#N/A,#N/A,TRUE,"Basis";#N/A,#N/A,TRUE,"Inclusions";#N/A,#N/A,TRUE,"Exclusions";#N/A,#N/A,TRUE,"Areas";#N/A,#N/A,TRUE,"Summary";#N/A,#N/A,TRUE,"Detail"}</definedName>
    <definedName name="hhhh" hidden="1">#REF!</definedName>
    <definedName name="hhhhhhhhhhhhhhhhhh" localSheetId="12">#REF!</definedName>
    <definedName name="hhhhhhhhhhhhhhhhhh" localSheetId="9">#REF!</definedName>
    <definedName name="hhuuyvv" localSheetId="1" hidden="1">{#N/A,#N/A,TRUE,"Front";#N/A,#N/A,TRUE,"Simple Letter";#N/A,#N/A,TRUE,"Inside";#N/A,#N/A,TRUE,"Contents";#N/A,#N/A,TRUE,"Basis";#N/A,#N/A,TRUE,"Inclusions";#N/A,#N/A,TRUE,"Exclusions";#N/A,#N/A,TRUE,"Areas";#N/A,#N/A,TRUE,"Summary";#N/A,#N/A,TRUE,"Detail"}</definedName>
    <definedName name="hhuuyvv" localSheetId="5" hidden="1">{#N/A,#N/A,TRUE,"Front";#N/A,#N/A,TRUE,"Simple Letter";#N/A,#N/A,TRUE,"Inside";#N/A,#N/A,TRUE,"Contents";#N/A,#N/A,TRUE,"Basis";#N/A,#N/A,TRUE,"Inclusions";#N/A,#N/A,TRUE,"Exclusions";#N/A,#N/A,TRUE,"Areas";#N/A,#N/A,TRUE,"Summary";#N/A,#N/A,TRUE,"Detail"}</definedName>
    <definedName name="hhuuyvv" localSheetId="0" hidden="1">{#N/A,#N/A,TRUE,"Front";#N/A,#N/A,TRUE,"Simple Letter";#N/A,#N/A,TRUE,"Inside";#N/A,#N/A,TRUE,"Contents";#N/A,#N/A,TRUE,"Basis";#N/A,#N/A,TRUE,"Inclusions";#N/A,#N/A,TRUE,"Exclusions";#N/A,#N/A,TRUE,"Areas";#N/A,#N/A,TRUE,"Summary";#N/A,#N/A,TRUE,"Detail"}</definedName>
    <definedName name="hhuuyvv" localSheetId="6" hidden="1">{#N/A,#N/A,TRUE,"Front";#N/A,#N/A,TRUE,"Simple Letter";#N/A,#N/A,TRUE,"Inside";#N/A,#N/A,TRUE,"Contents";#N/A,#N/A,TRUE,"Basis";#N/A,#N/A,TRUE,"Inclusions";#N/A,#N/A,TRUE,"Exclusions";#N/A,#N/A,TRUE,"Areas";#N/A,#N/A,TRUE,"Summary";#N/A,#N/A,TRUE,"Detail"}</definedName>
    <definedName name="hhuuyvv" localSheetId="4"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localSheetId="5" hidden="1">{#N/A,#N/A,TRUE,"Front";#N/A,#N/A,TRUE,"Simple Letter";#N/A,#N/A,TRUE,"Inside";#N/A,#N/A,TRUE,"Contents";#N/A,#N/A,TRUE,"Basis";#N/A,#N/A,TRUE,"Inclusions";#N/A,#N/A,TRUE,"Exclusions";#N/A,#N/A,TRUE,"Areas";#N/A,#N/A,TRUE,"Summary";#N/A,#N/A,TRUE,"Detail"}</definedName>
    <definedName name="hi" localSheetId="0" hidden="1">{#N/A,#N/A,TRUE,"Front";#N/A,#N/A,TRUE,"Simple Letter";#N/A,#N/A,TRUE,"Inside";#N/A,#N/A,TRUE,"Contents";#N/A,#N/A,TRUE,"Basis";#N/A,#N/A,TRUE,"Inclusions";#N/A,#N/A,TRUE,"Exclusions";#N/A,#N/A,TRUE,"Areas";#N/A,#N/A,TRUE,"Summary";#N/A,#N/A,TRUE,"Detail"}</definedName>
    <definedName name="hi" localSheetId="6" hidden="1">{#N/A,#N/A,TRUE,"Front";#N/A,#N/A,TRUE,"Simple Letter";#N/A,#N/A,TRUE,"Inside";#N/A,#N/A,TRUE,"Contents";#N/A,#N/A,TRUE,"Basis";#N/A,#N/A,TRUE,"Inclusions";#N/A,#N/A,TRUE,"Exclusions";#N/A,#N/A,TRUE,"Areas";#N/A,#N/A,TRUE,"Summary";#N/A,#N/A,TRUE,"Detail"}</definedName>
    <definedName name="hi" localSheetId="4"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localSheetId="5" hidden="1">#REF!</definedName>
    <definedName name="HiddenRows" localSheetId="12" hidden="1">#REF!</definedName>
    <definedName name="HiddenRows" localSheetId="14" hidden="1">#REF!</definedName>
    <definedName name="HiddenRows" localSheetId="9" hidden="1">#REF!</definedName>
    <definedName name="HiddenRows" localSheetId="6" hidden="1">#REF!</definedName>
    <definedName name="HiddenRows" hidden="1">#REF!</definedName>
    <definedName name="hjdj" localSheetId="1" hidden="1">{#N/A,#N/A,TRUE,"Cover";#N/A,#N/A,TRUE,"Conts";#N/A,#N/A,TRUE,"VOS";#N/A,#N/A,TRUE,"Warrington";#N/A,#N/A,TRUE,"Widnes"}</definedName>
    <definedName name="hjdj" localSheetId="5" hidden="1">{#N/A,#N/A,TRUE,"Cover";#N/A,#N/A,TRUE,"Conts";#N/A,#N/A,TRUE,"VOS";#N/A,#N/A,TRUE,"Warrington";#N/A,#N/A,TRUE,"Widnes"}</definedName>
    <definedName name="hjdj" localSheetId="0" hidden="1">{#N/A,#N/A,TRUE,"Cover";#N/A,#N/A,TRUE,"Conts";#N/A,#N/A,TRUE,"VOS";#N/A,#N/A,TRUE,"Warrington";#N/A,#N/A,TRUE,"Widnes"}</definedName>
    <definedName name="hjdj" localSheetId="6" hidden="1">{#N/A,#N/A,TRUE,"Cover";#N/A,#N/A,TRUE,"Conts";#N/A,#N/A,TRUE,"VOS";#N/A,#N/A,TRUE,"Warrington";#N/A,#N/A,TRUE,"Widnes"}</definedName>
    <definedName name="hjdj" localSheetId="4"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localSheetId="5" hidden="1">{#N/A,#N/A,FALSE,"표지목차"}</definedName>
    <definedName name="hjghjf" localSheetId="0" hidden="1">{#N/A,#N/A,FALSE,"표지목차"}</definedName>
    <definedName name="hjghjf" localSheetId="6" hidden="1">{#N/A,#N/A,FALSE,"표지목차"}</definedName>
    <definedName name="hjghjf" localSheetId="4" hidden="1">{#N/A,#N/A,FALSE,"표지목차"}</definedName>
    <definedName name="hjghjf" hidden="1">{#N/A,#N/A,FALSE,"표지목차"}</definedName>
    <definedName name="hjk" localSheetId="1" hidden="1">{#N/A,#N/A,FALSE,"MARCH"}</definedName>
    <definedName name="hjk" localSheetId="5" hidden="1">{#N/A,#N/A,FALSE,"MARCH"}</definedName>
    <definedName name="hjk" localSheetId="0" hidden="1">{#N/A,#N/A,FALSE,"MARCH"}</definedName>
    <definedName name="hjk" localSheetId="6" hidden="1">{#N/A,#N/A,FALSE,"MARCH"}</definedName>
    <definedName name="hjk" localSheetId="4"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localSheetId="5" hidden="1">{#N/A,#N/A,FALSE,"물량산출"}</definedName>
    <definedName name="hjmghj" localSheetId="0" hidden="1">{#N/A,#N/A,FALSE,"물량산출"}</definedName>
    <definedName name="hjmghj" localSheetId="6" hidden="1">{#N/A,#N/A,FALSE,"물량산출"}</definedName>
    <definedName name="hjmghj" localSheetId="4" hidden="1">{#N/A,#N/A,FALSE,"물량산출"}</definedName>
    <definedName name="hjmghj" hidden="1">{#N/A,#N/A,FALSE,"물량산출"}</definedName>
    <definedName name="hjy" localSheetId="6"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localSheetId="5" hidden="1">{#N/A,#N/A,TRUE,"Front";#N/A,#N/A,TRUE,"Simple Letter";#N/A,#N/A,TRUE,"Inside";#N/A,#N/A,TRUE,"Contents";#N/A,#N/A,TRUE,"Basis";#N/A,#N/A,TRUE,"Inclusions";#N/A,#N/A,TRUE,"Exclusions";#N/A,#N/A,TRUE,"Areas";#N/A,#N/A,TRUE,"Summary";#N/A,#N/A,TRUE,"Detail"}</definedName>
    <definedName name="hk" localSheetId="0" hidden="1">{#N/A,#N/A,TRUE,"Front";#N/A,#N/A,TRUE,"Simple Letter";#N/A,#N/A,TRUE,"Inside";#N/A,#N/A,TRUE,"Contents";#N/A,#N/A,TRUE,"Basis";#N/A,#N/A,TRUE,"Inclusions";#N/A,#N/A,TRUE,"Exclusions";#N/A,#N/A,TRUE,"Areas";#N/A,#N/A,TRUE,"Summary";#N/A,#N/A,TRUE,"Detail"}</definedName>
    <definedName name="hk" localSheetId="6" hidden="1">{#N/A,#N/A,TRUE,"Front";#N/A,#N/A,TRUE,"Simple Letter";#N/A,#N/A,TRUE,"Inside";#N/A,#N/A,TRUE,"Contents";#N/A,#N/A,TRUE,"Basis";#N/A,#N/A,TRUE,"Inclusions";#N/A,#N/A,TRUE,"Exclusions";#N/A,#N/A,TRUE,"Areas";#N/A,#N/A,TRUE,"Summary";#N/A,#N/A,TRUE,"Detail"}</definedName>
    <definedName name="hk" localSheetId="4"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localSheetId="5" hidden="1">{#N/A,#N/A,FALSE,"물량산출"}</definedName>
    <definedName name="hkdjdjh" localSheetId="0" hidden="1">{#N/A,#N/A,FALSE,"물량산출"}</definedName>
    <definedName name="hkdjdjh" localSheetId="6" hidden="1">{#N/A,#N/A,FALSE,"물량산출"}</definedName>
    <definedName name="hkdjdjh" localSheetId="4" hidden="1">{#N/A,#N/A,FALSE,"물량산출"}</definedName>
    <definedName name="hkdjdjh" hidden="1">{#N/A,#N/A,FALSE,"물량산출"}</definedName>
    <definedName name="hkhkhkj" localSheetId="12">#REF!</definedName>
    <definedName name="hkhkhkj" localSheetId="9">#REF!</definedName>
    <definedName name="hkjjhkhkhk" localSheetId="6"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 localSheetId="12">#REF!</definedName>
    <definedName name="hm" localSheetId="9">#REF!</definedName>
    <definedName name="hmliynklyh" localSheetId="1" hidden="1">{#N/A,#N/A,TRUE,"Front";#N/A,#N/A,TRUE,"Simple Letter";#N/A,#N/A,TRUE,"Inside";#N/A,#N/A,TRUE,"Contents";#N/A,#N/A,TRUE,"Basis";#N/A,#N/A,TRUE,"Inclusions";#N/A,#N/A,TRUE,"Exclusions";#N/A,#N/A,TRUE,"Areas";#N/A,#N/A,TRUE,"Summary";#N/A,#N/A,TRUE,"Detail"}</definedName>
    <definedName name="hmliynklyh" localSheetId="5" hidden="1">{#N/A,#N/A,TRUE,"Front";#N/A,#N/A,TRUE,"Simple Letter";#N/A,#N/A,TRUE,"Inside";#N/A,#N/A,TRUE,"Contents";#N/A,#N/A,TRUE,"Basis";#N/A,#N/A,TRUE,"Inclusions";#N/A,#N/A,TRUE,"Exclusions";#N/A,#N/A,TRUE,"Areas";#N/A,#N/A,TRUE,"Summary";#N/A,#N/A,TRUE,"Detail"}</definedName>
    <definedName name="hmliynklyh" localSheetId="0" hidden="1">{#N/A,#N/A,TRUE,"Front";#N/A,#N/A,TRUE,"Simple Letter";#N/A,#N/A,TRUE,"Inside";#N/A,#N/A,TRUE,"Contents";#N/A,#N/A,TRUE,"Basis";#N/A,#N/A,TRUE,"Inclusions";#N/A,#N/A,TRUE,"Exclusions";#N/A,#N/A,TRUE,"Areas";#N/A,#N/A,TRUE,"Summary";#N/A,#N/A,TRUE,"Detail"}</definedName>
    <definedName name="hmliynklyh" localSheetId="6" hidden="1">{#N/A,#N/A,TRUE,"Front";#N/A,#N/A,TRUE,"Simple Letter";#N/A,#N/A,TRUE,"Inside";#N/A,#N/A,TRUE,"Contents";#N/A,#N/A,TRUE,"Basis";#N/A,#N/A,TRUE,"Inclusions";#N/A,#N/A,TRUE,"Exclusions";#N/A,#N/A,TRUE,"Areas";#N/A,#N/A,TRUE,"Summary";#N/A,#N/A,TRUE,"Detail"}</definedName>
    <definedName name="hmliynklyh" localSheetId="4"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localSheetId="5" hidden="1">{#N/A,#N/A,FALSE,"물량산출"}</definedName>
    <definedName name="HOIST기초" localSheetId="0" hidden="1">{#N/A,#N/A,FALSE,"물량산출"}</definedName>
    <definedName name="HOIST기초" localSheetId="6" hidden="1">{#N/A,#N/A,FALSE,"물량산출"}</definedName>
    <definedName name="HOIST기초" localSheetId="4" hidden="1">{#N/A,#N/A,FALSE,"물량산출"}</definedName>
    <definedName name="HOIST기초" hidden="1">{#N/A,#N/A,FALSE,"물량산출"}</definedName>
    <definedName name="hshjy" localSheetId="1" hidden="1">{#N/A,#N/A,TRUE,"Cover";#N/A,#N/A,TRUE,"Conts";#N/A,#N/A,TRUE,"VOS";#N/A,#N/A,TRUE,"Warrington";#N/A,#N/A,TRUE,"Widnes"}</definedName>
    <definedName name="hshjy" localSheetId="5" hidden="1">{#N/A,#N/A,TRUE,"Cover";#N/A,#N/A,TRUE,"Conts";#N/A,#N/A,TRUE,"VOS";#N/A,#N/A,TRUE,"Warrington";#N/A,#N/A,TRUE,"Widnes"}</definedName>
    <definedName name="hshjy" localSheetId="0" hidden="1">{#N/A,#N/A,TRUE,"Cover";#N/A,#N/A,TRUE,"Conts";#N/A,#N/A,TRUE,"VOS";#N/A,#N/A,TRUE,"Warrington";#N/A,#N/A,TRUE,"Widnes"}</definedName>
    <definedName name="hshjy" localSheetId="6" hidden="1">{#N/A,#N/A,TRUE,"Cover";#N/A,#N/A,TRUE,"Conts";#N/A,#N/A,TRUE,"VOS";#N/A,#N/A,TRUE,"Warrington";#N/A,#N/A,TRUE,"Widnes"}</definedName>
    <definedName name="hshjy" localSheetId="4"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localSheetId="5" hidden="1">{#N/A,#N/A,TRUE,"Cover";#N/A,#N/A,TRUE,"Conts";#N/A,#N/A,TRUE,"VOS";#N/A,#N/A,TRUE,"Warrington";#N/A,#N/A,TRUE,"Widnes"}</definedName>
    <definedName name="hshxdht" localSheetId="0" hidden="1">{#N/A,#N/A,TRUE,"Cover";#N/A,#N/A,TRUE,"Conts";#N/A,#N/A,TRUE,"VOS";#N/A,#N/A,TRUE,"Warrington";#N/A,#N/A,TRUE,"Widnes"}</definedName>
    <definedName name="hshxdht" localSheetId="6" hidden="1">{#N/A,#N/A,TRUE,"Cover";#N/A,#N/A,TRUE,"Conts";#N/A,#N/A,TRUE,"VOS";#N/A,#N/A,TRUE,"Warrington";#N/A,#N/A,TRUE,"Widnes"}</definedName>
    <definedName name="hshxdht" localSheetId="4"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localSheetId="5" hidden="1">{#N/A,#N/A,TRUE,"Front";#N/A,#N/A,TRUE,"Simple Letter";#N/A,#N/A,TRUE,"Inside";#N/A,#N/A,TRUE,"Contents";#N/A,#N/A,TRUE,"Basis";#N/A,#N/A,TRUE,"Inclusions";#N/A,#N/A,TRUE,"Exclusions";#N/A,#N/A,TRUE,"Areas";#N/A,#N/A,TRUE,"Summary";#N/A,#N/A,TRUE,"Detail"}</definedName>
    <definedName name="hsjha" localSheetId="0" hidden="1">{#N/A,#N/A,TRUE,"Front";#N/A,#N/A,TRUE,"Simple Letter";#N/A,#N/A,TRUE,"Inside";#N/A,#N/A,TRUE,"Contents";#N/A,#N/A,TRUE,"Basis";#N/A,#N/A,TRUE,"Inclusions";#N/A,#N/A,TRUE,"Exclusions";#N/A,#N/A,TRUE,"Areas";#N/A,#N/A,TRUE,"Summary";#N/A,#N/A,TRUE,"Detail"}</definedName>
    <definedName name="hsjha" localSheetId="6" hidden="1">{#N/A,#N/A,TRUE,"Front";#N/A,#N/A,TRUE,"Simple Letter";#N/A,#N/A,TRUE,"Inside";#N/A,#N/A,TRUE,"Contents";#N/A,#N/A,TRUE,"Basis";#N/A,#N/A,TRUE,"Inclusions";#N/A,#N/A,TRUE,"Exclusions";#N/A,#N/A,TRUE,"Areas";#N/A,#N/A,TRUE,"Summary";#N/A,#N/A,TRUE,"Detail"}</definedName>
    <definedName name="hsjha" localSheetId="4"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localSheetId="5" hidden="1">{#N/A,#N/A,TRUE,"Cover";#N/A,#N/A,TRUE,"Conts";#N/A,#N/A,TRUE,"VOS";#N/A,#N/A,TRUE,"Warrington";#N/A,#N/A,TRUE,"Widnes"}</definedName>
    <definedName name="hsyhjtyhj" localSheetId="0" hidden="1">{#N/A,#N/A,TRUE,"Cover";#N/A,#N/A,TRUE,"Conts";#N/A,#N/A,TRUE,"VOS";#N/A,#N/A,TRUE,"Warrington";#N/A,#N/A,TRUE,"Widnes"}</definedName>
    <definedName name="hsyhjtyhj" localSheetId="6" hidden="1">{#N/A,#N/A,TRUE,"Cover";#N/A,#N/A,TRUE,"Conts";#N/A,#N/A,TRUE,"VOS";#N/A,#N/A,TRUE,"Warrington";#N/A,#N/A,TRUE,"Widnes"}</definedName>
    <definedName name="hsyhjtyhj" localSheetId="4" hidden="1">{#N/A,#N/A,TRUE,"Cover";#N/A,#N/A,TRUE,"Conts";#N/A,#N/A,TRUE,"VOS";#N/A,#N/A,TRUE,"Warrington";#N/A,#N/A,TRUE,"Widnes"}</definedName>
    <definedName name="hsyhjtyhj" hidden="1">{#N/A,#N/A,TRUE,"Cover";#N/A,#N/A,TRUE,"Conts";#N/A,#N/A,TRUE,"VOS";#N/A,#N/A,TRUE,"Warrington";#N/A,#N/A,TRUE,"Widnes"}</definedName>
    <definedName name="ht" localSheetId="6"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localSheetId="5" hidden="1">{#N/A,#N/A,TRUE,"Front";#N/A,#N/A,TRUE,"Simple Letter";#N/A,#N/A,TRUE,"Inside";#N/A,#N/A,TRUE,"Contents";#N/A,#N/A,TRUE,"Basis";#N/A,#N/A,TRUE,"Inclusions";#N/A,#N/A,TRUE,"Exclusions";#N/A,#N/A,TRUE,"Areas";#N/A,#N/A,TRUE,"Summary";#N/A,#N/A,TRUE,"Detail"}</definedName>
    <definedName name="htggf" localSheetId="0" hidden="1">{#N/A,#N/A,TRUE,"Front";#N/A,#N/A,TRUE,"Simple Letter";#N/A,#N/A,TRUE,"Inside";#N/A,#N/A,TRUE,"Contents";#N/A,#N/A,TRUE,"Basis";#N/A,#N/A,TRUE,"Inclusions";#N/A,#N/A,TRUE,"Exclusions";#N/A,#N/A,TRUE,"Areas";#N/A,#N/A,TRUE,"Summary";#N/A,#N/A,TRUE,"Detail"}</definedName>
    <definedName name="htggf" localSheetId="6" hidden="1">{#N/A,#N/A,TRUE,"Front";#N/A,#N/A,TRUE,"Simple Letter";#N/A,#N/A,TRUE,"Inside";#N/A,#N/A,TRUE,"Contents";#N/A,#N/A,TRUE,"Basis";#N/A,#N/A,TRUE,"Inclusions";#N/A,#N/A,TRUE,"Exclusions";#N/A,#N/A,TRUE,"Areas";#N/A,#N/A,TRUE,"Summary";#N/A,#N/A,TRUE,"Detail"}</definedName>
    <definedName name="htggf" localSheetId="4"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localSheetId="5" hidden="1">{#N/A,#N/A,TRUE,"Front";#N/A,#N/A,TRUE,"Simple Letter";#N/A,#N/A,TRUE,"Inside";#N/A,#N/A,TRUE,"Contents";#N/A,#N/A,TRUE,"Basis";#N/A,#N/A,TRUE,"Inclusions";#N/A,#N/A,TRUE,"Exclusions";#N/A,#N/A,TRUE,"Areas";#N/A,#N/A,TRUE,"Summary";#N/A,#N/A,TRUE,"Detail"}</definedName>
    <definedName name="hthuj" localSheetId="0" hidden="1">{#N/A,#N/A,TRUE,"Front";#N/A,#N/A,TRUE,"Simple Letter";#N/A,#N/A,TRUE,"Inside";#N/A,#N/A,TRUE,"Contents";#N/A,#N/A,TRUE,"Basis";#N/A,#N/A,TRUE,"Inclusions";#N/A,#N/A,TRUE,"Exclusions";#N/A,#N/A,TRUE,"Areas";#N/A,#N/A,TRUE,"Summary";#N/A,#N/A,TRUE,"Detail"}</definedName>
    <definedName name="hthuj" localSheetId="6" hidden="1">{#N/A,#N/A,TRUE,"Front";#N/A,#N/A,TRUE,"Simple Letter";#N/A,#N/A,TRUE,"Inside";#N/A,#N/A,TRUE,"Contents";#N/A,#N/A,TRUE,"Basis";#N/A,#N/A,TRUE,"Inclusions";#N/A,#N/A,TRUE,"Exclusions";#N/A,#N/A,TRUE,"Areas";#N/A,#N/A,TRUE,"Summary";#N/A,#N/A,TRUE,"Detail"}</definedName>
    <definedName name="hthuj" localSheetId="4"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6" hidden="1">{"'장비'!$A$3:$M$12"}</definedName>
    <definedName name="HTML" hidden="1">{"'장비'!$A$3:$M$12"}</definedName>
    <definedName name="HTML_CodePage" hidden="1">9</definedName>
    <definedName name="HTML_CodePage1" hidden="1">9</definedName>
    <definedName name="HTML_Control" localSheetId="1" hidden="1">{"'별표'!$N$220"}</definedName>
    <definedName name="HTML_Control" localSheetId="5" hidden="1">{"'별표'!$N$220"}</definedName>
    <definedName name="HTML_Control" localSheetId="0" hidden="1">{"'별표'!$N$220"}</definedName>
    <definedName name="HTML_Control" localSheetId="6" hidden="1">{"'Break down'!$A$4"}</definedName>
    <definedName name="HTML_Control" localSheetId="4" hidden="1">{"'별표'!$N$220"}</definedName>
    <definedName name="HTML_Control" hidden="1">{"'별표'!$N$220"}</definedName>
    <definedName name="html_control1" localSheetId="6" hidden="1">{"'Sheet1'!$A$4386:$N$4591"}</definedName>
    <definedName name="html_control1" hidden="1">{"'Sheet1'!$A$4386:$N$4591"}</definedName>
    <definedName name="HTML_control2" localSheetId="6"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6" hidden="1">{"'Break down'!$A$4"}</definedName>
    <definedName name="htr" hidden="1">{"'Break down'!$A$4"}</definedName>
    <definedName name="htrhrsth" localSheetId="1" hidden="1">{#N/A,#N/A,TRUE,"Cover";#N/A,#N/A,TRUE,"Conts";#N/A,#N/A,TRUE,"VOS";#N/A,#N/A,TRUE,"Warrington";#N/A,#N/A,TRUE,"Widnes"}</definedName>
    <definedName name="htrhrsth" localSheetId="5" hidden="1">{#N/A,#N/A,TRUE,"Cover";#N/A,#N/A,TRUE,"Conts";#N/A,#N/A,TRUE,"VOS";#N/A,#N/A,TRUE,"Warrington";#N/A,#N/A,TRUE,"Widnes"}</definedName>
    <definedName name="htrhrsth" localSheetId="0" hidden="1">{#N/A,#N/A,TRUE,"Cover";#N/A,#N/A,TRUE,"Conts";#N/A,#N/A,TRUE,"VOS";#N/A,#N/A,TRUE,"Warrington";#N/A,#N/A,TRUE,"Widnes"}</definedName>
    <definedName name="htrhrsth" localSheetId="6" hidden="1">{#N/A,#N/A,TRUE,"Cover";#N/A,#N/A,TRUE,"Conts";#N/A,#N/A,TRUE,"VOS";#N/A,#N/A,TRUE,"Warrington";#N/A,#N/A,TRUE,"Widnes"}</definedName>
    <definedName name="htrhrsth" localSheetId="4"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localSheetId="5" hidden="1">{#N/A,#N/A,TRUE,"Front";#N/A,#N/A,TRUE,"Simple Letter";#N/A,#N/A,TRUE,"Inside";#N/A,#N/A,TRUE,"Contents";#N/A,#N/A,TRUE,"Basis";#N/A,#N/A,TRUE,"Inclusions";#N/A,#N/A,TRUE,"Exclusions";#N/A,#N/A,TRUE,"Areas";#N/A,#N/A,TRUE,"Summary";#N/A,#N/A,TRUE,"Detail"}</definedName>
    <definedName name="htrruj" localSheetId="0" hidden="1">{#N/A,#N/A,TRUE,"Front";#N/A,#N/A,TRUE,"Simple Letter";#N/A,#N/A,TRUE,"Inside";#N/A,#N/A,TRUE,"Contents";#N/A,#N/A,TRUE,"Basis";#N/A,#N/A,TRUE,"Inclusions";#N/A,#N/A,TRUE,"Exclusions";#N/A,#N/A,TRUE,"Areas";#N/A,#N/A,TRUE,"Summary";#N/A,#N/A,TRUE,"Detail"}</definedName>
    <definedName name="htrruj" localSheetId="6" hidden="1">{#N/A,#N/A,TRUE,"Front";#N/A,#N/A,TRUE,"Simple Letter";#N/A,#N/A,TRUE,"Inside";#N/A,#N/A,TRUE,"Contents";#N/A,#N/A,TRUE,"Basis";#N/A,#N/A,TRUE,"Inclusions";#N/A,#N/A,TRUE,"Exclusions";#N/A,#N/A,TRUE,"Areas";#N/A,#N/A,TRUE,"Summary";#N/A,#N/A,TRUE,"Detail"}</definedName>
    <definedName name="htrruj" localSheetId="4"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localSheetId="5" hidden="1">{#N/A,#N/A,TRUE,"Front";#N/A,#N/A,TRUE,"Simple Letter";#N/A,#N/A,TRUE,"Inside";#N/A,#N/A,TRUE,"Contents";#N/A,#N/A,TRUE,"Basis";#N/A,#N/A,TRUE,"Inclusions";#N/A,#N/A,TRUE,"Exclusions";#N/A,#N/A,TRUE,"Areas";#N/A,#N/A,TRUE,"Summary";#N/A,#N/A,TRUE,"Detail"}</definedName>
    <definedName name="httr" localSheetId="0" hidden="1">{#N/A,#N/A,TRUE,"Front";#N/A,#N/A,TRUE,"Simple Letter";#N/A,#N/A,TRUE,"Inside";#N/A,#N/A,TRUE,"Contents";#N/A,#N/A,TRUE,"Basis";#N/A,#N/A,TRUE,"Inclusions";#N/A,#N/A,TRUE,"Exclusions";#N/A,#N/A,TRUE,"Areas";#N/A,#N/A,TRUE,"Summary";#N/A,#N/A,TRUE,"Detail"}</definedName>
    <definedName name="httr" localSheetId="6" hidden="1">{#N/A,#N/A,TRUE,"Front";#N/A,#N/A,TRUE,"Simple Letter";#N/A,#N/A,TRUE,"Inside";#N/A,#N/A,TRUE,"Contents";#N/A,#N/A,TRUE,"Basis";#N/A,#N/A,TRUE,"Inclusions";#N/A,#N/A,TRUE,"Exclusions";#N/A,#N/A,TRUE,"Areas";#N/A,#N/A,TRUE,"Summary";#N/A,#N/A,TRUE,"Detail"}</definedName>
    <definedName name="httr" localSheetId="4"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localSheetId="5" hidden="1">{#N/A,#N/A,TRUE,"Cover";#N/A,#N/A,TRUE,"Conts";#N/A,#N/A,TRUE,"VOS";#N/A,#N/A,TRUE,"Warrington";#N/A,#N/A,TRUE,"Widnes"}</definedName>
    <definedName name="hutgfru" localSheetId="0" hidden="1">{#N/A,#N/A,TRUE,"Cover";#N/A,#N/A,TRUE,"Conts";#N/A,#N/A,TRUE,"VOS";#N/A,#N/A,TRUE,"Warrington";#N/A,#N/A,TRUE,"Widnes"}</definedName>
    <definedName name="hutgfru" localSheetId="6" hidden="1">{#N/A,#N/A,TRUE,"Cover";#N/A,#N/A,TRUE,"Conts";#N/A,#N/A,TRUE,"VOS";#N/A,#N/A,TRUE,"Warrington";#N/A,#N/A,TRUE,"Widnes"}</definedName>
    <definedName name="hutgfru" localSheetId="4" hidden="1">{#N/A,#N/A,TRUE,"Cover";#N/A,#N/A,TRUE,"Conts";#N/A,#N/A,TRUE,"VOS";#N/A,#N/A,TRUE,"Warrington";#N/A,#N/A,TRUE,"Widnes"}</definedName>
    <definedName name="hutgfru" hidden="1">{#N/A,#N/A,TRUE,"Cover";#N/A,#N/A,TRUE,"Conts";#N/A,#N/A,TRUE,"VOS";#N/A,#N/A,TRUE,"Warrington";#N/A,#N/A,TRUE,"Widnes"}</definedName>
    <definedName name="hvacrates" localSheetId="12">#REF!</definedName>
    <definedName name="hvacrates" localSheetId="9">#REF!</definedName>
    <definedName name="hy" localSheetId="6"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localSheetId="5" hidden="1">{#N/A,#N/A,TRUE,"Front";#N/A,#N/A,TRUE,"Simple Letter";#N/A,#N/A,TRUE,"Inside";#N/A,#N/A,TRUE,"Contents";#N/A,#N/A,TRUE,"Basis";#N/A,#N/A,TRUE,"Inclusions";#N/A,#N/A,TRUE,"Exclusions";#N/A,#N/A,TRUE,"Areas";#N/A,#N/A,TRUE,"Summary";#N/A,#N/A,TRUE,"Detail"}</definedName>
    <definedName name="hyuguy" localSheetId="0" hidden="1">{#N/A,#N/A,TRUE,"Front";#N/A,#N/A,TRUE,"Simple Letter";#N/A,#N/A,TRUE,"Inside";#N/A,#N/A,TRUE,"Contents";#N/A,#N/A,TRUE,"Basis";#N/A,#N/A,TRUE,"Inclusions";#N/A,#N/A,TRUE,"Exclusions";#N/A,#N/A,TRUE,"Areas";#N/A,#N/A,TRUE,"Summary";#N/A,#N/A,TRUE,"Detail"}</definedName>
    <definedName name="hyuguy" localSheetId="6" hidden="1">{#N/A,#N/A,TRUE,"Front";#N/A,#N/A,TRUE,"Simple Letter";#N/A,#N/A,TRUE,"Inside";#N/A,#N/A,TRUE,"Contents";#N/A,#N/A,TRUE,"Basis";#N/A,#N/A,TRUE,"Inclusions";#N/A,#N/A,TRUE,"Exclusions";#N/A,#N/A,TRUE,"Areas";#N/A,#N/A,TRUE,"Summary";#N/A,#N/A,TRUE,"Detail"}</definedName>
    <definedName name="hyuguy" localSheetId="4"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 localSheetId="5" hidden="1">'[41]Rate Analysis'!#REF!</definedName>
    <definedName name="I" localSheetId="12" hidden="1">'[41]Rate Analysis'!#REF!</definedName>
    <definedName name="I" localSheetId="14" hidden="1">'[41]Rate Analysis'!#REF!</definedName>
    <definedName name="I" localSheetId="9" hidden="1">'[41]Rate Analysis'!#REF!</definedName>
    <definedName name="I" hidden="1">'[41]Rate Analysis'!#REF!</definedName>
    <definedName name="i8uiuyi" localSheetId="1" hidden="1">{#N/A,#N/A,TRUE,"Cover";#N/A,#N/A,TRUE,"Conts";#N/A,#N/A,TRUE,"VOS";#N/A,#N/A,TRUE,"Warrington";#N/A,#N/A,TRUE,"Widnes"}</definedName>
    <definedName name="i8uiuyi" localSheetId="5" hidden="1">{#N/A,#N/A,TRUE,"Cover";#N/A,#N/A,TRUE,"Conts";#N/A,#N/A,TRUE,"VOS";#N/A,#N/A,TRUE,"Warrington";#N/A,#N/A,TRUE,"Widnes"}</definedName>
    <definedName name="i8uiuyi" localSheetId="0" hidden="1">{#N/A,#N/A,TRUE,"Cover";#N/A,#N/A,TRUE,"Conts";#N/A,#N/A,TRUE,"VOS";#N/A,#N/A,TRUE,"Warrington";#N/A,#N/A,TRUE,"Widnes"}</definedName>
    <definedName name="i8uiuyi" localSheetId="6" hidden="1">{#N/A,#N/A,TRUE,"Cover";#N/A,#N/A,TRUE,"Conts";#N/A,#N/A,TRUE,"VOS";#N/A,#N/A,TRUE,"Warrington";#N/A,#N/A,TRUE,"Widnes"}</definedName>
    <definedName name="i8uiuyi" localSheetId="4" hidden="1">{#N/A,#N/A,TRUE,"Cover";#N/A,#N/A,TRUE,"Conts";#N/A,#N/A,TRUE,"VOS";#N/A,#N/A,TRUE,"Warrington";#N/A,#N/A,TRUE,"Widnes"}</definedName>
    <definedName name="i8uiuyi" hidden="1">{#N/A,#N/A,TRUE,"Cover";#N/A,#N/A,TRUE,"Conts";#N/A,#N/A,TRUE,"VOS";#N/A,#N/A,TRUE,"Warrington";#N/A,#N/A,TRUE,"Widnes"}</definedName>
    <definedName name="IAM" localSheetId="6" hidden="1">{"'Sheet1'!$A$4386:$N$4591"}</definedName>
    <definedName name="IAM" hidden="1">{"'Sheet1'!$A$4386:$N$4591"}</definedName>
    <definedName name="ihg" localSheetId="6" hidden="1">{#N/A,#N/A,TRUE,"Cover";#N/A,#N/A,TRUE,"Conts";#N/A,#N/A,TRUE,"VOS";#N/A,#N/A,TRUE,"Warrington";#N/A,#N/A,TRUE,"Widnes"}</definedName>
    <definedName name="ihg" hidden="1">{#N/A,#N/A,TRUE,"Cover";#N/A,#N/A,TRUE,"Conts";#N/A,#N/A,TRUE,"VOS";#N/A,#N/A,TRUE,"Warrington";#N/A,#N/A,TRUE,"Widnes"}</definedName>
    <definedName name="iho" localSheetId="6" hidden="1">{#N/A,#N/A,TRUE,"Cover";#N/A,#N/A,TRUE,"Conts";#N/A,#N/A,TRUE,"VOS";#N/A,#N/A,TRUE,"Warrington";#N/A,#N/A,TRUE,"Widnes"}</definedName>
    <definedName name="iho" hidden="1">{#N/A,#N/A,TRUE,"Cover";#N/A,#N/A,TRUE,"Conts";#N/A,#N/A,TRUE,"VOS";#N/A,#N/A,TRUE,"Warrington";#N/A,#N/A,TRUE,"Widnes"}</definedName>
    <definedName name="iiiiiiiiiiiiii" localSheetId="12">#REF!</definedName>
    <definedName name="iiiiiiiiiiiiii" localSheetId="9">#REF!</definedName>
    <definedName name="iiip" localSheetId="6" hidden="1">{"'Break down'!$A$4"}</definedName>
    <definedName name="iiip" hidden="1">{"'Break down'!$A$4"}</definedName>
    <definedName name="iiy" localSheetId="6" hidden="1">{"'Break down'!$A$4"}</definedName>
    <definedName name="iiy" hidden="1">{"'Break down'!$A$4"}</definedName>
    <definedName name="ijn" localSheetId="1" hidden="1">{#N/A,#N/A,FALSE,"MARCH"}</definedName>
    <definedName name="ijn" localSheetId="5" hidden="1">{#N/A,#N/A,FALSE,"MARCH"}</definedName>
    <definedName name="ijn" localSheetId="0" hidden="1">{#N/A,#N/A,FALSE,"MARCH"}</definedName>
    <definedName name="ijn" localSheetId="6" hidden="1">{#N/A,#N/A,FALSE,"MARCH"}</definedName>
    <definedName name="ijn" localSheetId="4"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localSheetId="5" hidden="1">{#N/A,#N/A,TRUE,"Front";#N/A,#N/A,TRUE,"Simple Letter";#N/A,#N/A,TRUE,"Inside";#N/A,#N/A,TRUE,"Contents";#N/A,#N/A,TRUE,"Basis";#N/A,#N/A,TRUE,"Inclusions";#N/A,#N/A,TRUE,"Exclusions";#N/A,#N/A,TRUE,"Areas";#N/A,#N/A,TRUE,"Summary";#N/A,#N/A,TRUE,"Detail"}</definedName>
    <definedName name="immn" localSheetId="0" hidden="1">{#N/A,#N/A,TRUE,"Front";#N/A,#N/A,TRUE,"Simple Letter";#N/A,#N/A,TRUE,"Inside";#N/A,#N/A,TRUE,"Contents";#N/A,#N/A,TRUE,"Basis";#N/A,#N/A,TRUE,"Inclusions";#N/A,#N/A,TRUE,"Exclusions";#N/A,#N/A,TRUE,"Areas";#N/A,#N/A,TRUE,"Summary";#N/A,#N/A,TRUE,"Detail"}</definedName>
    <definedName name="immn" localSheetId="6" hidden="1">{#N/A,#N/A,TRUE,"Front";#N/A,#N/A,TRUE,"Simple Letter";#N/A,#N/A,TRUE,"Inside";#N/A,#N/A,TRUE,"Contents";#N/A,#N/A,TRUE,"Basis";#N/A,#N/A,TRUE,"Inclusions";#N/A,#N/A,TRUE,"Exclusions";#N/A,#N/A,TRUE,"Areas";#N/A,#N/A,TRUE,"Summary";#N/A,#N/A,TRUE,"Detail"}</definedName>
    <definedName name="immn" localSheetId="4"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mpres_titres_MI" localSheetId="12">#REF!</definedName>
    <definedName name="Impres_titres_MI" localSheetId="9">#REF!</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localSheetId="5" hidden="1">{"Total Indirect Manpower",#N/A,FALSE,"J";"Total Direct Manpower",#N/A,FALSE,"J";"Direct Structural Manpower",#N/A,FALSE,"J";"Direct Mechanical Manpower",#N/A,FALSE,"J";"Direct Piping Manpower",#N/A,FALSE,"J";"Direct Tanks Manpower",#N/A,FALSE,"J";"Direct ElecInstrSS Manpower",#N/A,FALSE,"J"}</definedName>
    <definedName name="Indirect" localSheetId="0" hidden="1">{"Total Indirect Manpower",#N/A,FALSE,"J";"Total Direct Manpower",#N/A,FALSE,"J";"Direct Structural Manpower",#N/A,FALSE,"J";"Direct Mechanical Manpower",#N/A,FALSE,"J";"Direct Piping Manpower",#N/A,FALSE,"J";"Direct Tanks Manpower",#N/A,FALSE,"J";"Direct ElecInstrSS Manpower",#N/A,FALSE,"J"}</definedName>
    <definedName name="Indirect" localSheetId="6" hidden="1">{"Total Indirect Manpower",#N/A,FALSE,"J";"Total Direct Manpower",#N/A,FALSE,"J";"Direct Structural Manpower",#N/A,FALSE,"J";"Direct Mechanical Manpower",#N/A,FALSE,"J";"Direct Piping Manpower",#N/A,FALSE,"J";"Direct Tanks Manpower",#N/A,FALSE,"J";"Direct ElecInstrSS Manpower",#N/A,FALSE,"J"}</definedName>
    <definedName name="Indirect" localSheetId="4"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Q3100BQ" localSheetId="12">#REF!</definedName>
    <definedName name="INQ3100BQ" localSheetId="9">#REF!</definedName>
    <definedName name="INQ3200BQ" localSheetId="12">#REF!</definedName>
    <definedName name="INQ3200BQ" localSheetId="9">#REF!</definedName>
    <definedName name="INQ3300BQ" localSheetId="12">#REF!</definedName>
    <definedName name="INQ3300BQ" localSheetId="9">#REF!</definedName>
    <definedName name="INQ3400BQ" localSheetId="12">#REF!</definedName>
    <definedName name="INQ3400BQ" localSheetId="9">#REF!</definedName>
    <definedName name="INQ3500BQ" localSheetId="12">#REF!</definedName>
    <definedName name="INQ3500BQ" localSheetId="9">#REF!</definedName>
    <definedName name="INQ3600BQ" localSheetId="12">#REF!</definedName>
    <definedName name="INQ3600BQ" localSheetId="9">#REF!</definedName>
    <definedName name="INQ3700BQ" localSheetId="12">#REF!</definedName>
    <definedName name="INQ3700BQ" localSheetId="9">#REF!</definedName>
    <definedName name="INQ3800BQ" localSheetId="12">#REF!</definedName>
    <definedName name="INQ3800BQ" localSheetId="9">#REF!</definedName>
    <definedName name="insertplate_and_exp_joint" localSheetId="12">#REF!</definedName>
    <definedName name="insertplate_and_exp_joint" localSheetId="9">#REF!</definedName>
    <definedName name="Inst_Mhr_U" localSheetId="12">#REF!</definedName>
    <definedName name="Inst_Mhr_U" localSheetId="9">#REF!</definedName>
    <definedName name="INV_SCH" localSheetId="12">#REF!</definedName>
    <definedName name="INV_SCH" localSheetId="9">#REF!</definedName>
    <definedName name="io8yuou8y" localSheetId="1" hidden="1">{#N/A,#N/A,TRUE,"Cover";#N/A,#N/A,TRUE,"Conts";#N/A,#N/A,TRUE,"VOS";#N/A,#N/A,TRUE,"Warrington";#N/A,#N/A,TRUE,"Widnes"}</definedName>
    <definedName name="io8yuou8y" localSheetId="5" hidden="1">{#N/A,#N/A,TRUE,"Cover";#N/A,#N/A,TRUE,"Conts";#N/A,#N/A,TRUE,"VOS";#N/A,#N/A,TRUE,"Warrington";#N/A,#N/A,TRUE,"Widnes"}</definedName>
    <definedName name="io8yuou8y" localSheetId="0" hidden="1">{#N/A,#N/A,TRUE,"Cover";#N/A,#N/A,TRUE,"Conts";#N/A,#N/A,TRUE,"VOS";#N/A,#N/A,TRUE,"Warrington";#N/A,#N/A,TRUE,"Widnes"}</definedName>
    <definedName name="io8yuou8y" localSheetId="6" hidden="1">{#N/A,#N/A,TRUE,"Cover";#N/A,#N/A,TRUE,"Conts";#N/A,#N/A,TRUE,"VOS";#N/A,#N/A,TRUE,"Warrington";#N/A,#N/A,TRUE,"Widnes"}</definedName>
    <definedName name="io8yuou8y" localSheetId="4"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localSheetId="5" hidden="1">{#N/A,#N/A,TRUE,"Cover";#N/A,#N/A,TRUE,"Conts";#N/A,#N/A,TRUE,"VOS";#N/A,#N/A,TRUE,"Warrington";#N/A,#N/A,TRUE,"Widnes"}</definedName>
    <definedName name="iol" localSheetId="0" hidden="1">{#N/A,#N/A,TRUE,"Cover";#N/A,#N/A,TRUE,"Conts";#N/A,#N/A,TRUE,"VOS";#N/A,#N/A,TRUE,"Warrington";#N/A,#N/A,TRUE,"Widnes"}</definedName>
    <definedName name="iol" localSheetId="6" hidden="1">{#N/A,#N/A,TRUE,"Cover";#N/A,#N/A,TRUE,"Conts";#N/A,#N/A,TRUE,"VOS";#N/A,#N/A,TRUE,"Warrington";#N/A,#N/A,TRUE,"Widnes"}</definedName>
    <definedName name="iol" localSheetId="4"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localSheetId="5" hidden="1">{#N/A,#N/A,TRUE,"Cover";#N/A,#N/A,TRUE,"Conts";#N/A,#N/A,TRUE,"VOS";#N/A,#N/A,TRUE,"Warrington";#N/A,#N/A,TRUE,"Widnes"}</definedName>
    <definedName name="ioykyoyu" localSheetId="0" hidden="1">{#N/A,#N/A,TRUE,"Cover";#N/A,#N/A,TRUE,"Conts";#N/A,#N/A,TRUE,"VOS";#N/A,#N/A,TRUE,"Warrington";#N/A,#N/A,TRUE,"Widnes"}</definedName>
    <definedName name="ioykyoyu" localSheetId="6" hidden="1">{#N/A,#N/A,TRUE,"Cover";#N/A,#N/A,TRUE,"Conts";#N/A,#N/A,TRUE,"VOS";#N/A,#N/A,TRUE,"Warrington";#N/A,#N/A,TRUE,"Widnes"}</definedName>
    <definedName name="ioykyoyu" localSheetId="4" hidden="1">{#N/A,#N/A,TRUE,"Cover";#N/A,#N/A,TRUE,"Conts";#N/A,#N/A,TRUE,"VOS";#N/A,#N/A,TRUE,"Warrington";#N/A,#N/A,TRUE,"Widnes"}</definedName>
    <definedName name="ioykyoyu" hidden="1">{#N/A,#N/A,TRUE,"Cover";#N/A,#N/A,TRUE,"Conts";#N/A,#N/A,TRUE,"VOS";#N/A,#N/A,TRUE,"Warrington";#N/A,#N/A,TRUE,"Widnes"}</definedName>
    <definedName name="ip" localSheetId="12">#REF!</definedName>
    <definedName name="ip" localSheetId="9">#REF!</definedName>
    <definedName name="IP_02Veneer_R550" localSheetId="12">#REF!</definedName>
    <definedName name="IP_02Veneer_R550" localSheetId="9">#REF!</definedName>
    <definedName name="IP_03" localSheetId="12">#REF!</definedName>
    <definedName name="IP_03" localSheetId="9">#REF!</definedName>
    <definedName name="IP02VenRad1000Lo500Ht" localSheetId="12">#REF!</definedName>
    <definedName name="IP02VenRad1000Lo500Ht" localSheetId="9">#REF!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I_BAT" localSheetId="12">#REF!</definedName>
    <definedName name="IRI_BAT" localSheetId="9">#REF!</definedName>
    <definedName name="IRI_CC" localSheetId="12">#REF!</definedName>
    <definedName name="IRI_CC" localSheetId="9">#REF!</definedName>
    <definedName name="IRI_ELEC" localSheetId="12">#REF!</definedName>
    <definedName name="IRI_ELEC" localSheetId="9">#REF!</definedName>
    <definedName name="IRI_ENC" localSheetId="12">#REF!</definedName>
    <definedName name="IRI_ENC" localSheetId="9">#REF!</definedName>
    <definedName name="IRI_EQT" localSheetId="12">#REF!</definedName>
    <definedName name="IRI_EQT" localSheetId="9">#REF!</definedName>
    <definedName name="IRI_ETU" localSheetId="12">#REF!</definedName>
    <definedName name="IRI_ETU" localSheetId="9">#REF!</definedName>
    <definedName name="IRI_FINT" localSheetId="12">#REF!</definedName>
    <definedName name="IRI_FINT" localSheetId="9">#REF!</definedName>
    <definedName name="IRI_FPRE" localSheetId="12">#REF!</definedName>
    <definedName name="IRI_FPRE" localSheetId="9">#REF!</definedName>
    <definedName name="IRI_FPRO" localSheetId="12">#REF!</definedName>
    <definedName name="IRI_FPRO" localSheetId="9">#REF!</definedName>
    <definedName name="IRI_FPROD" localSheetId="12">#REF!</definedName>
    <definedName name="IRI_FPROD" localSheetId="9">#REF!</definedName>
    <definedName name="IRI_GCLIM" localSheetId="12">#REF!</definedName>
    <definedName name="IRI_GCLIM" localSheetId="9">#REF!</definedName>
    <definedName name="IRI_GO" localSheetId="12">#REF!</definedName>
    <definedName name="IRI_GO" localSheetId="9">#REF!</definedName>
    <definedName name="iro" hidden="1">[15]FitOutConfCentre!#REF!</definedName>
    <definedName name="ISSUE" localSheetId="12">#REF!</definedName>
    <definedName name="ISSUE" localSheetId="9">#REF!</definedName>
    <definedName name="Item_03.03" localSheetId="12">[42]Breakdown!#REF!</definedName>
    <definedName name="Item_03.03" localSheetId="9">[42]Breakdown!#REF!</definedName>
    <definedName name="Item_03.05" localSheetId="12">[42]Breakdown!#REF!</definedName>
    <definedName name="Item_03.05" localSheetId="9">[42]Breakdown!#REF!</definedName>
    <definedName name="Item_03.06" localSheetId="12">[42]Breakdown!#REF!</definedName>
    <definedName name="Item_03.06" localSheetId="9">[42]Breakdown!#REF!</definedName>
    <definedName name="Item_03.12" localSheetId="12">[42]Breakdown!#REF!</definedName>
    <definedName name="Item_03.12" localSheetId="9">[42]Breakdown!#REF!</definedName>
    <definedName name="Item_03.16" localSheetId="12">[42]Breakdown!#REF!</definedName>
    <definedName name="Item_03.16" localSheetId="9">[42]Breakdown!#REF!</definedName>
    <definedName name="Item_03.17" localSheetId="12">[42]Breakdown!#REF!</definedName>
    <definedName name="Item_03.17" localSheetId="9">[42]Breakdown!#REF!</definedName>
    <definedName name="Item_03.25" localSheetId="12">[42]Breakdown!#REF!</definedName>
    <definedName name="Item_03.25" localSheetId="9">[42]Breakdown!#REF!</definedName>
    <definedName name="Item_03.49" localSheetId="12">[42]Breakdown!#REF!</definedName>
    <definedName name="Item_03.49" localSheetId="9">[42]Breakdown!#REF!</definedName>
    <definedName name="Item_03.55" localSheetId="12">[42]Breakdown!#REF!</definedName>
    <definedName name="Item_03.55" localSheetId="9">[42]Breakdown!#REF!</definedName>
    <definedName name="Item_05.02" localSheetId="12">[42]Breakdown!#REF!</definedName>
    <definedName name="Item_05.02" localSheetId="9">[42]Breakdown!#REF!</definedName>
    <definedName name="Item_05.11" localSheetId="12">[42]Breakdown!#REF!</definedName>
    <definedName name="Item_05.11" localSheetId="9">[42]Breakdown!#REF!</definedName>
    <definedName name="Item_06.01" localSheetId="12">[42]Breakdown!#REF!</definedName>
    <definedName name="Item_06.01" localSheetId="9">[42]Breakdown!#REF!</definedName>
    <definedName name="Item_06.05" localSheetId="12">[42]Breakdown!#REF!</definedName>
    <definedName name="Item_06.05" localSheetId="9">[42]Breakdown!#REF!</definedName>
    <definedName name="Item_06.15" localSheetId="12">[42]Breakdown!#REF!</definedName>
    <definedName name="Item_06.15" localSheetId="9">[42]Breakdown!#REF!</definedName>
    <definedName name="Item_06.17" localSheetId="12">[42]Breakdown!#REF!</definedName>
    <definedName name="Item_06.17" localSheetId="9">[42]Breakdown!#REF!</definedName>
    <definedName name="Item_08.05" localSheetId="12">[42]Breakdown!#REF!</definedName>
    <definedName name="Item_08.05" localSheetId="9">[42]Breakdown!#REF!</definedName>
    <definedName name="Item_08.06" localSheetId="12">[42]Breakdown!#REF!</definedName>
    <definedName name="Item_08.06" localSheetId="9">[42]Breakdown!#REF!</definedName>
    <definedName name="Item_08.34" localSheetId="12">[42]Breakdown!#REF!</definedName>
    <definedName name="Item_08.34" localSheetId="9">[42]Breakdown!#REF!</definedName>
    <definedName name="Item_09.01" localSheetId="12">[42]Breakdown!#REF!</definedName>
    <definedName name="Item_09.01" localSheetId="9">[42]Breakdown!#REF!</definedName>
    <definedName name="Item_09.05" localSheetId="12">[42]Breakdown!#REF!</definedName>
    <definedName name="Item_09.05" localSheetId="9">[42]Breakdown!#REF!</definedName>
    <definedName name="Item_09.10" localSheetId="12">[42]Breakdown!#REF!</definedName>
    <definedName name="Item_09.10" localSheetId="9">[42]Breakdown!#REF!</definedName>
    <definedName name="Item_09.30" localSheetId="12">[42]Breakdown!#REF!</definedName>
    <definedName name="Item_09.30" localSheetId="9">[42]Breakdown!#REF!</definedName>
    <definedName name="Item_11.07" localSheetId="12">[42]Breakdown!#REF!</definedName>
    <definedName name="Item_11.07" localSheetId="9">[42]Breakdown!#REF!</definedName>
    <definedName name="Item_11.09" localSheetId="12">[42]Breakdown!#REF!</definedName>
    <definedName name="Item_11.09" localSheetId="9">[42]Breakdown!#REF!</definedName>
    <definedName name="Item_11.11" localSheetId="12">[42]Breakdown!#REF!</definedName>
    <definedName name="Item_11.11" localSheetId="9">[42]Breakdown!#REF!</definedName>
    <definedName name="Item_11.13" localSheetId="12">[42]Breakdown!#REF!</definedName>
    <definedName name="Item_11.13" localSheetId="9">[42]Breakdown!#REF!</definedName>
    <definedName name="Item_11.15" localSheetId="12">[42]Breakdown!#REF!</definedName>
    <definedName name="Item_11.15" localSheetId="9">[42]Breakdown!#REF!</definedName>
    <definedName name="Item_11.19" localSheetId="12">[42]Breakdown!#REF!</definedName>
    <definedName name="Item_11.19" localSheetId="9">[42]Breakdown!#REF!</definedName>
    <definedName name="Item_11.23" localSheetId="12">[42]Breakdown!#REF!</definedName>
    <definedName name="Item_11.23" localSheetId="9">[42]Breakdown!#REF!</definedName>
    <definedName name="Item_11.25" localSheetId="12">[42]Breakdown!#REF!</definedName>
    <definedName name="Item_11.25" localSheetId="9">[42]Breakdown!#REF!</definedName>
    <definedName name="Item_11.27" localSheetId="12">[42]Breakdown!#REF!</definedName>
    <definedName name="Item_11.27" localSheetId="9">[42]Breakdown!#REF!</definedName>
    <definedName name="Item_11.30" localSheetId="12">[42]Breakdown!#REF!</definedName>
    <definedName name="Item_11.30" localSheetId="9">[42]Breakdown!#REF!</definedName>
    <definedName name="Item_11.31" localSheetId="12">[42]Breakdown!#REF!</definedName>
    <definedName name="Item_11.31" localSheetId="9">[42]Breakdown!#REF!</definedName>
    <definedName name="Item_11.34" localSheetId="12">[42]Breakdown!#REF!</definedName>
    <definedName name="Item_11.34" localSheetId="9">[42]Breakdown!#REF!</definedName>
    <definedName name="Item_11.35" localSheetId="12">[42]Breakdown!#REF!</definedName>
    <definedName name="Item_11.35" localSheetId="9">[42]Breakdown!#REF!</definedName>
    <definedName name="Item_13.52" localSheetId="12">[42]Breakdown!#REF!</definedName>
    <definedName name="Item_13.52" localSheetId="9">[42]Breakdown!#REF!</definedName>
    <definedName name="Item_13.56" localSheetId="12">[42]Breakdown!#REF!</definedName>
    <definedName name="Item_13.56" localSheetId="9">[42]Breakdown!#REF!</definedName>
    <definedName name="Item_13.57" localSheetId="12">[42]Breakdown!#REF!</definedName>
    <definedName name="Item_13.57" localSheetId="9">[42]Breakdown!#REF!</definedName>
    <definedName name="Item_14.02" localSheetId="12">[42]Breakdown!#REF!</definedName>
    <definedName name="Item_14.02" localSheetId="9">[42]Breakdown!#REF!</definedName>
    <definedName name="Item_14.04" localSheetId="12">[42]Breakdown!#REF!</definedName>
    <definedName name="Item_14.04" localSheetId="9">[42]Breakdown!#REF!</definedName>
    <definedName name="Item_14.06" localSheetId="12">[42]Breakdown!#REF!</definedName>
    <definedName name="Item_14.06" localSheetId="9">[42]Breakdown!#REF!</definedName>
    <definedName name="Item_14.08" localSheetId="12">[42]Breakdown!#REF!</definedName>
    <definedName name="Item_14.08" localSheetId="9">[42]Breakdown!#REF!</definedName>
    <definedName name="Item_18.17" localSheetId="12">[42]Breakdown!#REF!</definedName>
    <definedName name="Item_18.17" localSheetId="9">[42]Breakdown!#REF!</definedName>
    <definedName name="Item_19.03" localSheetId="12">[42]Breakdown!#REF!</definedName>
    <definedName name="Item_19.03" localSheetId="9">[42]Breakdown!#REF!</definedName>
    <definedName name="Item_23.03" localSheetId="12">[42]Breakdown!#REF!</definedName>
    <definedName name="Item_23.03" localSheetId="9">[42]Breakdown!#REF!</definedName>
    <definedName name="Item_A18" localSheetId="12">#REF!</definedName>
    <definedName name="Item_A18" localSheetId="9">#REF!</definedName>
    <definedName name="Item_A20" localSheetId="12">#REF!</definedName>
    <definedName name="Item_A20" localSheetId="9">#REF!</definedName>
    <definedName name="Item_A21" localSheetId="12">#REF!</definedName>
    <definedName name="Item_A21" localSheetId="9">#REF!</definedName>
    <definedName name="Item_A23" localSheetId="12">#REF!</definedName>
    <definedName name="Item_A23" localSheetId="9">#REF!</definedName>
    <definedName name="Item_A24" localSheetId="12">#REF!</definedName>
    <definedName name="Item_A24" localSheetId="9">#REF!</definedName>
    <definedName name="Item_A26" localSheetId="12">#REF!</definedName>
    <definedName name="Item_A26" localSheetId="9">#REF!</definedName>
    <definedName name="Item_B18" localSheetId="12">#REF!</definedName>
    <definedName name="Item_B18" localSheetId="9">#REF!</definedName>
    <definedName name="Item_B20" localSheetId="12">#REF!</definedName>
    <definedName name="Item_B20" localSheetId="9">#REF!</definedName>
    <definedName name="Item_B21" localSheetId="12">#REF!</definedName>
    <definedName name="Item_B21" localSheetId="9">#REF!</definedName>
    <definedName name="Item_B22" localSheetId="12">#REF!</definedName>
    <definedName name="Item_B22" localSheetId="9">#REF!</definedName>
    <definedName name="Item_B23" localSheetId="12">#REF!</definedName>
    <definedName name="Item_B23" localSheetId="9">#REF!</definedName>
    <definedName name="Item_B24" localSheetId="12">#REF!</definedName>
    <definedName name="Item_B24" localSheetId="9">#REF!</definedName>
    <definedName name="Item_C" localSheetId="12">#REF!</definedName>
    <definedName name="Item_C" localSheetId="9">#REF!</definedName>
    <definedName name="Item_C18" localSheetId="12">#REF!</definedName>
    <definedName name="Item_C18" localSheetId="9">#REF!</definedName>
    <definedName name="Item_C20" localSheetId="12">#REF!</definedName>
    <definedName name="Item_C20" localSheetId="9">#REF!</definedName>
    <definedName name="Item_C21" localSheetId="12">#REF!</definedName>
    <definedName name="Item_C21" localSheetId="9">#REF!</definedName>
    <definedName name="Item_C22" localSheetId="12">#REF!</definedName>
    <definedName name="Item_C22" localSheetId="9">#REF!</definedName>
    <definedName name="Item_C23" localSheetId="12">#REF!</definedName>
    <definedName name="Item_C23" localSheetId="9">#REF!</definedName>
    <definedName name="Item_C24" localSheetId="12">#REF!</definedName>
    <definedName name="Item_C24" localSheetId="9">#REF!</definedName>
    <definedName name="Item_C25" localSheetId="12">#REF!</definedName>
    <definedName name="Item_C25" localSheetId="9">#REF!</definedName>
    <definedName name="Item_C26" localSheetId="12">#REF!</definedName>
    <definedName name="Item_C26" localSheetId="9">#REF!</definedName>
    <definedName name="Item_D18" localSheetId="12">#REF!</definedName>
    <definedName name="Item_D18" localSheetId="9">#REF!</definedName>
    <definedName name="Item_D20" localSheetId="12">#REF!</definedName>
    <definedName name="Item_D20" localSheetId="9">#REF!</definedName>
    <definedName name="Item_D21" localSheetId="12">#REF!</definedName>
    <definedName name="Item_D21" localSheetId="9">#REF!</definedName>
    <definedName name="Item_D22" localSheetId="12">#REF!</definedName>
    <definedName name="Item_D22" localSheetId="9">#REF!</definedName>
    <definedName name="Item_D23" localSheetId="12">#REF!</definedName>
    <definedName name="Item_D23" localSheetId="9">#REF!</definedName>
    <definedName name="Item_D24" localSheetId="12">#REF!</definedName>
    <definedName name="Item_D24" localSheetId="9">#REF!</definedName>
    <definedName name="Item_D25" localSheetId="12">#REF!</definedName>
    <definedName name="Item_D25" localSheetId="9">#REF!</definedName>
    <definedName name="Item_E20" localSheetId="12">#REF!</definedName>
    <definedName name="Item_E20" localSheetId="9">#REF!</definedName>
    <definedName name="Item_E21" localSheetId="12">#REF!</definedName>
    <definedName name="Item_E21" localSheetId="9">#REF!</definedName>
    <definedName name="Item_E22" localSheetId="12">#REF!</definedName>
    <definedName name="Item_E22" localSheetId="9">#REF!</definedName>
    <definedName name="Item_E23" localSheetId="12">#REF!</definedName>
    <definedName name="Item_E23" localSheetId="9">#REF!</definedName>
    <definedName name="Item_E24" localSheetId="12">#REF!</definedName>
    <definedName name="Item_E24" localSheetId="9">#REF!</definedName>
    <definedName name="Item_E25" localSheetId="12">#REF!</definedName>
    <definedName name="Item_E25" localSheetId="9">#REF!</definedName>
    <definedName name="Item_F20" localSheetId="12">#REF!</definedName>
    <definedName name="Item_F20" localSheetId="9">#REF!</definedName>
    <definedName name="Item_F21" localSheetId="12">#REF!</definedName>
    <definedName name="Item_F21" localSheetId="9">#REF!</definedName>
    <definedName name="Item_F22" localSheetId="12">#REF!</definedName>
    <definedName name="Item_F22" localSheetId="9">#REF!</definedName>
    <definedName name="Item_F23" localSheetId="12">#REF!</definedName>
    <definedName name="Item_F23" localSheetId="9">#REF!</definedName>
    <definedName name="Item_F25" localSheetId="12">#REF!</definedName>
    <definedName name="Item_F25" localSheetId="9">#REF!</definedName>
    <definedName name="Item_G20" localSheetId="12">#REF!</definedName>
    <definedName name="Item_G20" localSheetId="9">#REF!</definedName>
    <definedName name="Item_G21" localSheetId="12">#REF!</definedName>
    <definedName name="Item_G21" localSheetId="9">#REF!</definedName>
    <definedName name="Item_G22" localSheetId="12">#REF!</definedName>
    <definedName name="Item_G22" localSheetId="9">#REF!</definedName>
    <definedName name="Item_G23" localSheetId="12">#REF!</definedName>
    <definedName name="Item_G23" localSheetId="9">#REF!</definedName>
    <definedName name="Item_G25" localSheetId="12">#REF!</definedName>
    <definedName name="Item_G25" localSheetId="9">#REF!</definedName>
    <definedName name="Item_H19" localSheetId="12">#REF!</definedName>
    <definedName name="Item_H19" localSheetId="9">#REF!</definedName>
    <definedName name="Item_H20" localSheetId="12">#REF!</definedName>
    <definedName name="Item_H20" localSheetId="9">#REF!</definedName>
    <definedName name="Item_H21" localSheetId="12">#REF!</definedName>
    <definedName name="Item_H21" localSheetId="9">#REF!</definedName>
    <definedName name="Item_H22" localSheetId="12">#REF!</definedName>
    <definedName name="Item_H22" localSheetId="9">#REF!</definedName>
    <definedName name="Item_H23" localSheetId="12">#REF!</definedName>
    <definedName name="Item_H23" localSheetId="9">#REF!</definedName>
    <definedName name="Item_H25" localSheetId="12">#REF!</definedName>
    <definedName name="Item_H25" localSheetId="9">#REF!</definedName>
    <definedName name="Item_I19" localSheetId="12">#REF!</definedName>
    <definedName name="Item_I19" localSheetId="9">#REF!</definedName>
    <definedName name="Item_I20" localSheetId="12">#REF!</definedName>
    <definedName name="Item_I20" localSheetId="9">#REF!</definedName>
    <definedName name="Item_I21" localSheetId="12">#REF!</definedName>
    <definedName name="Item_I21" localSheetId="9">#REF!</definedName>
    <definedName name="Item_I22" localSheetId="12">#REF!</definedName>
    <definedName name="Item_I22" localSheetId="9">#REF!</definedName>
    <definedName name="Item_I23" localSheetId="12">#REF!</definedName>
    <definedName name="Item_I23" localSheetId="9">#REF!</definedName>
    <definedName name="Item_I25" localSheetId="12">#REF!</definedName>
    <definedName name="Item_I25" localSheetId="9">#REF!</definedName>
    <definedName name="Item_J19" localSheetId="12">#REF!</definedName>
    <definedName name="Item_J19" localSheetId="9">#REF!</definedName>
    <definedName name="Item_J20" localSheetId="12">#REF!</definedName>
    <definedName name="Item_J20" localSheetId="9">#REF!</definedName>
    <definedName name="Item_J21" localSheetId="12">#REF!</definedName>
    <definedName name="Item_J21" localSheetId="9">#REF!</definedName>
    <definedName name="Item_J22" localSheetId="12">#REF!</definedName>
    <definedName name="Item_J22" localSheetId="9">#REF!</definedName>
    <definedName name="Item_J23" localSheetId="12">#REF!</definedName>
    <definedName name="Item_J23" localSheetId="9">#REF!</definedName>
    <definedName name="Item_J25" localSheetId="12">#REF!</definedName>
    <definedName name="Item_J25" localSheetId="9">#REF!</definedName>
    <definedName name="Item_K17" localSheetId="12">#REF!</definedName>
    <definedName name="Item_K17" localSheetId="9">#REF!</definedName>
    <definedName name="Item_K19" localSheetId="12">#REF!</definedName>
    <definedName name="Item_K19" localSheetId="9">#REF!</definedName>
    <definedName name="Item_K21" localSheetId="12">#REF!</definedName>
    <definedName name="Item_K21" localSheetId="9">#REF!</definedName>
    <definedName name="Item_K22" localSheetId="12">#REF!</definedName>
    <definedName name="Item_K22" localSheetId="9">#REF!</definedName>
    <definedName name="Item_K23" localSheetId="12">#REF!</definedName>
    <definedName name="Item_K23" localSheetId="9">#REF!</definedName>
    <definedName name="Item_K25" localSheetId="12">#REF!</definedName>
    <definedName name="Item_K25" localSheetId="9">#REF!</definedName>
    <definedName name="Item_L19" localSheetId="12">#REF!</definedName>
    <definedName name="Item_L19" localSheetId="9">#REF!</definedName>
    <definedName name="Item_L22" localSheetId="12">#REF!</definedName>
    <definedName name="Item_L22" localSheetId="9">#REF!</definedName>
    <definedName name="Item_L23" localSheetId="12">#REF!</definedName>
    <definedName name="Item_L23" localSheetId="9">#REF!</definedName>
    <definedName name="Item_L25" localSheetId="12">#REF!</definedName>
    <definedName name="Item_L25" localSheetId="9">#REF!</definedName>
    <definedName name="item_M19" localSheetId="12">#REF!</definedName>
    <definedName name="item_M19" localSheetId="9">#REF!</definedName>
    <definedName name="Item_M21" localSheetId="12">#REF!</definedName>
    <definedName name="Item_M21" localSheetId="9">#REF!</definedName>
    <definedName name="Item_M22" localSheetId="12">#REF!</definedName>
    <definedName name="Item_M22" localSheetId="9">#REF!</definedName>
    <definedName name="Item_M23" localSheetId="12">#REF!</definedName>
    <definedName name="Item_M23" localSheetId="9">#REF!</definedName>
    <definedName name="Item_M24" localSheetId="12">#REF!</definedName>
    <definedName name="Item_M24" localSheetId="9">#REF!</definedName>
    <definedName name="Item_M25" localSheetId="12">#REF!</definedName>
    <definedName name="Item_M25" localSheetId="9">#REF!</definedName>
    <definedName name="Item_N17" localSheetId="12">#REF!</definedName>
    <definedName name="Item_N17" localSheetId="9">#REF!</definedName>
    <definedName name="Item_N21" localSheetId="12">#REF!</definedName>
    <definedName name="Item_N21" localSheetId="9">#REF!</definedName>
    <definedName name="Item_N22" localSheetId="12">#REF!</definedName>
    <definedName name="Item_N22" localSheetId="9">#REF!</definedName>
    <definedName name="Item_N23" localSheetId="12">#REF!</definedName>
    <definedName name="Item_N23" localSheetId="9">#REF!</definedName>
    <definedName name="Item_N24" localSheetId="12">#REF!</definedName>
    <definedName name="Item_N24" localSheetId="9">#REF!</definedName>
    <definedName name="Item_N25" localSheetId="12">#REF!</definedName>
    <definedName name="Item_N25" localSheetId="9">#REF!</definedName>
    <definedName name="Item_No_H_20" localSheetId="12">#REF!</definedName>
    <definedName name="Item_No_H_20" localSheetId="9">#REF!</definedName>
    <definedName name="Item_O21" localSheetId="12">#REF!</definedName>
    <definedName name="Item_O21" localSheetId="9">#REF!</definedName>
    <definedName name="Item_O22" localSheetId="12">#REF!</definedName>
    <definedName name="Item_O22" localSheetId="9">#REF!</definedName>
    <definedName name="Item_O23" localSheetId="12">#REF!</definedName>
    <definedName name="Item_O23" localSheetId="9">#REF!</definedName>
    <definedName name="Item_O24" localSheetId="12">#REF!</definedName>
    <definedName name="Item_O24" localSheetId="9">#REF!</definedName>
    <definedName name="Item_O25" localSheetId="12">#REF!</definedName>
    <definedName name="Item_O25" localSheetId="9">#REF!</definedName>
    <definedName name="Item_P21" localSheetId="12">#REF!</definedName>
    <definedName name="Item_P21" localSheetId="9">#REF!</definedName>
    <definedName name="Item_P22" localSheetId="12">#REF!</definedName>
    <definedName name="Item_P22" localSheetId="9">#REF!</definedName>
    <definedName name="Item_P25" localSheetId="12">#REF!</definedName>
    <definedName name="Item_P25" localSheetId="9">#REF!</definedName>
    <definedName name="Item_Q22" localSheetId="12">#REF!</definedName>
    <definedName name="Item_Q22" localSheetId="9">#REF!</definedName>
    <definedName name="Item_Q25" localSheetId="12">#REF!</definedName>
    <definedName name="Item_Q25" localSheetId="9">#REF!</definedName>
    <definedName name="Item_R25" localSheetId="12">#REF!</definedName>
    <definedName name="Item_R25" localSheetId="9">#REF!</definedName>
    <definedName name="iu" localSheetId="6" hidden="1">{#N/A,#N/A,TRUE,"Cover";#N/A,#N/A,TRUE,"Conts";#N/A,#N/A,TRUE,"VOS";#N/A,#N/A,TRUE,"Warrington";#N/A,#N/A,TRUE,"Widnes"}</definedName>
    <definedName name="iu" hidden="1">{#N/A,#N/A,TRUE,"Cover";#N/A,#N/A,TRUE,"Conts";#N/A,#N/A,TRUE,"VOS";#N/A,#N/A,TRUE,"Warrington";#N/A,#N/A,TRUE,"Widnes"}</definedName>
    <definedName name="iuh" localSheetId="6"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localSheetId="5" hidden="1">{#N/A,#N/A,TRUE,"Cover";#N/A,#N/A,TRUE,"Conts";#N/A,#N/A,TRUE,"VOS";#N/A,#N/A,TRUE,"Warrington";#N/A,#N/A,TRUE,"Widnes"}</definedName>
    <definedName name="iui" localSheetId="0" hidden="1">{#N/A,#N/A,TRUE,"Cover";#N/A,#N/A,TRUE,"Conts";#N/A,#N/A,TRUE,"VOS";#N/A,#N/A,TRUE,"Warrington";#N/A,#N/A,TRUE,"Widnes"}</definedName>
    <definedName name="iui" localSheetId="6" hidden="1">{#N/A,#N/A,TRUE,"Cover";#N/A,#N/A,TRUE,"Conts";#N/A,#N/A,TRUE,"VOS";#N/A,#N/A,TRUE,"Warrington";#N/A,#N/A,TRUE,"Widnes"}</definedName>
    <definedName name="iui" localSheetId="4" hidden="1">{#N/A,#N/A,TRUE,"Cover";#N/A,#N/A,TRUE,"Conts";#N/A,#N/A,TRUE,"VOS";#N/A,#N/A,TRUE,"Warrington";#N/A,#N/A,TRUE,"Widnes"}</definedName>
    <definedName name="iui" hidden="1">{#N/A,#N/A,TRUE,"Cover";#N/A,#N/A,TRUE,"Conts";#N/A,#N/A,TRUE,"VOS";#N/A,#N/A,TRUE,"Warrington";#N/A,#N/A,TRUE,"Widnes"}</definedName>
    <definedName name="iuiou" localSheetId="6"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localSheetId="5" hidden="1">{#N/A,#N/A,TRUE,"Cover";#N/A,#N/A,TRUE,"Conts";#N/A,#N/A,TRUE,"VOS";#N/A,#N/A,TRUE,"Warrington";#N/A,#N/A,TRUE,"Widnes"}</definedName>
    <definedName name="iuk" localSheetId="0" hidden="1">{#N/A,#N/A,TRUE,"Cover";#N/A,#N/A,TRUE,"Conts";#N/A,#N/A,TRUE,"VOS";#N/A,#N/A,TRUE,"Warrington";#N/A,#N/A,TRUE,"Widnes"}</definedName>
    <definedName name="iuk" localSheetId="6" hidden="1">{#N/A,#N/A,TRUE,"Cover";#N/A,#N/A,TRUE,"Conts";#N/A,#N/A,TRUE,"VOS";#N/A,#N/A,TRUE,"Warrington";#N/A,#N/A,TRUE,"Widnes"}</definedName>
    <definedName name="iuk" localSheetId="4" hidden="1">{#N/A,#N/A,TRUE,"Cover";#N/A,#N/A,TRUE,"Conts";#N/A,#N/A,TRUE,"VOS";#N/A,#N/A,TRUE,"Warrington";#N/A,#N/A,TRUE,"Widnes"}</definedName>
    <definedName name="iuk" hidden="1">{#N/A,#N/A,TRUE,"Cover";#N/A,#N/A,TRUE,"Conts";#N/A,#N/A,TRUE,"VOS";#N/A,#N/A,TRUE,"Warrington";#N/A,#N/A,TRUE,"Widnes"}</definedName>
    <definedName name="iukh" localSheetId="6"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localSheetId="5" hidden="1">{#N/A,#N/A,TRUE,"Cover";#N/A,#N/A,TRUE,"Conts";#N/A,#N/A,TRUE,"VOS";#N/A,#N/A,TRUE,"Warrington";#N/A,#N/A,TRUE,"Widnes"}</definedName>
    <definedName name="iulouy" localSheetId="0" hidden="1">{#N/A,#N/A,TRUE,"Cover";#N/A,#N/A,TRUE,"Conts";#N/A,#N/A,TRUE,"VOS";#N/A,#N/A,TRUE,"Warrington";#N/A,#N/A,TRUE,"Widnes"}</definedName>
    <definedName name="iulouy" localSheetId="6" hidden="1">{#N/A,#N/A,TRUE,"Cover";#N/A,#N/A,TRUE,"Conts";#N/A,#N/A,TRUE,"VOS";#N/A,#N/A,TRUE,"Warrington";#N/A,#N/A,TRUE,"Widnes"}</definedName>
    <definedName name="iulouy" localSheetId="4"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localSheetId="5" hidden="1">{#N/A,#N/A,FALSE,"물량산출"}</definedName>
    <definedName name="iuouio" localSheetId="0" hidden="1">{#N/A,#N/A,FALSE,"물량산출"}</definedName>
    <definedName name="iuouio" localSheetId="6" hidden="1">{#N/A,#N/A,FALSE,"물량산출"}</definedName>
    <definedName name="iuouio" localSheetId="4" hidden="1">{#N/A,#N/A,FALSE,"물량산출"}</definedName>
    <definedName name="iuouio" hidden="1">{#N/A,#N/A,FALSE,"물량산출"}</definedName>
    <definedName name="ivrcl" localSheetId="6" hidden="1">{"'Sheet1'!$A$4386:$N$4591"}</definedName>
    <definedName name="ivrcl" hidden="1">{"'Sheet1'!$A$4386:$N$4591"}</definedName>
    <definedName name="J" localSheetId="12">#REF!</definedName>
    <definedName name="J" localSheetId="9">#REF!</definedName>
    <definedName name="j7uy" localSheetId="1" hidden="1">{#N/A,#N/A,TRUE,"Front";#N/A,#N/A,TRUE,"Simple Letter";#N/A,#N/A,TRUE,"Inside";#N/A,#N/A,TRUE,"Contents";#N/A,#N/A,TRUE,"Basis";#N/A,#N/A,TRUE,"Inclusions";#N/A,#N/A,TRUE,"Exclusions";#N/A,#N/A,TRUE,"Areas";#N/A,#N/A,TRUE,"Summary";#N/A,#N/A,TRUE,"Detail"}</definedName>
    <definedName name="j7uy" localSheetId="5" hidden="1">{#N/A,#N/A,TRUE,"Front";#N/A,#N/A,TRUE,"Simple Letter";#N/A,#N/A,TRUE,"Inside";#N/A,#N/A,TRUE,"Contents";#N/A,#N/A,TRUE,"Basis";#N/A,#N/A,TRUE,"Inclusions";#N/A,#N/A,TRUE,"Exclusions";#N/A,#N/A,TRUE,"Areas";#N/A,#N/A,TRUE,"Summary";#N/A,#N/A,TRUE,"Detail"}</definedName>
    <definedName name="j7uy" localSheetId="0" hidden="1">{#N/A,#N/A,TRUE,"Front";#N/A,#N/A,TRUE,"Simple Letter";#N/A,#N/A,TRUE,"Inside";#N/A,#N/A,TRUE,"Contents";#N/A,#N/A,TRUE,"Basis";#N/A,#N/A,TRUE,"Inclusions";#N/A,#N/A,TRUE,"Exclusions";#N/A,#N/A,TRUE,"Areas";#N/A,#N/A,TRUE,"Summary";#N/A,#N/A,TRUE,"Detail"}</definedName>
    <definedName name="j7uy" localSheetId="6" hidden="1">{#N/A,#N/A,TRUE,"Front";#N/A,#N/A,TRUE,"Simple Letter";#N/A,#N/A,TRUE,"Inside";#N/A,#N/A,TRUE,"Contents";#N/A,#N/A,TRUE,"Basis";#N/A,#N/A,TRUE,"Inclusions";#N/A,#N/A,TRUE,"Exclusions";#N/A,#N/A,TRUE,"Areas";#N/A,#N/A,TRUE,"Summary";#N/A,#N/A,TRUE,"Detail"}</definedName>
    <definedName name="j7uy" localSheetId="4"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6"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localSheetId="5" hidden="1">{#N/A,#N/A,FALSE,"CAM-G7";#N/A,#N/A,FALSE,"SPL";#N/A,#N/A,FALSE,"butt-in G7";#N/A,#N/A,FALSE,"dia-in G7";#N/A,#N/A,FALSE,"추가-STA G7"}</definedName>
    <definedName name="jdjhdj" localSheetId="0" hidden="1">{#N/A,#N/A,FALSE,"CAM-G7";#N/A,#N/A,FALSE,"SPL";#N/A,#N/A,FALSE,"butt-in G7";#N/A,#N/A,FALSE,"dia-in G7";#N/A,#N/A,FALSE,"추가-STA G7"}</definedName>
    <definedName name="jdjhdj" localSheetId="6" hidden="1">{#N/A,#N/A,FALSE,"CAM-G7";#N/A,#N/A,FALSE,"SPL";#N/A,#N/A,FALSE,"butt-in G7";#N/A,#N/A,FALSE,"dia-in G7";#N/A,#N/A,FALSE,"추가-STA G7"}</definedName>
    <definedName name="jdjhdj" localSheetId="4" hidden="1">{#N/A,#N/A,FALSE,"CAM-G7";#N/A,#N/A,FALSE,"SPL";#N/A,#N/A,FALSE,"butt-in G7";#N/A,#N/A,FALSE,"dia-in G7";#N/A,#N/A,FALSE,"추가-STA G7"}</definedName>
    <definedName name="jdjhdj" hidden="1">{#N/A,#N/A,FALSE,"CAM-G7";#N/A,#N/A,FALSE,"SPL";#N/A,#N/A,FALSE,"butt-in G7";#N/A,#N/A,FALSE,"dia-in G7";#N/A,#N/A,FALSE,"추가-STA G7"}</definedName>
    <definedName name="JEJS" localSheetId="12">#REF!</definedName>
    <definedName name="JEJS" localSheetId="9">#REF!</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6"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localSheetId="5" hidden="1">{#N/A,#N/A,FALSE,"물량산출"}</definedName>
    <definedName name="jghjgj" localSheetId="0" hidden="1">{#N/A,#N/A,FALSE,"물량산출"}</definedName>
    <definedName name="jghjgj" localSheetId="6" hidden="1">{#N/A,#N/A,FALSE,"물량산출"}</definedName>
    <definedName name="jghjgj" localSheetId="4"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localSheetId="5" hidden="1">{#N/A,#N/A,FALSE,"갑지";#N/A,#N/A,FALSE,"개요";#N/A,#N/A,FALSE,"비목별";#N/A,#N/A,FALSE,"건물별";#N/A,#N/A,FALSE,"기구표";#N/A,#N/A,FALSE,"직원투입"}</definedName>
    <definedName name="jghkg" localSheetId="0" hidden="1">{#N/A,#N/A,FALSE,"갑지";#N/A,#N/A,FALSE,"개요";#N/A,#N/A,FALSE,"비목별";#N/A,#N/A,FALSE,"건물별";#N/A,#N/A,FALSE,"기구표";#N/A,#N/A,FALSE,"직원투입"}</definedName>
    <definedName name="jghkg" localSheetId="6" hidden="1">{#N/A,#N/A,FALSE,"갑지";#N/A,#N/A,FALSE,"개요";#N/A,#N/A,FALSE,"비목별";#N/A,#N/A,FALSE,"건물별";#N/A,#N/A,FALSE,"기구표";#N/A,#N/A,FALSE,"직원투입"}</definedName>
    <definedName name="jghkg" localSheetId="4"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6" hidden="1">{"'Break down'!$A$4"}</definedName>
    <definedName name="jgt" hidden="1">{"'Break down'!$A$4"}</definedName>
    <definedName name="jhfgjfj" localSheetId="1" hidden="1">{#N/A,#N/A,FALSE,"CAM-G7";#N/A,#N/A,FALSE,"SPL";#N/A,#N/A,FALSE,"butt-in G7";#N/A,#N/A,FALSE,"dia-in G7";#N/A,#N/A,FALSE,"추가-STA G7"}</definedName>
    <definedName name="jhfgjfj" localSheetId="5" hidden="1">{#N/A,#N/A,FALSE,"CAM-G7";#N/A,#N/A,FALSE,"SPL";#N/A,#N/A,FALSE,"butt-in G7";#N/A,#N/A,FALSE,"dia-in G7";#N/A,#N/A,FALSE,"추가-STA G7"}</definedName>
    <definedName name="jhfgjfj" localSheetId="0" hidden="1">{#N/A,#N/A,FALSE,"CAM-G7";#N/A,#N/A,FALSE,"SPL";#N/A,#N/A,FALSE,"butt-in G7";#N/A,#N/A,FALSE,"dia-in G7";#N/A,#N/A,FALSE,"추가-STA G7"}</definedName>
    <definedName name="jhfgjfj" localSheetId="6" hidden="1">{#N/A,#N/A,FALSE,"CAM-G7";#N/A,#N/A,FALSE,"SPL";#N/A,#N/A,FALSE,"butt-in G7";#N/A,#N/A,FALSE,"dia-in G7";#N/A,#N/A,FALSE,"추가-STA G7"}</definedName>
    <definedName name="jhfgjfj" localSheetId="4" hidden="1">{#N/A,#N/A,FALSE,"CAM-G7";#N/A,#N/A,FALSE,"SPL";#N/A,#N/A,FALSE,"butt-in G7";#N/A,#N/A,FALSE,"dia-in G7";#N/A,#N/A,FALSE,"추가-STA G7"}</definedName>
    <definedName name="jhfgjfj" hidden="1">{#N/A,#N/A,FALSE,"CAM-G7";#N/A,#N/A,FALSE,"SPL";#N/A,#N/A,FALSE,"butt-in G7";#N/A,#N/A,FALSE,"dia-in G7";#N/A,#N/A,FALSE,"추가-STA G7"}</definedName>
    <definedName name="jhg" localSheetId="6"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localSheetId="5" hidden="1">{#N/A,#N/A,FALSE,"운반시간"}</definedName>
    <definedName name="jhgfjfgjj" localSheetId="0" hidden="1">{#N/A,#N/A,FALSE,"운반시간"}</definedName>
    <definedName name="jhgfjfgjj" localSheetId="6" hidden="1">{#N/A,#N/A,FALSE,"운반시간"}</definedName>
    <definedName name="jhgfjfgjj" localSheetId="4" hidden="1">{#N/A,#N/A,FALSE,"운반시간"}</definedName>
    <definedName name="jhgfjfgjj" hidden="1">{#N/A,#N/A,FALSE,"운반시간"}</definedName>
    <definedName name="jhgjghj" localSheetId="1" hidden="1">{#N/A,#N/A,FALSE,"물량산출"}</definedName>
    <definedName name="jhgjghj" localSheetId="5" hidden="1">{#N/A,#N/A,FALSE,"물량산출"}</definedName>
    <definedName name="jhgjghj" localSheetId="0" hidden="1">{#N/A,#N/A,FALSE,"물량산출"}</definedName>
    <definedName name="jhgjghj" localSheetId="6" hidden="1">{#N/A,#N/A,FALSE,"물량산출"}</definedName>
    <definedName name="jhgjghj" localSheetId="4"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localSheetId="5" hidden="1">{#N/A,#N/A,TRUE,"Front";#N/A,#N/A,TRUE,"Simple Letter";#N/A,#N/A,TRUE,"Inside";#N/A,#N/A,TRUE,"Contents";#N/A,#N/A,TRUE,"Basis";#N/A,#N/A,TRUE,"Inclusions";#N/A,#N/A,TRUE,"Exclusions";#N/A,#N/A,TRUE,"Areas";#N/A,#N/A,TRUE,"Summary";#N/A,#N/A,TRUE,"Detail"}</definedName>
    <definedName name="jhguyb" localSheetId="0" hidden="1">{#N/A,#N/A,TRUE,"Front";#N/A,#N/A,TRUE,"Simple Letter";#N/A,#N/A,TRUE,"Inside";#N/A,#N/A,TRUE,"Contents";#N/A,#N/A,TRUE,"Basis";#N/A,#N/A,TRUE,"Inclusions";#N/A,#N/A,TRUE,"Exclusions";#N/A,#N/A,TRUE,"Areas";#N/A,#N/A,TRUE,"Summary";#N/A,#N/A,TRUE,"Detail"}</definedName>
    <definedName name="jhguyb" localSheetId="6" hidden="1">{#N/A,#N/A,TRUE,"Front";#N/A,#N/A,TRUE,"Simple Letter";#N/A,#N/A,TRUE,"Inside";#N/A,#N/A,TRUE,"Contents";#N/A,#N/A,TRUE,"Basis";#N/A,#N/A,TRUE,"Inclusions";#N/A,#N/A,TRUE,"Exclusions";#N/A,#N/A,TRUE,"Areas";#N/A,#N/A,TRUE,"Summary";#N/A,#N/A,TRUE,"Detail"}</definedName>
    <definedName name="jhguyb" localSheetId="4"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localSheetId="5" hidden="1">{#N/A,#N/A,TRUE,"Front";#N/A,#N/A,TRUE,"Simple Letter";#N/A,#N/A,TRUE,"Inside";#N/A,#N/A,TRUE,"Contents";#N/A,#N/A,TRUE,"Basis";#N/A,#N/A,TRUE,"Inclusions";#N/A,#N/A,TRUE,"Exclusions";#N/A,#N/A,TRUE,"Areas";#N/A,#N/A,TRUE,"Summary";#N/A,#N/A,TRUE,"Detail"}</definedName>
    <definedName name="JHHH" localSheetId="0" hidden="1">{#N/A,#N/A,TRUE,"Front";#N/A,#N/A,TRUE,"Simple Letter";#N/A,#N/A,TRUE,"Inside";#N/A,#N/A,TRUE,"Contents";#N/A,#N/A,TRUE,"Basis";#N/A,#N/A,TRUE,"Inclusions";#N/A,#N/A,TRUE,"Exclusions";#N/A,#N/A,TRUE,"Areas";#N/A,#N/A,TRUE,"Summary";#N/A,#N/A,TRUE,"Detail"}</definedName>
    <definedName name="JHHH" localSheetId="6" hidden="1">{#N/A,#N/A,TRUE,"Front";#N/A,#N/A,TRUE,"Simple Letter";#N/A,#N/A,TRUE,"Inside";#N/A,#N/A,TRUE,"Contents";#N/A,#N/A,TRUE,"Basis";#N/A,#N/A,TRUE,"Inclusions";#N/A,#N/A,TRUE,"Exclusions";#N/A,#N/A,TRUE,"Areas";#N/A,#N/A,TRUE,"Summary";#N/A,#N/A,TRUE,"Detail"}</definedName>
    <definedName name="JHHH" localSheetId="4"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[16]FitOutConfCentre!#REF!</definedName>
    <definedName name="jhjdf" localSheetId="6"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localSheetId="5" hidden="1">{#N/A,#N/A,TRUE,"Front";#N/A,#N/A,TRUE,"Simple Letter";#N/A,#N/A,TRUE,"Inside";#N/A,#N/A,TRUE,"Contents";#N/A,#N/A,TRUE,"Basis";#N/A,#N/A,TRUE,"Inclusions";#N/A,#N/A,TRUE,"Exclusions";#N/A,#N/A,TRUE,"Areas";#N/A,#N/A,TRUE,"Summary";#N/A,#N/A,TRUE,"Detail"}</definedName>
    <definedName name="jhjjkjuioujk" localSheetId="0" hidden="1">{#N/A,#N/A,TRUE,"Front";#N/A,#N/A,TRUE,"Simple Letter";#N/A,#N/A,TRUE,"Inside";#N/A,#N/A,TRUE,"Contents";#N/A,#N/A,TRUE,"Basis";#N/A,#N/A,TRUE,"Inclusions";#N/A,#N/A,TRUE,"Exclusions";#N/A,#N/A,TRUE,"Areas";#N/A,#N/A,TRUE,"Summary";#N/A,#N/A,TRUE,"Detail"}</definedName>
    <definedName name="jhjjkjuioujk" localSheetId="6" hidden="1">{#N/A,#N/A,TRUE,"Front";#N/A,#N/A,TRUE,"Simple Letter";#N/A,#N/A,TRUE,"Inside";#N/A,#N/A,TRUE,"Contents";#N/A,#N/A,TRUE,"Basis";#N/A,#N/A,TRUE,"Inclusions";#N/A,#N/A,TRUE,"Exclusions";#N/A,#N/A,TRUE,"Areas";#N/A,#N/A,TRUE,"Summary";#N/A,#N/A,TRUE,"Detail"}</definedName>
    <definedName name="jhjjkjuioujk" localSheetId="4"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localSheetId="5" hidden="1">{#N/A,#N/A,TRUE,"Front";#N/A,#N/A,TRUE,"Simple Letter";#N/A,#N/A,TRUE,"Inside";#N/A,#N/A,TRUE,"Contents";#N/A,#N/A,TRUE,"Basis";#N/A,#N/A,TRUE,"Inclusions";#N/A,#N/A,TRUE,"Exclusions";#N/A,#N/A,TRUE,"Areas";#N/A,#N/A,TRUE,"Summary";#N/A,#N/A,TRUE,"Detail"}</definedName>
    <definedName name="JHJKVBHN" localSheetId="0" hidden="1">{#N/A,#N/A,TRUE,"Front";#N/A,#N/A,TRUE,"Simple Letter";#N/A,#N/A,TRUE,"Inside";#N/A,#N/A,TRUE,"Contents";#N/A,#N/A,TRUE,"Basis";#N/A,#N/A,TRUE,"Inclusions";#N/A,#N/A,TRUE,"Exclusions";#N/A,#N/A,TRUE,"Areas";#N/A,#N/A,TRUE,"Summary";#N/A,#N/A,TRUE,"Detail"}</definedName>
    <definedName name="JHJKVBHN" localSheetId="6" hidden="1">{#N/A,#N/A,TRUE,"Front";#N/A,#N/A,TRUE,"Simple Letter";#N/A,#N/A,TRUE,"Inside";#N/A,#N/A,TRUE,"Contents";#N/A,#N/A,TRUE,"Basis";#N/A,#N/A,TRUE,"Inclusions";#N/A,#N/A,TRUE,"Exclusions";#N/A,#N/A,TRUE,"Areas";#N/A,#N/A,TRUE,"Summary";#N/A,#N/A,TRUE,"Detail"}</definedName>
    <definedName name="JHJKVBHN" localSheetId="4"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localSheetId="5" hidden="1">{#N/A,#N/A,FALSE,"갑지";#N/A,#N/A,FALSE,"개요";#N/A,#N/A,FALSE,"비목별";#N/A,#N/A,FALSE,"건물별";#N/A,#N/A,FALSE,"기구표";#N/A,#N/A,FALSE,"직원투입"}</definedName>
    <definedName name="jhkhgf" localSheetId="0" hidden="1">{#N/A,#N/A,FALSE,"갑지";#N/A,#N/A,FALSE,"개요";#N/A,#N/A,FALSE,"비목별";#N/A,#N/A,FALSE,"건물별";#N/A,#N/A,FALSE,"기구표";#N/A,#N/A,FALSE,"직원투입"}</definedName>
    <definedName name="jhkhgf" localSheetId="6" hidden="1">{#N/A,#N/A,FALSE,"갑지";#N/A,#N/A,FALSE,"개요";#N/A,#N/A,FALSE,"비목별";#N/A,#N/A,FALSE,"건물별";#N/A,#N/A,FALSE,"기구표";#N/A,#N/A,FALSE,"직원투입"}</definedName>
    <definedName name="jhkhgf" localSheetId="4"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localSheetId="5" hidden="1">{#N/A,#N/A,FALSE,"물량산출"}</definedName>
    <definedName name="jhkkg" localSheetId="0" hidden="1">{#N/A,#N/A,FALSE,"물량산출"}</definedName>
    <definedName name="jhkkg" localSheetId="6" hidden="1">{#N/A,#N/A,FALSE,"물량산출"}</definedName>
    <definedName name="jhkkg" localSheetId="4"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localSheetId="5" hidden="1">{#N/A,#N/A,TRUE,"Front";#N/A,#N/A,TRUE,"Simple Letter";#N/A,#N/A,TRUE,"Inside";#N/A,#N/A,TRUE,"Contents";#N/A,#N/A,TRUE,"Basis";#N/A,#N/A,TRUE,"Inclusions";#N/A,#N/A,TRUE,"Exclusions";#N/A,#N/A,TRUE,"Areas";#N/A,#N/A,TRUE,"Summary";#N/A,#N/A,TRUE,"Detail"}</definedName>
    <definedName name="jih" localSheetId="0" hidden="1">{#N/A,#N/A,TRUE,"Front";#N/A,#N/A,TRUE,"Simple Letter";#N/A,#N/A,TRUE,"Inside";#N/A,#N/A,TRUE,"Contents";#N/A,#N/A,TRUE,"Basis";#N/A,#N/A,TRUE,"Inclusions";#N/A,#N/A,TRUE,"Exclusions";#N/A,#N/A,TRUE,"Areas";#N/A,#N/A,TRUE,"Summary";#N/A,#N/A,TRUE,"Detail"}</definedName>
    <definedName name="jih" localSheetId="6" hidden="1">{#N/A,#N/A,TRUE,"Front";#N/A,#N/A,TRUE,"Simple Letter";#N/A,#N/A,TRUE,"Inside";#N/A,#N/A,TRUE,"Contents";#N/A,#N/A,TRUE,"Basis";#N/A,#N/A,TRUE,"Inclusions";#N/A,#N/A,TRUE,"Exclusions";#N/A,#N/A,TRUE,"Areas";#N/A,#N/A,TRUE,"Summary";#N/A,#N/A,TRUE,"Detail"}</definedName>
    <definedName name="jih" localSheetId="4"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 localSheetId="12">#REF!</definedName>
    <definedName name="jj" localSheetId="9">#REF!</definedName>
    <definedName name="jjj" localSheetId="1" hidden="1">{#N/A,#N/A,FALSE,"포장단가"}</definedName>
    <definedName name="jjj" localSheetId="5" hidden="1">{#N/A,#N/A,FALSE,"포장단가"}</definedName>
    <definedName name="jjj" localSheetId="0" hidden="1">{#N/A,#N/A,FALSE,"포장단가"}</definedName>
    <definedName name="jjj" localSheetId="4" hidden="1">{#N/A,#N/A,FALSE,"포장단가"}</definedName>
    <definedName name="jjj" hidden="1">{#N/A,#N/A,FALSE,"포장단가"}</definedName>
    <definedName name="jjjjjjjjjjjjjjj" localSheetId="12">#REF!</definedName>
    <definedName name="jjjjjjjjjjjjjjj" localSheetId="9">#REF!</definedName>
    <definedName name="jjy" localSheetId="6" hidden="1">{"'Break down'!$A$4"}</definedName>
    <definedName name="jjy" hidden="1">{"'Break down'!$A$4"}</definedName>
    <definedName name="jk" localSheetId="12">#REF!</definedName>
    <definedName name="jk" localSheetId="9">#REF!</definedName>
    <definedName name="JK" localSheetId="6"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localSheetId="5" hidden="1">{#N/A,#N/A,TRUE,"Cover";#N/A,#N/A,TRUE,"Conts";#N/A,#N/A,TRUE,"VOS";#N/A,#N/A,TRUE,"Warrington";#N/A,#N/A,TRUE,"Widnes"}</definedName>
    <definedName name="jk.j.oi" localSheetId="0" hidden="1">{#N/A,#N/A,TRUE,"Cover";#N/A,#N/A,TRUE,"Conts";#N/A,#N/A,TRUE,"VOS";#N/A,#N/A,TRUE,"Warrington";#N/A,#N/A,TRUE,"Widnes"}</definedName>
    <definedName name="jk.j.oi" localSheetId="6" hidden="1">{#N/A,#N/A,TRUE,"Cover";#N/A,#N/A,TRUE,"Conts";#N/A,#N/A,TRUE,"VOS";#N/A,#N/A,TRUE,"Warrington";#N/A,#N/A,TRUE,"Widnes"}</definedName>
    <definedName name="jk.j.oi" localSheetId="4"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localSheetId="5" hidden="1">{#N/A,#N/A,FALSE,"물량산출"}</definedName>
    <definedName name="jkghk" localSheetId="0" hidden="1">{#N/A,#N/A,FALSE,"물량산출"}</definedName>
    <definedName name="jkghk" localSheetId="6" hidden="1">{#N/A,#N/A,FALSE,"물량산출"}</definedName>
    <definedName name="jkghk" localSheetId="4" hidden="1">{#N/A,#N/A,FALSE,"물량산출"}</definedName>
    <definedName name="jkghk" hidden="1">{#N/A,#N/A,FALSE,"물량산출"}</definedName>
    <definedName name="JKGKJHK" localSheetId="1" hidden="1">{#N/A,#N/A,TRUE,"Cover";#N/A,#N/A,TRUE,"Conts";#N/A,#N/A,TRUE,"VOS";#N/A,#N/A,TRUE,"Warrington";#N/A,#N/A,TRUE,"Widnes"}</definedName>
    <definedName name="JKGKJHK" localSheetId="5" hidden="1">{#N/A,#N/A,TRUE,"Cover";#N/A,#N/A,TRUE,"Conts";#N/A,#N/A,TRUE,"VOS";#N/A,#N/A,TRUE,"Warrington";#N/A,#N/A,TRUE,"Widnes"}</definedName>
    <definedName name="JKGKJHK" localSheetId="0" hidden="1">{#N/A,#N/A,TRUE,"Cover";#N/A,#N/A,TRUE,"Conts";#N/A,#N/A,TRUE,"VOS";#N/A,#N/A,TRUE,"Warrington";#N/A,#N/A,TRUE,"Widnes"}</definedName>
    <definedName name="JKGKJHK" localSheetId="6" hidden="1">{#N/A,#N/A,TRUE,"Cover";#N/A,#N/A,TRUE,"Conts";#N/A,#N/A,TRUE,"VOS";#N/A,#N/A,TRUE,"Warrington";#N/A,#N/A,TRUE,"Widnes"}</definedName>
    <definedName name="JKGKJHK" localSheetId="4"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localSheetId="5" hidden="1">{#N/A,#N/A,FALSE,"물량산출"}</definedName>
    <definedName name="jkhkh" localSheetId="0" hidden="1">{#N/A,#N/A,FALSE,"물량산출"}</definedName>
    <definedName name="jkhkh" localSheetId="6" hidden="1">{#N/A,#N/A,FALSE,"물량산출"}</definedName>
    <definedName name="jkhkh" localSheetId="4" hidden="1">{#N/A,#N/A,FALSE,"물량산출"}</definedName>
    <definedName name="jkhkh" hidden="1">{#N/A,#N/A,FALSE,"물량산출"}</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localSheetId="5" hidden="1">{#N/A,#N/A,TRUE,"Front";#N/A,#N/A,TRUE,"Simple Letter";#N/A,#N/A,TRUE,"Inside";#N/A,#N/A,TRUE,"Contents";#N/A,#N/A,TRUE,"Basis";#N/A,#N/A,TRUE,"Inclusions";#N/A,#N/A,TRUE,"Exclusions";#N/A,#N/A,TRUE,"Areas";#N/A,#N/A,TRUE,"Summary";#N/A,#N/A,TRUE,"Detail"}</definedName>
    <definedName name="jkjk" localSheetId="0" hidden="1">{#N/A,#N/A,TRUE,"Front";#N/A,#N/A,TRUE,"Simple Letter";#N/A,#N/A,TRUE,"Inside";#N/A,#N/A,TRUE,"Contents";#N/A,#N/A,TRUE,"Basis";#N/A,#N/A,TRUE,"Inclusions";#N/A,#N/A,TRUE,"Exclusions";#N/A,#N/A,TRUE,"Areas";#N/A,#N/A,TRUE,"Summary";#N/A,#N/A,TRUE,"Detail"}</definedName>
    <definedName name="jkjk" localSheetId="6" hidden="1">{#N/A,#N/A,TRUE,"Front";#N/A,#N/A,TRUE,"Simple Letter";#N/A,#N/A,TRUE,"Inside";#N/A,#N/A,TRUE,"Contents";#N/A,#N/A,TRUE,"Basis";#N/A,#N/A,TRUE,"Inclusions";#N/A,#N/A,TRUE,"Exclusions";#N/A,#N/A,TRUE,"Areas";#N/A,#N/A,TRUE,"Summary";#N/A,#N/A,TRUE,"Detail"}</definedName>
    <definedName name="jkjk" localSheetId="4"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 localSheetId="12">#REF!</definedName>
    <definedName name="jkl" localSheetId="9">#REF!</definedName>
    <definedName name="jkljljkl" localSheetId="1" hidden="1">{#N/A,#N/A,TRUE,"Cover";#N/A,#N/A,TRUE,"Conts";#N/A,#N/A,TRUE,"VOS";#N/A,#N/A,TRUE,"Warrington";#N/A,#N/A,TRUE,"Widnes"}</definedName>
    <definedName name="jkljljkl" localSheetId="5" hidden="1">{#N/A,#N/A,TRUE,"Cover";#N/A,#N/A,TRUE,"Conts";#N/A,#N/A,TRUE,"VOS";#N/A,#N/A,TRUE,"Warrington";#N/A,#N/A,TRUE,"Widnes"}</definedName>
    <definedName name="jkljljkl" localSheetId="0" hidden="1">{#N/A,#N/A,TRUE,"Cover";#N/A,#N/A,TRUE,"Conts";#N/A,#N/A,TRUE,"VOS";#N/A,#N/A,TRUE,"Warrington";#N/A,#N/A,TRUE,"Widnes"}</definedName>
    <definedName name="jkljljkl" localSheetId="6" hidden="1">{#N/A,#N/A,TRUE,"Cover";#N/A,#N/A,TRUE,"Conts";#N/A,#N/A,TRUE,"VOS";#N/A,#N/A,TRUE,"Warrington";#N/A,#N/A,TRUE,"Widnes"}</definedName>
    <definedName name="jkljljkl" localSheetId="4" hidden="1">{#N/A,#N/A,TRUE,"Cover";#N/A,#N/A,TRUE,"Conts";#N/A,#N/A,TRUE,"VOS";#N/A,#N/A,TRUE,"Warrington";#N/A,#N/A,TRUE,"Widnes"}</definedName>
    <definedName name="jkljljkl" hidden="1">{#N/A,#N/A,TRUE,"Cover";#N/A,#N/A,TRUE,"Conts";#N/A,#N/A,TRUE,"VOS";#N/A,#N/A,TRUE,"Warrington";#N/A,#N/A,TRUE,"Widnes"}</definedName>
    <definedName name="jkm" localSheetId="12">#REF!</definedName>
    <definedName name="jkm" localSheetId="9">#REF!</definedName>
    <definedName name="jktrujij" localSheetId="1" hidden="1">{#N/A,#N/A,TRUE,"Cover";#N/A,#N/A,TRUE,"Conts";#N/A,#N/A,TRUE,"VOS";#N/A,#N/A,TRUE,"Warrington";#N/A,#N/A,TRUE,"Widnes"}</definedName>
    <definedName name="jktrujij" localSheetId="5" hidden="1">{#N/A,#N/A,TRUE,"Cover";#N/A,#N/A,TRUE,"Conts";#N/A,#N/A,TRUE,"VOS";#N/A,#N/A,TRUE,"Warrington";#N/A,#N/A,TRUE,"Widnes"}</definedName>
    <definedName name="jktrujij" localSheetId="0" hidden="1">{#N/A,#N/A,TRUE,"Cover";#N/A,#N/A,TRUE,"Conts";#N/A,#N/A,TRUE,"VOS";#N/A,#N/A,TRUE,"Warrington";#N/A,#N/A,TRUE,"Widnes"}</definedName>
    <definedName name="jktrujij" localSheetId="6" hidden="1">{#N/A,#N/A,TRUE,"Cover";#N/A,#N/A,TRUE,"Conts";#N/A,#N/A,TRUE,"VOS";#N/A,#N/A,TRUE,"Warrington";#N/A,#N/A,TRUE,"Widnes"}</definedName>
    <definedName name="jktrujij" localSheetId="4"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localSheetId="5" hidden="1">{#N/A,#N/A,TRUE,"Cover";#N/A,#N/A,TRUE,"Conts";#N/A,#N/A,TRUE,"VOS";#N/A,#N/A,TRUE,"Warrington";#N/A,#N/A,TRUE,"Widnes"}</definedName>
    <definedName name="jktukk" localSheetId="0" hidden="1">{#N/A,#N/A,TRUE,"Cover";#N/A,#N/A,TRUE,"Conts";#N/A,#N/A,TRUE,"VOS";#N/A,#N/A,TRUE,"Warrington";#N/A,#N/A,TRUE,"Widnes"}</definedName>
    <definedName name="jktukk" localSheetId="6" hidden="1">{#N/A,#N/A,TRUE,"Cover";#N/A,#N/A,TRUE,"Conts";#N/A,#N/A,TRUE,"VOS";#N/A,#N/A,TRUE,"Warrington";#N/A,#N/A,TRUE,"Widnes"}</definedName>
    <definedName name="jktukk" localSheetId="4"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localSheetId="5" hidden="1">{#N/A,#N/A,TRUE,"Front";#N/A,#N/A,TRUE,"Simple Letter";#N/A,#N/A,TRUE,"Inside";#N/A,#N/A,TRUE,"Contents";#N/A,#N/A,TRUE,"Basis";#N/A,#N/A,TRUE,"Inclusions";#N/A,#N/A,TRUE,"Exclusions";#N/A,#N/A,TRUE,"Areas";#N/A,#N/A,TRUE,"Summary";#N/A,#N/A,TRUE,"Detail"}</definedName>
    <definedName name="JKVBHB" localSheetId="0" hidden="1">{#N/A,#N/A,TRUE,"Front";#N/A,#N/A,TRUE,"Simple Letter";#N/A,#N/A,TRUE,"Inside";#N/A,#N/A,TRUE,"Contents";#N/A,#N/A,TRUE,"Basis";#N/A,#N/A,TRUE,"Inclusions";#N/A,#N/A,TRUE,"Exclusions";#N/A,#N/A,TRUE,"Areas";#N/A,#N/A,TRUE,"Summary";#N/A,#N/A,TRUE,"Detail"}</definedName>
    <definedName name="JKVBHB" localSheetId="6" hidden="1">{#N/A,#N/A,TRUE,"Front";#N/A,#N/A,TRUE,"Simple Letter";#N/A,#N/A,TRUE,"Inside";#N/A,#N/A,TRUE,"Contents";#N/A,#N/A,TRUE,"Basis";#N/A,#N/A,TRUE,"Inclusions";#N/A,#N/A,TRUE,"Exclusions";#N/A,#N/A,TRUE,"Areas";#N/A,#N/A,TRUE,"Summary";#N/A,#N/A,TRUE,"Detail"}</definedName>
    <definedName name="JKVBHB" localSheetId="4"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localSheetId="5" hidden="1">{#N/A,#N/A,TRUE,"Cover";#N/A,#N/A,TRUE,"Conts";#N/A,#N/A,TRUE,"VOS";#N/A,#N/A,TRUE,"Warrington";#N/A,#N/A,TRUE,"Widnes"}</definedName>
    <definedName name="jky" localSheetId="0" hidden="1">{#N/A,#N/A,TRUE,"Cover";#N/A,#N/A,TRUE,"Conts";#N/A,#N/A,TRUE,"VOS";#N/A,#N/A,TRUE,"Warrington";#N/A,#N/A,TRUE,"Widnes"}</definedName>
    <definedName name="jky" localSheetId="6" hidden="1">{#N/A,#N/A,TRUE,"Cover";#N/A,#N/A,TRUE,"Conts";#N/A,#N/A,TRUE,"VOS";#N/A,#N/A,TRUE,"Warrington";#N/A,#N/A,TRUE,"Widnes"}</definedName>
    <definedName name="jky" localSheetId="4" hidden="1">{#N/A,#N/A,TRUE,"Cover";#N/A,#N/A,TRUE,"Conts";#N/A,#N/A,TRUE,"VOS";#N/A,#N/A,TRUE,"Warrington";#N/A,#N/A,TRUE,"Widnes"}</definedName>
    <definedName name="jky" hidden="1">{#N/A,#N/A,TRUE,"Cover";#N/A,#N/A,TRUE,"Conts";#N/A,#N/A,TRUE,"VOS";#N/A,#N/A,TRUE,"Warrington";#N/A,#N/A,TRUE,"Widnes"}</definedName>
    <definedName name="jmjkjk" localSheetId="6" hidden="1">{"'Break down'!$A$4"}</definedName>
    <definedName name="jmjkjk" hidden="1">{"'Break down'!$A$4"}</definedName>
    <definedName name="jo" localSheetId="6" hidden="1">{"'Break down'!$A$4"}</definedName>
    <definedName name="jo" hidden="1">{"'Break down'!$A$4"}</definedName>
    <definedName name="JobID" localSheetId="12">#REF!</definedName>
    <definedName name="JobID" localSheetId="9">#REF!</definedName>
    <definedName name="joy" localSheetId="6" hidden="1">{"'Break down'!$A$4"}</definedName>
    <definedName name="joy" hidden="1">{"'Break down'!$A$4"}</definedName>
    <definedName name="joyr" localSheetId="6" hidden="1">{"'Break down'!$A$4"}</definedName>
    <definedName name="joyr" hidden="1">{"'Break down'!$A$4"}</definedName>
    <definedName name="jpg" localSheetId="6"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EMHRS" localSheetId="12">#REF!</definedName>
    <definedName name="JTEMHRS" localSheetId="9">#REF!</definedName>
    <definedName name="jtyhjswjy" localSheetId="1" hidden="1">{#N/A,#N/A,TRUE,"Cover";#N/A,#N/A,TRUE,"Conts";#N/A,#N/A,TRUE,"VOS";#N/A,#N/A,TRUE,"Warrington";#N/A,#N/A,TRUE,"Widnes"}</definedName>
    <definedName name="jtyhjswjy" localSheetId="5" hidden="1">{#N/A,#N/A,TRUE,"Cover";#N/A,#N/A,TRUE,"Conts";#N/A,#N/A,TRUE,"VOS";#N/A,#N/A,TRUE,"Warrington";#N/A,#N/A,TRUE,"Widnes"}</definedName>
    <definedName name="jtyhjswjy" localSheetId="0" hidden="1">{#N/A,#N/A,TRUE,"Cover";#N/A,#N/A,TRUE,"Conts";#N/A,#N/A,TRUE,"VOS";#N/A,#N/A,TRUE,"Warrington";#N/A,#N/A,TRUE,"Widnes"}</definedName>
    <definedName name="jtyhjswjy" localSheetId="6" hidden="1">{#N/A,#N/A,TRUE,"Cover";#N/A,#N/A,TRUE,"Conts";#N/A,#N/A,TRUE,"VOS";#N/A,#N/A,TRUE,"Warrington";#N/A,#N/A,TRUE,"Widnes"}</definedName>
    <definedName name="jtyhjswjy" localSheetId="4" hidden="1">{#N/A,#N/A,TRUE,"Cover";#N/A,#N/A,TRUE,"Conts";#N/A,#N/A,TRUE,"VOS";#N/A,#N/A,TRUE,"Warrington";#N/A,#N/A,TRUE,"Widnes"}</definedName>
    <definedName name="jtyhjswjy" hidden="1">{#N/A,#N/A,TRUE,"Cover";#N/A,#N/A,TRUE,"Conts";#N/A,#N/A,TRUE,"VOS";#N/A,#N/A,TRUE,"Warrington";#N/A,#N/A,TRUE,"Widnes"}</definedName>
    <definedName name="ju" localSheetId="6"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localSheetId="5" hidden="1">{#N/A,#N/A,TRUE,"Front";#N/A,#N/A,TRUE,"Simple Letter";#N/A,#N/A,TRUE,"Inside";#N/A,#N/A,TRUE,"Contents";#N/A,#N/A,TRUE,"Basis";#N/A,#N/A,TRUE,"Inclusions";#N/A,#N/A,TRUE,"Exclusions";#N/A,#N/A,TRUE,"Areas";#N/A,#N/A,TRUE,"Summary";#N/A,#N/A,TRUE,"Detail"}</definedName>
    <definedName name="jug" localSheetId="0" hidden="1">{#N/A,#N/A,TRUE,"Front";#N/A,#N/A,TRUE,"Simple Letter";#N/A,#N/A,TRUE,"Inside";#N/A,#N/A,TRUE,"Contents";#N/A,#N/A,TRUE,"Basis";#N/A,#N/A,TRUE,"Inclusions";#N/A,#N/A,TRUE,"Exclusions";#N/A,#N/A,TRUE,"Areas";#N/A,#N/A,TRUE,"Summary";#N/A,#N/A,TRUE,"Detail"}</definedName>
    <definedName name="jug" localSheetId="6" hidden="1">{#N/A,#N/A,TRUE,"Front";#N/A,#N/A,TRUE,"Simple Letter";#N/A,#N/A,TRUE,"Inside";#N/A,#N/A,TRUE,"Contents";#N/A,#N/A,TRUE,"Basis";#N/A,#N/A,TRUE,"Inclusions";#N/A,#N/A,TRUE,"Exclusions";#N/A,#N/A,TRUE,"Areas";#N/A,#N/A,TRUE,"Summary";#N/A,#N/A,TRUE,"Detail"}</definedName>
    <definedName name="jug" localSheetId="4"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localSheetId="5" hidden="1">{#N/A,#N/A,TRUE,"Front";#N/A,#N/A,TRUE,"Simple Letter";#N/A,#N/A,TRUE,"Inside";#N/A,#N/A,TRUE,"Contents";#N/A,#N/A,TRUE,"Basis";#N/A,#N/A,TRUE,"Inclusions";#N/A,#N/A,TRUE,"Exclusions";#N/A,#N/A,TRUE,"Areas";#N/A,#N/A,TRUE,"Summary";#N/A,#N/A,TRUE,"Detail"}</definedName>
    <definedName name="jujnkl" localSheetId="0" hidden="1">{#N/A,#N/A,TRUE,"Front";#N/A,#N/A,TRUE,"Simple Letter";#N/A,#N/A,TRUE,"Inside";#N/A,#N/A,TRUE,"Contents";#N/A,#N/A,TRUE,"Basis";#N/A,#N/A,TRUE,"Inclusions";#N/A,#N/A,TRUE,"Exclusions";#N/A,#N/A,TRUE,"Areas";#N/A,#N/A,TRUE,"Summary";#N/A,#N/A,TRUE,"Detail"}</definedName>
    <definedName name="jujnkl" localSheetId="6" hidden="1">{#N/A,#N/A,TRUE,"Front";#N/A,#N/A,TRUE,"Simple Letter";#N/A,#N/A,TRUE,"Inside";#N/A,#N/A,TRUE,"Contents";#N/A,#N/A,TRUE,"Basis";#N/A,#N/A,TRUE,"Inclusions";#N/A,#N/A,TRUE,"Exclusions";#N/A,#N/A,TRUE,"Areas";#N/A,#N/A,TRUE,"Summary";#N/A,#N/A,TRUE,"Detail"}</definedName>
    <definedName name="jujnkl" localSheetId="4"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ne" localSheetId="12">#REF!</definedName>
    <definedName name="june" localSheetId="9">#REF!</definedName>
    <definedName name="june_5" localSheetId="12">#REF!</definedName>
    <definedName name="june_5" localSheetId="9">#REF!</definedName>
    <definedName name="june_7" localSheetId="12">#REF!</definedName>
    <definedName name="june_7" localSheetId="9">#REF!</definedName>
    <definedName name="juy" localSheetId="1" hidden="1">{#N/A,#N/A,TRUE,"Front";#N/A,#N/A,TRUE,"Simple Letter";#N/A,#N/A,TRUE,"Inside";#N/A,#N/A,TRUE,"Contents";#N/A,#N/A,TRUE,"Basis";#N/A,#N/A,TRUE,"Inclusions";#N/A,#N/A,TRUE,"Exclusions";#N/A,#N/A,TRUE,"Areas";#N/A,#N/A,TRUE,"Summary";#N/A,#N/A,TRUE,"Detail"}</definedName>
    <definedName name="juy" localSheetId="5" hidden="1">{#N/A,#N/A,TRUE,"Front";#N/A,#N/A,TRUE,"Simple Letter";#N/A,#N/A,TRUE,"Inside";#N/A,#N/A,TRUE,"Contents";#N/A,#N/A,TRUE,"Basis";#N/A,#N/A,TRUE,"Inclusions";#N/A,#N/A,TRUE,"Exclusions";#N/A,#N/A,TRUE,"Areas";#N/A,#N/A,TRUE,"Summary";#N/A,#N/A,TRUE,"Detail"}</definedName>
    <definedName name="juy" localSheetId="0" hidden="1">{#N/A,#N/A,TRUE,"Front";#N/A,#N/A,TRUE,"Simple Letter";#N/A,#N/A,TRUE,"Inside";#N/A,#N/A,TRUE,"Contents";#N/A,#N/A,TRUE,"Basis";#N/A,#N/A,TRUE,"Inclusions";#N/A,#N/A,TRUE,"Exclusions";#N/A,#N/A,TRUE,"Areas";#N/A,#N/A,TRUE,"Summary";#N/A,#N/A,TRUE,"Detail"}</definedName>
    <definedName name="juy" localSheetId="6" hidden="1">{#N/A,#N/A,TRUE,"Front";#N/A,#N/A,TRUE,"Simple Letter";#N/A,#N/A,TRUE,"Inside";#N/A,#N/A,TRUE,"Contents";#N/A,#N/A,TRUE,"Basis";#N/A,#N/A,TRUE,"Inclusions";#N/A,#N/A,TRUE,"Exclusions";#N/A,#N/A,TRUE,"Areas";#N/A,#N/A,TRUE,"Summary";#N/A,#N/A,TRUE,"Detail"}</definedName>
    <definedName name="juy" localSheetId="4"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localSheetId="5" hidden="1">{#N/A,#N/A,TRUE,"Front";#N/A,#N/A,TRUE,"Simple Letter";#N/A,#N/A,TRUE,"Inside";#N/A,#N/A,TRUE,"Contents";#N/A,#N/A,TRUE,"Basis";#N/A,#N/A,TRUE,"Inclusions";#N/A,#N/A,TRUE,"Exclusions";#N/A,#N/A,TRUE,"Areas";#N/A,#N/A,TRUE,"Summary";#N/A,#N/A,TRUE,"Detail"}</definedName>
    <definedName name="JWM" localSheetId="0" hidden="1">{#N/A,#N/A,TRUE,"Front";#N/A,#N/A,TRUE,"Simple Letter";#N/A,#N/A,TRUE,"Inside";#N/A,#N/A,TRUE,"Contents";#N/A,#N/A,TRUE,"Basis";#N/A,#N/A,TRUE,"Inclusions";#N/A,#N/A,TRUE,"Exclusions";#N/A,#N/A,TRUE,"Areas";#N/A,#N/A,TRUE,"Summary";#N/A,#N/A,TRUE,"Detail"}</definedName>
    <definedName name="JWM" localSheetId="6" hidden="1">{#N/A,#N/A,TRUE,"Front";#N/A,#N/A,TRUE,"Simple Letter";#N/A,#N/A,TRUE,"Inside";#N/A,#N/A,TRUE,"Contents";#N/A,#N/A,TRUE,"Basis";#N/A,#N/A,TRUE,"Inclusions";#N/A,#N/A,TRUE,"Exclusions";#N/A,#N/A,TRUE,"Areas";#N/A,#N/A,TRUE,"Summary";#N/A,#N/A,TRUE,"Detail"}</definedName>
    <definedName name="JWM" localSheetId="4"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localSheetId="5" hidden="1">{#N/A,#N/A,FALSE,"갑지";#N/A,#N/A,FALSE,"개요";#N/A,#N/A,FALSE,"비목별";#N/A,#N/A,FALSE,"건물별";#N/A,#N/A,FALSE,"기구표";#N/A,#N/A,FALSE,"직원투입"}</definedName>
    <definedName name="jytej" localSheetId="0" hidden="1">{#N/A,#N/A,FALSE,"갑지";#N/A,#N/A,FALSE,"개요";#N/A,#N/A,FALSE,"비목별";#N/A,#N/A,FALSE,"건물별";#N/A,#N/A,FALSE,"기구표";#N/A,#N/A,FALSE,"직원투입"}</definedName>
    <definedName name="jytej" localSheetId="6" hidden="1">{#N/A,#N/A,FALSE,"갑지";#N/A,#N/A,FALSE,"개요";#N/A,#N/A,FALSE,"비목별";#N/A,#N/A,FALSE,"건물별";#N/A,#N/A,FALSE,"기구표";#N/A,#N/A,FALSE,"직원투입"}</definedName>
    <definedName name="jytej" localSheetId="4"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2">#REF!</definedName>
    <definedName name="K" localSheetId="9">#REF!</definedName>
    <definedName name="k" hidden="1">#REF!</definedName>
    <definedName name="kasdfjhd" localSheetId="6" hidden="1">{"'Typical Costs Estimates'!$C$158:$H$161"}</definedName>
    <definedName name="kasdfjhd" hidden="1">{"'Typical Costs Estimates'!$C$158:$H$161"}</definedName>
    <definedName name="kdhjdh" localSheetId="1" hidden="1">{#N/A,#N/A,FALSE,"단가표지"}</definedName>
    <definedName name="kdhjdh" localSheetId="5" hidden="1">{#N/A,#N/A,FALSE,"단가표지"}</definedName>
    <definedName name="kdhjdh" localSheetId="0" hidden="1">{#N/A,#N/A,FALSE,"단가표지"}</definedName>
    <definedName name="kdhjdh" localSheetId="6" hidden="1">{#N/A,#N/A,FALSE,"단가표지"}</definedName>
    <definedName name="kdhjdh" localSheetId="4" hidden="1">{#N/A,#N/A,FALSE,"단가표지"}</definedName>
    <definedName name="kdhjdh" hidden="1">{#N/A,#N/A,FALSE,"단가표지"}</definedName>
    <definedName name="kfjdfjdj" localSheetId="1" hidden="1">{#N/A,#N/A,FALSE,"CAM-G7";#N/A,#N/A,FALSE,"SPL";#N/A,#N/A,FALSE,"butt-in G7";#N/A,#N/A,FALSE,"dia-in G7";#N/A,#N/A,FALSE,"추가-STA G7"}</definedName>
    <definedName name="kfjdfjdj" localSheetId="5" hidden="1">{#N/A,#N/A,FALSE,"CAM-G7";#N/A,#N/A,FALSE,"SPL";#N/A,#N/A,FALSE,"butt-in G7";#N/A,#N/A,FALSE,"dia-in G7";#N/A,#N/A,FALSE,"추가-STA G7"}</definedName>
    <definedName name="kfjdfjdj" localSheetId="0" hidden="1">{#N/A,#N/A,FALSE,"CAM-G7";#N/A,#N/A,FALSE,"SPL";#N/A,#N/A,FALSE,"butt-in G7";#N/A,#N/A,FALSE,"dia-in G7";#N/A,#N/A,FALSE,"추가-STA G7"}</definedName>
    <definedName name="kfjdfjdj" localSheetId="6" hidden="1">{#N/A,#N/A,FALSE,"CAM-G7";#N/A,#N/A,FALSE,"SPL";#N/A,#N/A,FALSE,"butt-in G7";#N/A,#N/A,FALSE,"dia-in G7";#N/A,#N/A,FALSE,"추가-STA G7"}</definedName>
    <definedName name="kfjdfjdj" localSheetId="4"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localSheetId="5" hidden="1">{#N/A,#N/A,TRUE,"Front";#N/A,#N/A,TRUE,"Simple Letter";#N/A,#N/A,TRUE,"Inside";#N/A,#N/A,TRUE,"Contents";#N/A,#N/A,TRUE,"Basis";#N/A,#N/A,TRUE,"Inclusions";#N/A,#N/A,TRUE,"Exclusions";#N/A,#N/A,TRUE,"Areas";#N/A,#N/A,TRUE,"Summary";#N/A,#N/A,TRUE,"Detail"}</definedName>
    <definedName name="KGFKLFD" localSheetId="0" hidden="1">{#N/A,#N/A,TRUE,"Front";#N/A,#N/A,TRUE,"Simple Letter";#N/A,#N/A,TRUE,"Inside";#N/A,#N/A,TRUE,"Contents";#N/A,#N/A,TRUE,"Basis";#N/A,#N/A,TRUE,"Inclusions";#N/A,#N/A,TRUE,"Exclusions";#N/A,#N/A,TRUE,"Areas";#N/A,#N/A,TRUE,"Summary";#N/A,#N/A,TRUE,"Detail"}</definedName>
    <definedName name="KGFKLFD" localSheetId="6" hidden="1">{#N/A,#N/A,TRUE,"Front";#N/A,#N/A,TRUE,"Simple Letter";#N/A,#N/A,TRUE,"Inside";#N/A,#N/A,TRUE,"Contents";#N/A,#N/A,TRUE,"Basis";#N/A,#N/A,TRUE,"Inclusions";#N/A,#N/A,TRUE,"Exclusions";#N/A,#N/A,TRUE,"Areas";#N/A,#N/A,TRUE,"Summary";#N/A,#N/A,TRUE,"Detail"}</definedName>
    <definedName name="KGFKLFD" localSheetId="4"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localSheetId="5" hidden="1">{#N/A,#N/A,FALSE,"MARCH"}</definedName>
    <definedName name="kgi" localSheetId="0" hidden="1">{#N/A,#N/A,FALSE,"MARCH"}</definedName>
    <definedName name="kgi" localSheetId="6" hidden="1">{#N/A,#N/A,FALSE,"MARCH"}</definedName>
    <definedName name="kgi" localSheetId="4" hidden="1">{#N/A,#N/A,FALSE,"MARCH"}</definedName>
    <definedName name="kgi" hidden="1">{#N/A,#N/A,FALSE,"MARCH"}</definedName>
    <definedName name="kgj" localSheetId="1" hidden="1">{#N/A,#N/A,FALSE,"MARCH"}</definedName>
    <definedName name="kgj" localSheetId="5" hidden="1">{#N/A,#N/A,FALSE,"MARCH"}</definedName>
    <definedName name="kgj" localSheetId="0" hidden="1">{#N/A,#N/A,FALSE,"MARCH"}</definedName>
    <definedName name="kgj" localSheetId="6" hidden="1">{#N/A,#N/A,FALSE,"MARCH"}</definedName>
    <definedName name="kgj" localSheetId="4" hidden="1">{#N/A,#N/A,FALSE,"MARCH"}</definedName>
    <definedName name="kgj" hidden="1">{#N/A,#N/A,FALSE,"MARCH"}</definedName>
    <definedName name="kgjfgjgj" localSheetId="1" hidden="1">{#N/A,#N/A,TRUE,"Cover";#N/A,#N/A,TRUE,"Conts";#N/A,#N/A,TRUE,"VOS";#N/A,#N/A,TRUE,"Warrington";#N/A,#N/A,TRUE,"Widnes"}</definedName>
    <definedName name="kgjfgjgj" localSheetId="5" hidden="1">{#N/A,#N/A,TRUE,"Cover";#N/A,#N/A,TRUE,"Conts";#N/A,#N/A,TRUE,"VOS";#N/A,#N/A,TRUE,"Warrington";#N/A,#N/A,TRUE,"Widnes"}</definedName>
    <definedName name="kgjfgjgj" localSheetId="0" hidden="1">{#N/A,#N/A,TRUE,"Cover";#N/A,#N/A,TRUE,"Conts";#N/A,#N/A,TRUE,"VOS";#N/A,#N/A,TRUE,"Warrington";#N/A,#N/A,TRUE,"Widnes"}</definedName>
    <definedName name="kgjfgjgj" localSheetId="6" hidden="1">{#N/A,#N/A,TRUE,"Cover";#N/A,#N/A,TRUE,"Conts";#N/A,#N/A,TRUE,"VOS";#N/A,#N/A,TRUE,"Warrington";#N/A,#N/A,TRUE,"Widnes"}</definedName>
    <definedName name="kgjfgjgj" localSheetId="4" hidden="1">{#N/A,#N/A,TRUE,"Cover";#N/A,#N/A,TRUE,"Conts";#N/A,#N/A,TRUE,"VOS";#N/A,#N/A,TRUE,"Warrington";#N/A,#N/A,TRUE,"Widnes"}</definedName>
    <definedName name="kgjfgjgj" hidden="1">{#N/A,#N/A,TRUE,"Cover";#N/A,#N/A,TRUE,"Conts";#N/A,#N/A,TRUE,"VOS";#N/A,#N/A,TRUE,"Warrington";#N/A,#N/A,TRUE,"Widnes"}</definedName>
    <definedName name="khaldoun" localSheetId="6" hidden="1">{"'Break down'!$A$4"}</definedName>
    <definedName name="khaldoun" hidden="1">{"'Break down'!$A$4"}</definedName>
    <definedName name="khfgjsdj" localSheetId="1" hidden="1">{#N/A,#N/A,FALSE,"혼합골재"}</definedName>
    <definedName name="khfgjsdj" localSheetId="5" hidden="1">{#N/A,#N/A,FALSE,"혼합골재"}</definedName>
    <definedName name="khfgjsdj" localSheetId="0" hidden="1">{#N/A,#N/A,FALSE,"혼합골재"}</definedName>
    <definedName name="khfgjsdj" localSheetId="6" hidden="1">{#N/A,#N/A,FALSE,"혼합골재"}</definedName>
    <definedName name="khfgjsdj" localSheetId="4" hidden="1">{#N/A,#N/A,FALSE,"혼합골재"}</definedName>
    <definedName name="khfgjsdj" hidden="1">{#N/A,#N/A,FALSE,"혼합골재"}</definedName>
    <definedName name="khgfkhgf" localSheetId="6"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localSheetId="5" hidden="1">{#N/A,#N/A,FALSE,"물량산출"}</definedName>
    <definedName name="khgkhg" localSheetId="0" hidden="1">{#N/A,#N/A,FALSE,"물량산출"}</definedName>
    <definedName name="khgkhg" localSheetId="6" hidden="1">{#N/A,#N/A,FALSE,"물량산출"}</definedName>
    <definedName name="khgkhg" localSheetId="4"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localSheetId="5" hidden="1">{#N/A,#N/A,TRUE,"Front";#N/A,#N/A,TRUE,"Simple Letter";#N/A,#N/A,TRUE,"Inside";#N/A,#N/A,TRUE,"Contents";#N/A,#N/A,TRUE,"Basis";#N/A,#N/A,TRUE,"Inclusions";#N/A,#N/A,TRUE,"Exclusions";#N/A,#N/A,TRUE,"Areas";#N/A,#N/A,TRUE,"Summary";#N/A,#N/A,TRUE,"Detail"}</definedName>
    <definedName name="khtfy" localSheetId="0" hidden="1">{#N/A,#N/A,TRUE,"Front";#N/A,#N/A,TRUE,"Simple Letter";#N/A,#N/A,TRUE,"Inside";#N/A,#N/A,TRUE,"Contents";#N/A,#N/A,TRUE,"Basis";#N/A,#N/A,TRUE,"Inclusions";#N/A,#N/A,TRUE,"Exclusions";#N/A,#N/A,TRUE,"Areas";#N/A,#N/A,TRUE,"Summary";#N/A,#N/A,TRUE,"Detail"}</definedName>
    <definedName name="khtfy" localSheetId="6" hidden="1">{#N/A,#N/A,TRUE,"Front";#N/A,#N/A,TRUE,"Simple Letter";#N/A,#N/A,TRUE,"Inside";#N/A,#N/A,TRUE,"Contents";#N/A,#N/A,TRUE,"Basis";#N/A,#N/A,TRUE,"Inclusions";#N/A,#N/A,TRUE,"Exclusions";#N/A,#N/A,TRUE,"Areas";#N/A,#N/A,TRUE,"Summary";#N/A,#N/A,TRUE,"Detail"}</definedName>
    <definedName name="khtfy" localSheetId="4"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localSheetId="5" hidden="1">{#N/A,#N/A,TRUE,"Front";#N/A,#N/A,TRUE,"Simple Letter";#N/A,#N/A,TRUE,"Inside";#N/A,#N/A,TRUE,"Contents";#N/A,#N/A,TRUE,"Basis";#N/A,#N/A,TRUE,"Inclusions";#N/A,#N/A,TRUE,"Exclusions";#N/A,#N/A,TRUE,"Areas";#N/A,#N/A,TRUE,"Summary";#N/A,#N/A,TRUE,"Detail"}</definedName>
    <definedName name="khthitjjkl" localSheetId="0" hidden="1">{#N/A,#N/A,TRUE,"Front";#N/A,#N/A,TRUE,"Simple Letter";#N/A,#N/A,TRUE,"Inside";#N/A,#N/A,TRUE,"Contents";#N/A,#N/A,TRUE,"Basis";#N/A,#N/A,TRUE,"Inclusions";#N/A,#N/A,TRUE,"Exclusions";#N/A,#N/A,TRUE,"Areas";#N/A,#N/A,TRUE,"Summary";#N/A,#N/A,TRUE,"Detail"}</definedName>
    <definedName name="khthitjjkl" localSheetId="6" hidden="1">{#N/A,#N/A,TRUE,"Front";#N/A,#N/A,TRUE,"Simple Letter";#N/A,#N/A,TRUE,"Inside";#N/A,#N/A,TRUE,"Contents";#N/A,#N/A,TRUE,"Basis";#N/A,#N/A,TRUE,"Inclusions";#N/A,#N/A,TRUE,"Exclusions";#N/A,#N/A,TRUE,"Areas";#N/A,#N/A,TRUE,"Summary";#N/A,#N/A,TRUE,"Detail"}</definedName>
    <definedName name="khthitjjkl" localSheetId="4"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localSheetId="5" hidden="1">{#N/A,#N/A,FALSE,"MARCH"}</definedName>
    <definedName name="kij" localSheetId="0" hidden="1">{#N/A,#N/A,FALSE,"MARCH"}</definedName>
    <definedName name="kij" localSheetId="6" hidden="1">{#N/A,#N/A,FALSE,"MARCH"}</definedName>
    <definedName name="kij" localSheetId="4" hidden="1">{#N/A,#N/A,FALSE,"MARCH"}</definedName>
    <definedName name="kij" hidden="1">{#N/A,#N/A,FALSE,"MARCH"}</definedName>
    <definedName name="kj" localSheetId="6"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localSheetId="5" hidden="1">{#N/A,#N/A,FALSE,"CAM-G7";#N/A,#N/A,FALSE,"SPL";#N/A,#N/A,FALSE,"butt-in G7";#N/A,#N/A,FALSE,"dia-in G7";#N/A,#N/A,FALSE,"추가-STA G7"}</definedName>
    <definedName name="kjhdjs" localSheetId="0" hidden="1">{#N/A,#N/A,FALSE,"CAM-G7";#N/A,#N/A,FALSE,"SPL";#N/A,#N/A,FALSE,"butt-in G7";#N/A,#N/A,FALSE,"dia-in G7";#N/A,#N/A,FALSE,"추가-STA G7"}</definedName>
    <definedName name="kjhdjs" localSheetId="6" hidden="1">{#N/A,#N/A,FALSE,"CAM-G7";#N/A,#N/A,FALSE,"SPL";#N/A,#N/A,FALSE,"butt-in G7";#N/A,#N/A,FALSE,"dia-in G7";#N/A,#N/A,FALSE,"추가-STA G7"}</definedName>
    <definedName name="kjhdjs" localSheetId="4"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localSheetId="5" hidden="1">{#N/A,#N/A,FALSE,"물량산출"}</definedName>
    <definedName name="kjhgfdjdj" localSheetId="0" hidden="1">{#N/A,#N/A,FALSE,"물량산출"}</definedName>
    <definedName name="kjhgfdjdj" localSheetId="6" hidden="1">{#N/A,#N/A,FALSE,"물량산출"}</definedName>
    <definedName name="kjhgfdjdj" localSheetId="4"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localSheetId="5" hidden="1">{#N/A,#N/A,TRUE,"Front";#N/A,#N/A,TRUE,"Simple Letter";#N/A,#N/A,TRUE,"Inside";#N/A,#N/A,TRUE,"Contents";#N/A,#N/A,TRUE,"Basis";#N/A,#N/A,TRUE,"Inclusions";#N/A,#N/A,TRUE,"Exclusions";#N/A,#N/A,TRUE,"Areas";#N/A,#N/A,TRUE,"Summary";#N/A,#N/A,TRUE,"Detail"}</definedName>
    <definedName name="KJHIUBNJK" localSheetId="0" hidden="1">{#N/A,#N/A,TRUE,"Front";#N/A,#N/A,TRUE,"Simple Letter";#N/A,#N/A,TRUE,"Inside";#N/A,#N/A,TRUE,"Contents";#N/A,#N/A,TRUE,"Basis";#N/A,#N/A,TRUE,"Inclusions";#N/A,#N/A,TRUE,"Exclusions";#N/A,#N/A,TRUE,"Areas";#N/A,#N/A,TRUE,"Summary";#N/A,#N/A,TRUE,"Detail"}</definedName>
    <definedName name="KJHIUBNJK" localSheetId="6" hidden="1">{#N/A,#N/A,TRUE,"Front";#N/A,#N/A,TRUE,"Simple Letter";#N/A,#N/A,TRUE,"Inside";#N/A,#N/A,TRUE,"Contents";#N/A,#N/A,TRUE,"Basis";#N/A,#N/A,TRUE,"Inclusions";#N/A,#N/A,TRUE,"Exclusions";#N/A,#N/A,TRUE,"Areas";#N/A,#N/A,TRUE,"Summary";#N/A,#N/A,TRUE,"Detail"}</definedName>
    <definedName name="KJHIUBNJK" localSheetId="4"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localSheetId="5" hidden="1">{#N/A,#N/A,FALSE,"갑지";#N/A,#N/A,FALSE,"개요";#N/A,#N/A,FALSE,"비목별";#N/A,#N/A,FALSE,"건물별";#N/A,#N/A,FALSE,"기구표";#N/A,#N/A,FALSE,"직원투입"}</definedName>
    <definedName name="kjhkhk" localSheetId="0" hidden="1">{#N/A,#N/A,FALSE,"갑지";#N/A,#N/A,FALSE,"개요";#N/A,#N/A,FALSE,"비목별";#N/A,#N/A,FALSE,"건물별";#N/A,#N/A,FALSE,"기구표";#N/A,#N/A,FALSE,"직원투입"}</definedName>
    <definedName name="kjhkhk" localSheetId="6" hidden="1">{#N/A,#N/A,FALSE,"갑지";#N/A,#N/A,FALSE,"개요";#N/A,#N/A,FALSE,"비목별";#N/A,#N/A,FALSE,"건물별";#N/A,#N/A,FALSE,"기구표";#N/A,#N/A,FALSE,"직원투입"}</definedName>
    <definedName name="kjhkhk" localSheetId="4"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6"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localSheetId="5" hidden="1">{#N/A,#N/A,FALSE,"MARCH"}</definedName>
    <definedName name="kji" localSheetId="0" hidden="1">{#N/A,#N/A,FALSE,"MARCH"}</definedName>
    <definedName name="kji" localSheetId="6" hidden="1">{#N/A,#N/A,FALSE,"MARCH"}</definedName>
    <definedName name="kji" localSheetId="4" hidden="1">{#N/A,#N/A,FALSE,"MARCH"}</definedName>
    <definedName name="kji" hidden="1">{#N/A,#N/A,FALSE,"MARCH"}</definedName>
    <definedName name="kk" localSheetId="5" hidden="1">[19]BID!#REF!</definedName>
    <definedName name="kk" localSheetId="12" hidden="1">[19]BID!#REF!</definedName>
    <definedName name="kk" localSheetId="9">#REF!</definedName>
    <definedName name="kk" hidden="1">[19]BID!#REF!</definedName>
    <definedName name="KKK" localSheetId="1" hidden="1">{#N/A,#N/A,FALSE,"포장단가"}</definedName>
    <definedName name="KKK" localSheetId="5" hidden="1">{#N/A,#N/A,FALSE,"포장단가"}</definedName>
    <definedName name="KKK" localSheetId="0" hidden="1">{#N/A,#N/A,FALSE,"포장단가"}</definedName>
    <definedName name="KKK" localSheetId="4" hidden="1">{#N/A,#N/A,FALSE,"포장단가"}</definedName>
    <definedName name="KKK" hidden="1">{#N/A,#N/A,FALSE,"포장단가"}</definedName>
    <definedName name="kkkkkkkkkkkkkk" localSheetId="12">#REF!</definedName>
    <definedName name="kkkkkkkkkkkkkk" localSheetId="9">#REF!</definedName>
    <definedName name="kkl" localSheetId="6"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6"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localSheetId="5" hidden="1">{#N/A,#N/A,TRUE,"Front";#N/A,#N/A,TRUE,"Simple Letter";#N/A,#N/A,TRUE,"Inside";#N/A,#N/A,TRUE,"Contents";#N/A,#N/A,TRUE,"Basis";#N/A,#N/A,TRUE,"Inclusions";#N/A,#N/A,TRUE,"Exclusions";#N/A,#N/A,TRUE,"Areas";#N/A,#N/A,TRUE,"Summary";#N/A,#N/A,TRUE,"Detail"}</definedName>
    <definedName name="klkloo" localSheetId="0" hidden="1">{#N/A,#N/A,TRUE,"Front";#N/A,#N/A,TRUE,"Simple Letter";#N/A,#N/A,TRUE,"Inside";#N/A,#N/A,TRUE,"Contents";#N/A,#N/A,TRUE,"Basis";#N/A,#N/A,TRUE,"Inclusions";#N/A,#N/A,TRUE,"Exclusions";#N/A,#N/A,TRUE,"Areas";#N/A,#N/A,TRUE,"Summary";#N/A,#N/A,TRUE,"Detail"}</definedName>
    <definedName name="klkloo" localSheetId="6" hidden="1">{#N/A,#N/A,TRUE,"Front";#N/A,#N/A,TRUE,"Simple Letter";#N/A,#N/A,TRUE,"Inside";#N/A,#N/A,TRUE,"Contents";#N/A,#N/A,TRUE,"Basis";#N/A,#N/A,TRUE,"Inclusions";#N/A,#N/A,TRUE,"Exclusions";#N/A,#N/A,TRUE,"Areas";#N/A,#N/A,TRUE,"Summary";#N/A,#N/A,TRUE,"Detail"}</definedName>
    <definedName name="klkloo" localSheetId="4"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ll" localSheetId="12">#REF!</definedName>
    <definedName name="klll" localSheetId="9">#REF!</definedName>
    <definedName name="klm" localSheetId="12">#REF!</definedName>
    <definedName name="klm" localSheetId="9">#REF!</definedName>
    <definedName name="klyhmmkhh" localSheetId="1" hidden="1">{#N/A,#N/A,TRUE,"Front";#N/A,#N/A,TRUE,"Simple Letter";#N/A,#N/A,TRUE,"Inside";#N/A,#N/A,TRUE,"Contents";#N/A,#N/A,TRUE,"Basis";#N/A,#N/A,TRUE,"Inclusions";#N/A,#N/A,TRUE,"Exclusions";#N/A,#N/A,TRUE,"Areas";#N/A,#N/A,TRUE,"Summary";#N/A,#N/A,TRUE,"Detail"}</definedName>
    <definedName name="klyhmmkhh" localSheetId="5" hidden="1">{#N/A,#N/A,TRUE,"Front";#N/A,#N/A,TRUE,"Simple Letter";#N/A,#N/A,TRUE,"Inside";#N/A,#N/A,TRUE,"Contents";#N/A,#N/A,TRUE,"Basis";#N/A,#N/A,TRUE,"Inclusions";#N/A,#N/A,TRUE,"Exclusions";#N/A,#N/A,TRUE,"Areas";#N/A,#N/A,TRUE,"Summary";#N/A,#N/A,TRUE,"Detail"}</definedName>
    <definedName name="klyhmmkhh" localSheetId="0" hidden="1">{#N/A,#N/A,TRUE,"Front";#N/A,#N/A,TRUE,"Simple Letter";#N/A,#N/A,TRUE,"Inside";#N/A,#N/A,TRUE,"Contents";#N/A,#N/A,TRUE,"Basis";#N/A,#N/A,TRUE,"Inclusions";#N/A,#N/A,TRUE,"Exclusions";#N/A,#N/A,TRUE,"Areas";#N/A,#N/A,TRUE,"Summary";#N/A,#N/A,TRUE,"Detail"}</definedName>
    <definedName name="klyhmmkhh" localSheetId="6" hidden="1">{#N/A,#N/A,TRUE,"Front";#N/A,#N/A,TRUE,"Simple Letter";#N/A,#N/A,TRUE,"Inside";#N/A,#N/A,TRUE,"Contents";#N/A,#N/A,TRUE,"Basis";#N/A,#N/A,TRUE,"Inclusions";#N/A,#N/A,TRUE,"Exclusions";#N/A,#N/A,TRUE,"Areas";#N/A,#N/A,TRUE,"Summary";#N/A,#N/A,TRUE,"Detail"}</definedName>
    <definedName name="klyhmmkhh" localSheetId="4"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6"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localSheetId="5" hidden="1">{#N/A,#N/A,TRUE,"Front";#N/A,#N/A,TRUE,"Simple Letter";#N/A,#N/A,TRUE,"Inside";#N/A,#N/A,TRUE,"Contents";#N/A,#N/A,TRUE,"Basis";#N/A,#N/A,TRUE,"Inclusions";#N/A,#N/A,TRUE,"Exclusions";#N/A,#N/A,TRUE,"Areas";#N/A,#N/A,TRUE,"Summary";#N/A,#N/A,TRUE,"Detail"}</definedName>
    <definedName name="koljl" localSheetId="0" hidden="1">{#N/A,#N/A,TRUE,"Front";#N/A,#N/A,TRUE,"Simple Letter";#N/A,#N/A,TRUE,"Inside";#N/A,#N/A,TRUE,"Contents";#N/A,#N/A,TRUE,"Basis";#N/A,#N/A,TRUE,"Inclusions";#N/A,#N/A,TRUE,"Exclusions";#N/A,#N/A,TRUE,"Areas";#N/A,#N/A,TRUE,"Summary";#N/A,#N/A,TRUE,"Detail"}</definedName>
    <definedName name="koljl" localSheetId="6" hidden="1">{#N/A,#N/A,TRUE,"Front";#N/A,#N/A,TRUE,"Simple Letter";#N/A,#N/A,TRUE,"Inside";#N/A,#N/A,TRUE,"Contents";#N/A,#N/A,TRUE,"Basis";#N/A,#N/A,TRUE,"Inclusions";#N/A,#N/A,TRUE,"Exclusions";#N/A,#N/A,TRUE,"Areas";#N/A,#N/A,TRUE,"Summary";#N/A,#N/A,TRUE,"Detail"}</definedName>
    <definedName name="koljl" localSheetId="4"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localSheetId="5" hidden="1">{#N/A,#N/A,TRUE,"Front";#N/A,#N/A,TRUE,"Simple Letter";#N/A,#N/A,TRUE,"Inside";#N/A,#N/A,TRUE,"Contents";#N/A,#N/A,TRUE,"Basis";#N/A,#N/A,TRUE,"Inclusions";#N/A,#N/A,TRUE,"Exclusions";#N/A,#N/A,TRUE,"Areas";#N/A,#N/A,TRUE,"Summary";#N/A,#N/A,TRUE,"Detail"}</definedName>
    <definedName name="kolk" localSheetId="0" hidden="1">{#N/A,#N/A,TRUE,"Front";#N/A,#N/A,TRUE,"Simple Letter";#N/A,#N/A,TRUE,"Inside";#N/A,#N/A,TRUE,"Contents";#N/A,#N/A,TRUE,"Basis";#N/A,#N/A,TRUE,"Inclusions";#N/A,#N/A,TRUE,"Exclusions";#N/A,#N/A,TRUE,"Areas";#N/A,#N/A,TRUE,"Summary";#N/A,#N/A,TRUE,"Detail"}</definedName>
    <definedName name="kolk" localSheetId="6" hidden="1">{#N/A,#N/A,TRUE,"Front";#N/A,#N/A,TRUE,"Simple Letter";#N/A,#N/A,TRUE,"Inside";#N/A,#N/A,TRUE,"Contents";#N/A,#N/A,TRUE,"Basis";#N/A,#N/A,TRUE,"Inclusions";#N/A,#N/A,TRUE,"Exclusions";#N/A,#N/A,TRUE,"Areas";#N/A,#N/A,TRUE,"Summary";#N/A,#N/A,TRUE,"Detail"}</definedName>
    <definedName name="kolk" localSheetId="4"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6"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localSheetId="5" hidden="1">{#N/A,#N/A,TRUE,"Cover";#N/A,#N/A,TRUE,"Conts";#N/A,#N/A,TRUE,"VOS";#N/A,#N/A,TRUE,"Warrington";#N/A,#N/A,TRUE,"Widnes"}</definedName>
    <definedName name="kryk" localSheetId="0" hidden="1">{#N/A,#N/A,TRUE,"Cover";#N/A,#N/A,TRUE,"Conts";#N/A,#N/A,TRUE,"VOS";#N/A,#N/A,TRUE,"Warrington";#N/A,#N/A,TRUE,"Widnes"}</definedName>
    <definedName name="kryk" localSheetId="6" hidden="1">{#N/A,#N/A,TRUE,"Cover";#N/A,#N/A,TRUE,"Conts";#N/A,#N/A,TRUE,"VOS";#N/A,#N/A,TRUE,"Warrington";#N/A,#N/A,TRUE,"Widnes"}</definedName>
    <definedName name="kryk" localSheetId="4"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localSheetId="5" hidden="1">{#N/A,#N/A,TRUE,"Front";#N/A,#N/A,TRUE,"Simple Letter";#N/A,#N/A,TRUE,"Inside";#N/A,#N/A,TRUE,"Contents";#N/A,#N/A,TRUE,"Basis";#N/A,#N/A,TRUE,"Inclusions";#N/A,#N/A,TRUE,"Exclusions";#N/A,#N/A,TRUE,"Areas";#N/A,#N/A,TRUE,"Summary";#N/A,#N/A,TRUE,"Detail"}</definedName>
    <definedName name="kui" localSheetId="0" hidden="1">{#N/A,#N/A,TRUE,"Front";#N/A,#N/A,TRUE,"Simple Letter";#N/A,#N/A,TRUE,"Inside";#N/A,#N/A,TRUE,"Contents";#N/A,#N/A,TRUE,"Basis";#N/A,#N/A,TRUE,"Inclusions";#N/A,#N/A,TRUE,"Exclusions";#N/A,#N/A,TRUE,"Areas";#N/A,#N/A,TRUE,"Summary";#N/A,#N/A,TRUE,"Detail"}</definedName>
    <definedName name="kui" localSheetId="6" hidden="1">{#N/A,#N/A,TRUE,"Front";#N/A,#N/A,TRUE,"Simple Letter";#N/A,#N/A,TRUE,"Inside";#N/A,#N/A,TRUE,"Contents";#N/A,#N/A,TRUE,"Basis";#N/A,#N/A,TRUE,"Inclusions";#N/A,#N/A,TRUE,"Exclusions";#N/A,#N/A,TRUE,"Areas";#N/A,#N/A,TRUE,"Summary";#N/A,#N/A,TRUE,"Detail"}</definedName>
    <definedName name="kui" localSheetId="4"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localSheetId="5" hidden="1">{#N/A,#N/A,TRUE,"Cover";#N/A,#N/A,TRUE,"Conts";#N/A,#N/A,TRUE,"VOS";#N/A,#N/A,TRUE,"Warrington";#N/A,#N/A,TRUE,"Widnes"}</definedName>
    <definedName name="KYSTH" localSheetId="0" hidden="1">{#N/A,#N/A,TRUE,"Cover";#N/A,#N/A,TRUE,"Conts";#N/A,#N/A,TRUE,"VOS";#N/A,#N/A,TRUE,"Warrington";#N/A,#N/A,TRUE,"Widnes"}</definedName>
    <definedName name="KYSTH" localSheetId="6" hidden="1">{#N/A,#N/A,TRUE,"Cover";#N/A,#N/A,TRUE,"Conts";#N/A,#N/A,TRUE,"VOS";#N/A,#N/A,TRUE,"Warrington";#N/A,#N/A,TRUE,"Widnes"}</definedName>
    <definedName name="KYSTH" localSheetId="4" hidden="1">{#N/A,#N/A,TRUE,"Cover";#N/A,#N/A,TRUE,"Conts";#N/A,#N/A,TRUE,"VOS";#N/A,#N/A,TRUE,"Warrington";#N/A,#N/A,TRUE,"Widnes"}</definedName>
    <definedName name="KYSTH" hidden="1">{#N/A,#N/A,TRUE,"Cover";#N/A,#N/A,TRUE,"Conts";#N/A,#N/A,TRUE,"VOS";#N/A,#N/A,TRUE,"Warrington";#N/A,#N/A,TRUE,"Widnes"}</definedName>
    <definedName name="L" localSheetId="12">#REF!</definedName>
    <definedName name="L" localSheetId="9">#REF!</definedName>
    <definedName name="L_01" localSheetId="12">#REF!</definedName>
    <definedName name="L_01" localSheetId="9">#REF!</definedName>
    <definedName name="L_02" localSheetId="12">#REF!</definedName>
    <definedName name="L_02" localSheetId="9">#REF!</definedName>
    <definedName name="L_03" localSheetId="12">#REF!</definedName>
    <definedName name="L_03" localSheetId="9">#REF!</definedName>
    <definedName name="L_04" localSheetId="12">#REF!</definedName>
    <definedName name="L_04" localSheetId="9">#REF!</definedName>
    <definedName name="L_05" localSheetId="12">#REF!</definedName>
    <definedName name="L_05" localSheetId="9">#REF!</definedName>
    <definedName name="L_06" localSheetId="12">#REF!</definedName>
    <definedName name="L_06" localSheetId="9">#REF!</definedName>
    <definedName name="L_07" localSheetId="12">#REF!</definedName>
    <definedName name="L_07" localSheetId="9">#REF!</definedName>
    <definedName name="L_08" localSheetId="12">#REF!</definedName>
    <definedName name="L_08" localSheetId="9">#REF!</definedName>
    <definedName name="L_09" localSheetId="12">#REF!</definedName>
    <definedName name="L_09" localSheetId="9">#REF!</definedName>
    <definedName name="Larsen___Toubro_Limited___ECC_Construction_Division" localSheetId="12">#REF!</definedName>
    <definedName name="Larsen___Toubro_Limited___ECC_Construction_Division" localSheetId="9">#REF!</definedName>
    <definedName name="Lead_LinedVeneer" localSheetId="12">#REF!</definedName>
    <definedName name="Lead_LinedVeneer" localSheetId="9">#REF!</definedName>
    <definedName name="ledger" localSheetId="6" hidden="1">{"'Break down'!$A$4"}</definedName>
    <definedName name="ledger" hidden="1">{"'Break down'!$A$4"}</definedName>
    <definedName name="lef" localSheetId="12">#REF!</definedName>
    <definedName name="lef" localSheetId="9">#REF!</definedName>
    <definedName name="lel" localSheetId="12">#REF!</definedName>
    <definedName name="lel" localSheetId="9">#REF!</definedName>
    <definedName name="Lest" localSheetId="12">#REF!</definedName>
    <definedName name="Lest" localSheetId="9">#REF!</definedName>
    <definedName name="level" localSheetId="1" hidden="1">{#N/A,#N/A,TRUE,"Cover";#N/A,#N/A,TRUE,"Conts";#N/A,#N/A,TRUE,"VOS";#N/A,#N/A,TRUE,"Warrington";#N/A,#N/A,TRUE,"Widnes"}</definedName>
    <definedName name="level" localSheetId="5" hidden="1">{#N/A,#N/A,TRUE,"Cover";#N/A,#N/A,TRUE,"Conts";#N/A,#N/A,TRUE,"VOS";#N/A,#N/A,TRUE,"Warrington";#N/A,#N/A,TRUE,"Widnes"}</definedName>
    <definedName name="level" localSheetId="0" hidden="1">{#N/A,#N/A,TRUE,"Cover";#N/A,#N/A,TRUE,"Conts";#N/A,#N/A,TRUE,"VOS";#N/A,#N/A,TRUE,"Warrington";#N/A,#N/A,TRUE,"Widnes"}</definedName>
    <definedName name="level" localSheetId="6" hidden="1">{#N/A,#N/A,TRUE,"Cover";#N/A,#N/A,TRUE,"Conts";#N/A,#N/A,TRUE,"VOS";#N/A,#N/A,TRUE,"Warrington";#N/A,#N/A,TRUE,"Widnes"}</definedName>
    <definedName name="level" localSheetId="4"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localSheetId="5" hidden="1">{#N/A,#N/A,TRUE,"Cover";#N/A,#N/A,TRUE,"Conts";#N/A,#N/A,TRUE,"VOS";#N/A,#N/A,TRUE,"Warrington";#N/A,#N/A,TRUE,"Widnes"}</definedName>
    <definedName name="level3" localSheetId="0" hidden="1">{#N/A,#N/A,TRUE,"Cover";#N/A,#N/A,TRUE,"Conts";#N/A,#N/A,TRUE,"VOS";#N/A,#N/A,TRUE,"Warrington";#N/A,#N/A,TRUE,"Widnes"}</definedName>
    <definedName name="level3" localSheetId="6" hidden="1">{#N/A,#N/A,TRUE,"Cover";#N/A,#N/A,TRUE,"Conts";#N/A,#N/A,TRUE,"VOS";#N/A,#N/A,TRUE,"Warrington";#N/A,#N/A,TRUE,"Widnes"}</definedName>
    <definedName name="level3" localSheetId="4" hidden="1">{#N/A,#N/A,TRUE,"Cover";#N/A,#N/A,TRUE,"Conts";#N/A,#N/A,TRUE,"VOS";#N/A,#N/A,TRUE,"Warrington";#N/A,#N/A,TRUE,"Widnes"}</definedName>
    <definedName name="level3" hidden="1">{#N/A,#N/A,TRUE,"Cover";#N/A,#N/A,TRUE,"Conts";#N/A,#N/A,TRUE,"VOS";#N/A,#N/A,TRUE,"Warrington";#N/A,#N/A,TRUE,"Widnes"}</definedName>
    <definedName name="LF" localSheetId="12">#REF!</definedName>
    <definedName name="LF" localSheetId="9">#REF!</definedName>
    <definedName name="lfmcode" localSheetId="12">#REF!</definedName>
    <definedName name="lfmcode" localSheetId="9">#REF!</definedName>
    <definedName name="lgoguliu" localSheetId="1" hidden="1">{#N/A,#N/A,TRUE,"Cover";#N/A,#N/A,TRUE,"Conts";#N/A,#N/A,TRUE,"VOS";#N/A,#N/A,TRUE,"Warrington";#N/A,#N/A,TRUE,"Widnes"}</definedName>
    <definedName name="lgoguliu" localSheetId="5" hidden="1">{#N/A,#N/A,TRUE,"Cover";#N/A,#N/A,TRUE,"Conts";#N/A,#N/A,TRUE,"VOS";#N/A,#N/A,TRUE,"Warrington";#N/A,#N/A,TRUE,"Widnes"}</definedName>
    <definedName name="lgoguliu" localSheetId="0" hidden="1">{#N/A,#N/A,TRUE,"Cover";#N/A,#N/A,TRUE,"Conts";#N/A,#N/A,TRUE,"VOS";#N/A,#N/A,TRUE,"Warrington";#N/A,#N/A,TRUE,"Widnes"}</definedName>
    <definedName name="lgoguliu" localSheetId="6" hidden="1">{#N/A,#N/A,TRUE,"Cover";#N/A,#N/A,TRUE,"Conts";#N/A,#N/A,TRUE,"VOS";#N/A,#N/A,TRUE,"Warrington";#N/A,#N/A,TRUE,"Widnes"}</definedName>
    <definedName name="lgoguliu" localSheetId="4" hidden="1">{#N/A,#N/A,TRUE,"Cover";#N/A,#N/A,TRUE,"Conts";#N/A,#N/A,TRUE,"VOS";#N/A,#N/A,TRUE,"Warrington";#N/A,#N/A,TRUE,"Widnes"}</definedName>
    <definedName name="lgoguliu" hidden="1">{#N/A,#N/A,TRUE,"Cover";#N/A,#N/A,TRUE,"Conts";#N/A,#N/A,TRUE,"VOS";#N/A,#N/A,TRUE,"Warrington";#N/A,#N/A,TRUE,"Widnes"}</definedName>
    <definedName name="LIB" localSheetId="12">#REF!</definedName>
    <definedName name="LIB" localSheetId="9">#REF!</definedName>
    <definedName name="lifts" localSheetId="12" hidden="1">'[43]Rate Analysis'!#REF!</definedName>
    <definedName name="lifts" localSheetId="14" hidden="1">'[43]Rate Analysis'!#REF!</definedName>
    <definedName name="lifts" localSheetId="9" hidden="1">'[43]Rate Analysis'!#REF!</definedName>
    <definedName name="lifts" localSheetId="6" hidden="1">'[3]Rate Analysis'!#REF!</definedName>
    <definedName name="lifts" hidden="1">'[43]Rate Analysis'!#REF!</definedName>
    <definedName name="limcount" hidden="1">1</definedName>
    <definedName name="lina" hidden="1">#REF!</definedName>
    <definedName name="liop" localSheetId="6" hidden="1">{"'Break down'!$A$4"}</definedName>
    <definedName name="liop" hidden="1">{"'Break down'!$A$4"}</definedName>
    <definedName name="list01" localSheetId="6" hidden="1">{#N/A,#N/A,TRUE,"Basic";#N/A,#N/A,TRUE,"EXT-TABLE";#N/A,#N/A,TRUE,"STEEL";#N/A,#N/A,TRUE,"INT-Table";#N/A,#N/A,TRUE,"STEEL";#N/A,#N/A,TRUE,"Door"}</definedName>
    <definedName name="list01" hidden="1">{#N/A,#N/A,TRUE,"Basic";#N/A,#N/A,TRUE,"EXT-TABLE";#N/A,#N/A,TRUE,"STEEL";#N/A,#N/A,TRUE,"INT-Table";#N/A,#N/A,TRUE,"STEEL";#N/A,#N/A,TRUE,"Door"}</definedName>
    <definedName name="list02" localSheetId="6" hidden="1">{#N/A,#N/A,TRUE,"Basic";#N/A,#N/A,TRUE,"EXT-TABLE";#N/A,#N/A,TRUE,"STEEL";#N/A,#N/A,TRUE,"INT-Table";#N/A,#N/A,TRUE,"STEEL";#N/A,#N/A,TRUE,"Door"}</definedName>
    <definedName name="list02" hidden="1">{#N/A,#N/A,TRUE,"Basic";#N/A,#N/A,TRUE,"EXT-TABLE";#N/A,#N/A,TRUE,"STEEL";#N/A,#N/A,TRUE,"INT-Table";#N/A,#N/A,TRUE,"STEEL";#N/A,#N/A,TRUE,"Door"}</definedName>
    <definedName name="ljkhg" hidden="1">#REF!</definedName>
    <definedName name="lk" hidden="1">[15]FitOutConfCentre!#REF!</definedName>
    <definedName name="lkjikjoi" localSheetId="6"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localSheetId="5" hidden="1">{#N/A,#N/A,FALSE,"혼합골재"}</definedName>
    <definedName name="lkjljl" localSheetId="0" hidden="1">{#N/A,#N/A,FALSE,"혼합골재"}</definedName>
    <definedName name="lkjljl" localSheetId="6" hidden="1">{#N/A,#N/A,FALSE,"혼합골재"}</definedName>
    <definedName name="lkjljl" localSheetId="4" hidden="1">{#N/A,#N/A,FALSE,"혼합골재"}</definedName>
    <definedName name="lkjljl" hidden="1">{#N/A,#N/A,FALSE,"혼합골재"}</definedName>
    <definedName name="LKL" localSheetId="6"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localSheetId="5" hidden="1">{#N/A,#N/A,TRUE,"Front";#N/A,#N/A,TRUE,"Simple Letter";#N/A,#N/A,TRUE,"Inside";#N/A,#N/A,TRUE,"Contents";#N/A,#N/A,TRUE,"Basis";#N/A,#N/A,TRUE,"Inclusions";#N/A,#N/A,TRUE,"Exclusions";#N/A,#N/A,TRUE,"Areas";#N/A,#N/A,TRUE,"Summary";#N/A,#N/A,TRUE,"Detail"}</definedName>
    <definedName name="lkoj" localSheetId="0" hidden="1">{#N/A,#N/A,TRUE,"Front";#N/A,#N/A,TRUE,"Simple Letter";#N/A,#N/A,TRUE,"Inside";#N/A,#N/A,TRUE,"Contents";#N/A,#N/A,TRUE,"Basis";#N/A,#N/A,TRUE,"Inclusions";#N/A,#N/A,TRUE,"Exclusions";#N/A,#N/A,TRUE,"Areas";#N/A,#N/A,TRUE,"Summary";#N/A,#N/A,TRUE,"Detail"}</definedName>
    <definedName name="lkoj" localSheetId="6" hidden="1">{#N/A,#N/A,TRUE,"Front";#N/A,#N/A,TRUE,"Simple Letter";#N/A,#N/A,TRUE,"Inside";#N/A,#N/A,TRUE,"Contents";#N/A,#N/A,TRUE,"Basis";#N/A,#N/A,TRUE,"Inclusions";#N/A,#N/A,TRUE,"Exclusions";#N/A,#N/A,TRUE,"Areas";#N/A,#N/A,TRUE,"Summary";#N/A,#N/A,TRUE,"Detail"}</definedName>
    <definedName name="lkoj" localSheetId="4"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localSheetId="5" hidden="1">{#N/A,#N/A,TRUE,"Front";#N/A,#N/A,TRUE,"Simple Letter";#N/A,#N/A,TRUE,"Inside";#N/A,#N/A,TRUE,"Contents";#N/A,#N/A,TRUE,"Basis";#N/A,#N/A,TRUE,"Inclusions";#N/A,#N/A,TRUE,"Exclusions";#N/A,#N/A,TRUE,"Areas";#N/A,#N/A,TRUE,"Summary";#N/A,#N/A,TRUE,"Detail"}</definedName>
    <definedName name="lkop" localSheetId="0" hidden="1">{#N/A,#N/A,TRUE,"Front";#N/A,#N/A,TRUE,"Simple Letter";#N/A,#N/A,TRUE,"Inside";#N/A,#N/A,TRUE,"Contents";#N/A,#N/A,TRUE,"Basis";#N/A,#N/A,TRUE,"Inclusions";#N/A,#N/A,TRUE,"Exclusions";#N/A,#N/A,TRUE,"Areas";#N/A,#N/A,TRUE,"Summary";#N/A,#N/A,TRUE,"Detail"}</definedName>
    <definedName name="lkop" localSheetId="6" hidden="1">{#N/A,#N/A,TRUE,"Front";#N/A,#N/A,TRUE,"Simple Letter";#N/A,#N/A,TRUE,"Inside";#N/A,#N/A,TRUE,"Contents";#N/A,#N/A,TRUE,"Basis";#N/A,#N/A,TRUE,"Inclusions";#N/A,#N/A,TRUE,"Exclusions";#N/A,#N/A,TRUE,"Areas";#N/A,#N/A,TRUE,"Summary";#N/A,#N/A,TRUE,"Detail"}</definedName>
    <definedName name="lkop" localSheetId="4"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 localSheetId="12">#REF!</definedName>
    <definedName name="LL" localSheetId="9">#REF!</definedName>
    <definedName name="llll" localSheetId="6" hidden="1">{"'Break down'!$A$4"}</definedName>
    <definedName name="llll" hidden="1">{"'Break down'!$A$4"}</definedName>
    <definedName name="lllll" localSheetId="1" hidden="1">{#N/A,#N/A,TRUE,"Front";#N/A,#N/A,TRUE,"Simple Letter";#N/A,#N/A,TRUE,"Inside";#N/A,#N/A,TRUE,"Contents";#N/A,#N/A,TRUE,"Basis";#N/A,#N/A,TRUE,"Inclusions";#N/A,#N/A,TRUE,"Exclusions";#N/A,#N/A,TRUE,"Areas";#N/A,#N/A,TRUE,"Summary";#N/A,#N/A,TRUE,"Detail"}</definedName>
    <definedName name="lllll" localSheetId="5" hidden="1">{#N/A,#N/A,TRUE,"Front";#N/A,#N/A,TRUE,"Simple Letter";#N/A,#N/A,TRUE,"Inside";#N/A,#N/A,TRUE,"Contents";#N/A,#N/A,TRUE,"Basis";#N/A,#N/A,TRUE,"Inclusions";#N/A,#N/A,TRUE,"Exclusions";#N/A,#N/A,TRUE,"Areas";#N/A,#N/A,TRUE,"Summary";#N/A,#N/A,TRUE,"Detail"}</definedName>
    <definedName name="lllll" localSheetId="0" hidden="1">{#N/A,#N/A,TRUE,"Front";#N/A,#N/A,TRUE,"Simple Letter";#N/A,#N/A,TRUE,"Inside";#N/A,#N/A,TRUE,"Contents";#N/A,#N/A,TRUE,"Basis";#N/A,#N/A,TRUE,"Inclusions";#N/A,#N/A,TRUE,"Exclusions";#N/A,#N/A,TRUE,"Areas";#N/A,#N/A,TRUE,"Summary";#N/A,#N/A,TRUE,"Detail"}</definedName>
    <definedName name="lllll" localSheetId="6" hidden="1">{#N/A,#N/A,FALSE,"Pricing";#N/A,#N/A,FALSE,"Summary";#N/A,#N/A,FALSE,"CompProd";#N/A,#N/A,FALSE,"CompJobhrs";#N/A,#N/A,FALSE,"Escalation";#N/A,#N/A,FALSE,"Contingency";#N/A,#N/A,FALSE,"GM";#N/A,#N/A,FALSE,"CompWage";#N/A,#N/A,FALSE,"costSum"}</definedName>
    <definedName name="lllll" localSheetId="4" hidden="1">{#N/A,#N/A,TRUE,"Front";#N/A,#N/A,TRUE,"Simple Letter";#N/A,#N/A,TRUE,"Inside";#N/A,#N/A,TRUE,"Contents";#N/A,#N/A,TRUE,"Basis";#N/A,#N/A,TRUE,"Inclusions";#N/A,#N/A,TRUE,"Exclusions";#N/A,#N/A,TRUE,"Areas";#N/A,#N/A,TRUE,"Summary";#N/A,#N/A,TRUE,"Detail"}</definedName>
    <definedName name="lllll" hidden="1">{#N/A,#N/A,TRUE,"Front";#N/A,#N/A,TRUE,"Simple Letter";#N/A,#N/A,TRUE,"Inside";#N/A,#N/A,TRUE,"Contents";#N/A,#N/A,TRUE,"Basis";#N/A,#N/A,TRUE,"Inclusions";#N/A,#N/A,TRUE,"Exclusions";#N/A,#N/A,TRUE,"Areas";#N/A,#N/A,TRUE,"Summary";#N/A,#N/A,TRUE,"Detail"}</definedName>
    <definedName name="llllllllllllll" localSheetId="12">#REF!</definedName>
    <definedName name="llllllllllllll" localSheetId="9">#REF!</definedName>
    <definedName name="LM" localSheetId="12">#REF!</definedName>
    <definedName name="LM" localSheetId="9">#REF!</definedName>
    <definedName name="loi" localSheetId="1" hidden="1">{#N/A,#N/A,TRUE,"Front";#N/A,#N/A,TRUE,"Simple Letter";#N/A,#N/A,TRUE,"Inside";#N/A,#N/A,TRUE,"Contents";#N/A,#N/A,TRUE,"Basis";#N/A,#N/A,TRUE,"Inclusions";#N/A,#N/A,TRUE,"Exclusions";#N/A,#N/A,TRUE,"Areas";#N/A,#N/A,TRUE,"Summary";#N/A,#N/A,TRUE,"Detail"}</definedName>
    <definedName name="loi" localSheetId="5" hidden="1">{#N/A,#N/A,TRUE,"Front";#N/A,#N/A,TRUE,"Simple Letter";#N/A,#N/A,TRUE,"Inside";#N/A,#N/A,TRUE,"Contents";#N/A,#N/A,TRUE,"Basis";#N/A,#N/A,TRUE,"Inclusions";#N/A,#N/A,TRUE,"Exclusions";#N/A,#N/A,TRUE,"Areas";#N/A,#N/A,TRUE,"Summary";#N/A,#N/A,TRUE,"Detail"}</definedName>
    <definedName name="loi" localSheetId="0" hidden="1">{#N/A,#N/A,TRUE,"Front";#N/A,#N/A,TRUE,"Simple Letter";#N/A,#N/A,TRUE,"Inside";#N/A,#N/A,TRUE,"Contents";#N/A,#N/A,TRUE,"Basis";#N/A,#N/A,TRUE,"Inclusions";#N/A,#N/A,TRUE,"Exclusions";#N/A,#N/A,TRUE,"Areas";#N/A,#N/A,TRUE,"Summary";#N/A,#N/A,TRUE,"Detail"}</definedName>
    <definedName name="loi" localSheetId="6" hidden="1">{#N/A,#N/A,TRUE,"Front";#N/A,#N/A,TRUE,"Simple Letter";#N/A,#N/A,TRUE,"Inside";#N/A,#N/A,TRUE,"Contents";#N/A,#N/A,TRUE,"Basis";#N/A,#N/A,TRUE,"Inclusions";#N/A,#N/A,TRUE,"Exclusions";#N/A,#N/A,TRUE,"Areas";#N/A,#N/A,TRUE,"Summary";#N/A,#N/A,TRUE,"Detail"}</definedName>
    <definedName name="loi" localSheetId="4"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localSheetId="5" hidden="1">{#N/A,#N/A,TRUE,"Front";#N/A,#N/A,TRUE,"Simple Letter";#N/A,#N/A,TRUE,"Inside";#N/A,#N/A,TRUE,"Contents";#N/A,#N/A,TRUE,"Basis";#N/A,#N/A,TRUE,"Inclusions";#N/A,#N/A,TRUE,"Exclusions";#N/A,#N/A,TRUE,"Areas";#N/A,#N/A,TRUE,"Summary";#N/A,#N/A,TRUE,"Detail"}</definedName>
    <definedName name="lok" localSheetId="0" hidden="1">{#N/A,#N/A,TRUE,"Front";#N/A,#N/A,TRUE,"Simple Letter";#N/A,#N/A,TRUE,"Inside";#N/A,#N/A,TRUE,"Contents";#N/A,#N/A,TRUE,"Basis";#N/A,#N/A,TRUE,"Inclusions";#N/A,#N/A,TRUE,"Exclusions";#N/A,#N/A,TRUE,"Areas";#N/A,#N/A,TRUE,"Summary";#N/A,#N/A,TRUE,"Detail"}</definedName>
    <definedName name="lok" localSheetId="6" hidden="1">{#N/A,#N/A,TRUE,"Front";#N/A,#N/A,TRUE,"Simple Letter";#N/A,#N/A,TRUE,"Inside";#N/A,#N/A,TRUE,"Contents";#N/A,#N/A,TRUE,"Basis";#N/A,#N/A,TRUE,"Inclusions";#N/A,#N/A,TRUE,"Exclusions";#N/A,#N/A,TRUE,"Areas";#N/A,#N/A,TRUE,"Summary";#N/A,#N/A,TRUE,"Detail"}</definedName>
    <definedName name="lok" localSheetId="4"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localSheetId="5" hidden="1">{#N/A,#N/A,TRUE,"Front";#N/A,#N/A,TRUE,"Simple Letter";#N/A,#N/A,TRUE,"Inside";#N/A,#N/A,TRUE,"Contents";#N/A,#N/A,TRUE,"Basis";#N/A,#N/A,TRUE,"Inclusions";#N/A,#N/A,TRUE,"Exclusions";#N/A,#N/A,TRUE,"Areas";#N/A,#N/A,TRUE,"Summary";#N/A,#N/A,TRUE,"Detail"}</definedName>
    <definedName name="lop" localSheetId="0" hidden="1">{#N/A,#N/A,TRUE,"Front";#N/A,#N/A,TRUE,"Simple Letter";#N/A,#N/A,TRUE,"Inside";#N/A,#N/A,TRUE,"Contents";#N/A,#N/A,TRUE,"Basis";#N/A,#N/A,TRUE,"Inclusions";#N/A,#N/A,TRUE,"Exclusions";#N/A,#N/A,TRUE,"Areas";#N/A,#N/A,TRUE,"Summary";#N/A,#N/A,TRUE,"Detail"}</definedName>
    <definedName name="lop" localSheetId="6" hidden="1">{#N/A,#N/A,TRUE,"Front";#N/A,#N/A,TRUE,"Simple Letter";#N/A,#N/A,TRUE,"Inside";#N/A,#N/A,TRUE,"Contents";#N/A,#N/A,TRUE,"Basis";#N/A,#N/A,TRUE,"Inclusions";#N/A,#N/A,TRUE,"Exclusions";#N/A,#N/A,TRUE,"Areas";#N/A,#N/A,TRUE,"Summary";#N/A,#N/A,TRUE,"Detail"}</definedName>
    <definedName name="lop" localSheetId="4"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ot" localSheetId="12">#REF!</definedName>
    <definedName name="Lot" localSheetId="9">#REF!</definedName>
    <definedName name="LPO0O" localSheetId="1" hidden="1">{#N/A,#N/A,TRUE,"Front";#N/A,#N/A,TRUE,"Simple Letter";#N/A,#N/A,TRUE,"Inside";#N/A,#N/A,TRUE,"Contents";#N/A,#N/A,TRUE,"Basis";#N/A,#N/A,TRUE,"Inclusions";#N/A,#N/A,TRUE,"Exclusions";#N/A,#N/A,TRUE,"Areas";#N/A,#N/A,TRUE,"Summary";#N/A,#N/A,TRUE,"Detail"}</definedName>
    <definedName name="LPO0O" localSheetId="5" hidden="1">{#N/A,#N/A,TRUE,"Front";#N/A,#N/A,TRUE,"Simple Letter";#N/A,#N/A,TRUE,"Inside";#N/A,#N/A,TRUE,"Contents";#N/A,#N/A,TRUE,"Basis";#N/A,#N/A,TRUE,"Inclusions";#N/A,#N/A,TRUE,"Exclusions";#N/A,#N/A,TRUE,"Areas";#N/A,#N/A,TRUE,"Summary";#N/A,#N/A,TRUE,"Detail"}</definedName>
    <definedName name="LPO0O" localSheetId="0" hidden="1">{#N/A,#N/A,TRUE,"Front";#N/A,#N/A,TRUE,"Simple Letter";#N/A,#N/A,TRUE,"Inside";#N/A,#N/A,TRUE,"Contents";#N/A,#N/A,TRUE,"Basis";#N/A,#N/A,TRUE,"Inclusions";#N/A,#N/A,TRUE,"Exclusions";#N/A,#N/A,TRUE,"Areas";#N/A,#N/A,TRUE,"Summary";#N/A,#N/A,TRUE,"Detail"}</definedName>
    <definedName name="LPO0O" localSheetId="6" hidden="1">{#N/A,#N/A,TRUE,"Front";#N/A,#N/A,TRUE,"Simple Letter";#N/A,#N/A,TRUE,"Inside";#N/A,#N/A,TRUE,"Contents";#N/A,#N/A,TRUE,"Basis";#N/A,#N/A,TRUE,"Inclusions";#N/A,#N/A,TRUE,"Exclusions";#N/A,#N/A,TRUE,"Areas";#N/A,#N/A,TRUE,"Summary";#N/A,#N/A,TRUE,"Detail"}</definedName>
    <definedName name="LPO0O" localSheetId="4"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Lvr400x200H" localSheetId="12">#REF!</definedName>
    <definedName name="Lvr400x200H" localSheetId="9">#REF!</definedName>
    <definedName name="M" localSheetId="12">#REF!</definedName>
    <definedName name="M" localSheetId="9">#REF!</definedName>
    <definedName name="m2typ" localSheetId="12">#REF!</definedName>
    <definedName name="m2typ" localSheetId="9">#REF!</definedName>
    <definedName name="M4TKPORG" localSheetId="1" hidden="1">{#N/A,#N/A,TRUE,"Front";#N/A,#N/A,TRUE,"Simple Letter";#N/A,#N/A,TRUE,"Inside";#N/A,#N/A,TRUE,"Contents";#N/A,#N/A,TRUE,"Basis";#N/A,#N/A,TRUE,"Inclusions";#N/A,#N/A,TRUE,"Exclusions";#N/A,#N/A,TRUE,"Areas";#N/A,#N/A,TRUE,"Summary";#N/A,#N/A,TRUE,"Detail"}</definedName>
    <definedName name="M4TKPORG" localSheetId="5" hidden="1">{#N/A,#N/A,TRUE,"Front";#N/A,#N/A,TRUE,"Simple Letter";#N/A,#N/A,TRUE,"Inside";#N/A,#N/A,TRUE,"Contents";#N/A,#N/A,TRUE,"Basis";#N/A,#N/A,TRUE,"Inclusions";#N/A,#N/A,TRUE,"Exclusions";#N/A,#N/A,TRUE,"Areas";#N/A,#N/A,TRUE,"Summary";#N/A,#N/A,TRUE,"Detail"}</definedName>
    <definedName name="M4TKPORG" localSheetId="0" hidden="1">{#N/A,#N/A,TRUE,"Front";#N/A,#N/A,TRUE,"Simple Letter";#N/A,#N/A,TRUE,"Inside";#N/A,#N/A,TRUE,"Contents";#N/A,#N/A,TRUE,"Basis";#N/A,#N/A,TRUE,"Inclusions";#N/A,#N/A,TRUE,"Exclusions";#N/A,#N/A,TRUE,"Areas";#N/A,#N/A,TRUE,"Summary";#N/A,#N/A,TRUE,"Detail"}</definedName>
    <definedName name="M4TKPORG" localSheetId="6" hidden="1">{#N/A,#N/A,TRUE,"Front";#N/A,#N/A,TRUE,"Simple Letter";#N/A,#N/A,TRUE,"Inside";#N/A,#N/A,TRUE,"Contents";#N/A,#N/A,TRUE,"Basis";#N/A,#N/A,TRUE,"Inclusions";#N/A,#N/A,TRUE,"Exclusions";#N/A,#N/A,TRUE,"Areas";#N/A,#N/A,TRUE,"Summary";#N/A,#N/A,TRUE,"Detail"}</definedName>
    <definedName name="M4TKPORG" localSheetId="4"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localSheetId="5" hidden="1">{#N/A,#N/A,TRUE,"Cover";#N/A,#N/A,TRUE,"Conts";#N/A,#N/A,TRUE,"VOS";#N/A,#N/A,TRUE,"Warrington";#N/A,#N/A,TRUE,"Widnes"}</definedName>
    <definedName name="ma" localSheetId="0" hidden="1">{#N/A,#N/A,TRUE,"Cover";#N/A,#N/A,TRUE,"Conts";#N/A,#N/A,TRUE,"VOS";#N/A,#N/A,TRUE,"Warrington";#N/A,#N/A,TRUE,"Widnes"}</definedName>
    <definedName name="ma" localSheetId="6" hidden="1">{#N/A,#N/A,TRUE,"Cover";#N/A,#N/A,TRUE,"Conts";#N/A,#N/A,TRUE,"VOS";#N/A,#N/A,TRUE,"Warrington";#N/A,#N/A,TRUE,"Widnes"}</definedName>
    <definedName name="ma" localSheetId="4"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localSheetId="5" hidden="1">{"Total Indirect Manpower",#N/A,FALSE,"J";"Total Direct Manpower",#N/A,FALSE,"J";"Direct Structural Manpower",#N/A,FALSE,"J";"Direct Mechanical Manpower",#N/A,FALSE,"J";"Direct Piping Manpower",#N/A,FALSE,"J";"Direct Tanks Manpower",#N/A,FALSE,"J";"Direct ElecInstrSS Manpower",#N/A,FALSE,"J"}</definedName>
    <definedName name="man" localSheetId="0" hidden="1">{"Total Indirect Manpower",#N/A,FALSE,"J";"Total Direct Manpower",#N/A,FALSE,"J";"Direct Structural Manpower",#N/A,FALSE,"J";"Direct Mechanical Manpower",#N/A,FALSE,"J";"Direct Piping Manpower",#N/A,FALSE,"J";"Direct Tanks Manpower",#N/A,FALSE,"J";"Direct ElecInstrSS Manpower",#N/A,FALSE,"J"}</definedName>
    <definedName name="man" localSheetId="6" hidden="1">{"Total Indirect Manpower",#N/A,FALSE,"J";"Total Direct Manpower",#N/A,FALSE,"J";"Direct Structural Manpower",#N/A,FALSE,"J";"Direct Mechanical Manpower",#N/A,FALSE,"J";"Direct Piping Manpower",#N/A,FALSE,"J";"Direct Tanks Manpower",#N/A,FALSE,"J";"Direct ElecInstrSS Manpower",#N/A,FALSE,"J"}</definedName>
    <definedName name="man" localSheetId="4"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6" hidden="1">{#N/A,#N/A,TRUE,"arnitower";#N/A,#N/A,TRUE,"arnigarage "}</definedName>
    <definedName name="MAN11B" hidden="1">{#N/A,#N/A,TRUE,"arnitower";#N/A,#N/A,TRUE,"arnigarage "}</definedName>
    <definedName name="manday1" localSheetId="12">#REF!</definedName>
    <definedName name="manday1" localSheetId="9">#REF!</definedName>
    <definedName name="march_qty" localSheetId="12">#REF!</definedName>
    <definedName name="march_qty" localSheetId="9">#REF!</definedName>
    <definedName name="Material_Ave_Selling" localSheetId="12">'[44]Total All By Trades highest 1st'!#REF!</definedName>
    <definedName name="Material_Ave_Selling" localSheetId="9">'[44]Total All By Trades highest 1st'!#REF!</definedName>
    <definedName name="Material_Selling" localSheetId="12">'[44]Total All By Trades highest 1st'!#REF!</definedName>
    <definedName name="Material_Selling" localSheetId="9">'[44]Total All By Trades highest 1st'!#REF!</definedName>
    <definedName name="Material_Selling_3" localSheetId="12">'[44]Total All By Trades highest 1st'!#REF!</definedName>
    <definedName name="Material_Selling_3" localSheetId="9">'[44]Total All By Trades highest 1st'!#REF!</definedName>
    <definedName name="Material_Selling_4" localSheetId="12">'[44]Total All By Trades highest 1st'!#REF!</definedName>
    <definedName name="Material_Selling_4" localSheetId="9">'[44]Total All By Trades highest 1st'!#REF!</definedName>
    <definedName name="Materials" localSheetId="12">#REF!</definedName>
    <definedName name="Materials" localSheetId="9">#REF!</definedName>
    <definedName name="MaterialsFL" localSheetId="12">#REF!</definedName>
    <definedName name="MaterialsFL" localSheetId="9">#REF!</definedName>
    <definedName name="maxime" localSheetId="12">#REF!</definedName>
    <definedName name="maxime" localSheetId="9">#REF!</definedName>
    <definedName name="May" localSheetId="1" hidden="1">{#N/A,#N/A,FALSE,"MARCH"}</definedName>
    <definedName name="May" localSheetId="5" hidden="1">{#N/A,#N/A,FALSE,"MARCH"}</definedName>
    <definedName name="May" localSheetId="0" hidden="1">{#N/A,#N/A,FALSE,"MARCH"}</definedName>
    <definedName name="May" localSheetId="6" hidden="1">{#N/A,#N/A,FALSE,"MARCH"}</definedName>
    <definedName name="May" localSheetId="4" hidden="1">{#N/A,#N/A,FALSE,"MARCH"}</definedName>
    <definedName name="May" hidden="1">{#N/A,#N/A,FALSE,"MARCH"}</definedName>
    <definedName name="MCCO" localSheetId="6" hidden="1">{#N/A,#N/A,FALSE,"CCTV"}</definedName>
    <definedName name="MCCO" hidden="1">{#N/A,#N/A,FALSE,"CCTV"}</definedName>
    <definedName name="MCCO10" localSheetId="6" hidden="1">{#N/A,#N/A,FALSE,"CCTV"}</definedName>
    <definedName name="MCCO10" hidden="1">{#N/A,#N/A,FALSE,"CCTV"}</definedName>
    <definedName name="MCCO11" localSheetId="6" hidden="1">{#N/A,#N/A,FALSE,"CCTV"}</definedName>
    <definedName name="MCCO11" hidden="1">{#N/A,#N/A,FALSE,"CCTV"}</definedName>
    <definedName name="MCCO12" localSheetId="6" hidden="1">{#N/A,#N/A,FALSE,"CCTV"}</definedName>
    <definedName name="MCCO12" hidden="1">{#N/A,#N/A,FALSE,"CCTV"}</definedName>
    <definedName name="MCCO13" localSheetId="6" hidden="1">{#N/A,#N/A,FALSE,"CCTV"}</definedName>
    <definedName name="MCCO13" hidden="1">{#N/A,#N/A,FALSE,"CCTV"}</definedName>
    <definedName name="MCCO3" localSheetId="6" hidden="1">{#N/A,#N/A,FALSE,"CCTV"}</definedName>
    <definedName name="MCCO3" hidden="1">{#N/A,#N/A,FALSE,"CCTV"}</definedName>
    <definedName name="MCCO4" localSheetId="6" hidden="1">{#N/A,#N/A,FALSE,"CCTV"}</definedName>
    <definedName name="MCCO4" hidden="1">{#N/A,#N/A,FALSE,"CCTV"}</definedName>
    <definedName name="MCCO5" localSheetId="6" hidden="1">{#N/A,#N/A,FALSE,"CCTV"}</definedName>
    <definedName name="MCCO5" hidden="1">{#N/A,#N/A,FALSE,"CCTV"}</definedName>
    <definedName name="MCCO6" localSheetId="6" hidden="1">{#N/A,#N/A,FALSE,"CCTV"}</definedName>
    <definedName name="MCCO6" hidden="1">{#N/A,#N/A,FALSE,"CCTV"}</definedName>
    <definedName name="MCCO7" localSheetId="6" hidden="1">{#N/A,#N/A,FALSE,"CCTV"}</definedName>
    <definedName name="MCCO7" hidden="1">{#N/A,#N/A,FALSE,"CCTV"}</definedName>
    <definedName name="MCCO8" localSheetId="6" hidden="1">{#N/A,#N/A,FALSE,"CCTV"}</definedName>
    <definedName name="MCCO8" hidden="1">{#N/A,#N/A,FALSE,"CCTV"}</definedName>
    <definedName name="MCCO9" localSheetId="6" hidden="1">{#N/A,#N/A,FALSE,"CCTV"}</definedName>
    <definedName name="MCCO9" hidden="1">{#N/A,#N/A,FALSE,"CCTV"}</definedName>
    <definedName name="MCCOÙ" localSheetId="6" hidden="1">{#N/A,#N/A,FALSE,"CCTV"}</definedName>
    <definedName name="MCCOÙ" hidden="1">{#N/A,#N/A,FALSE,"CCTV"}</definedName>
    <definedName name="ME01_E1" localSheetId="12">#REF!</definedName>
    <definedName name="ME01_E1" localSheetId="9">#REF!</definedName>
    <definedName name="ME01_E2" localSheetId="12">#REF!</definedName>
    <definedName name="ME01_E2" localSheetId="9">#REF!</definedName>
    <definedName name="ME01_E3" localSheetId="12">#REF!</definedName>
    <definedName name="ME01_E3" localSheetId="9">#REF!</definedName>
    <definedName name="ME01_N1" localSheetId="12">#REF!</definedName>
    <definedName name="ME01_N1" localSheetId="9">#REF!</definedName>
    <definedName name="ME01_N2" localSheetId="12">#REF!</definedName>
    <definedName name="ME01_N2" localSheetId="9">#REF!</definedName>
    <definedName name="ME01_N3" localSheetId="12">#REF!</definedName>
    <definedName name="ME01_N3" localSheetId="9">#REF!</definedName>
    <definedName name="ME01_N4" localSheetId="12">#REF!</definedName>
    <definedName name="ME01_N4" localSheetId="9">#REF!</definedName>
    <definedName name="ME01_N5" localSheetId="12">#REF!</definedName>
    <definedName name="ME01_N5" localSheetId="9">#REF!</definedName>
    <definedName name="ME01_N6" localSheetId="12">#REF!</definedName>
    <definedName name="ME01_N6" localSheetId="9">#REF!</definedName>
    <definedName name="ME01_N7" localSheetId="12">#REF!</definedName>
    <definedName name="ME01_N7" localSheetId="9">#REF!</definedName>
    <definedName name="ME01_O1" localSheetId="12">#REF!</definedName>
    <definedName name="ME01_O1" localSheetId="9">#REF!</definedName>
    <definedName name="ME01_S1" localSheetId="12">#REF!</definedName>
    <definedName name="ME01_S1" localSheetId="9">#REF!</definedName>
    <definedName name="ME01_S2" localSheetId="12">#REF!</definedName>
    <definedName name="ME01_S2" localSheetId="9">#REF!</definedName>
    <definedName name="ME01_S3" localSheetId="12">#REF!</definedName>
    <definedName name="ME01_S3" localSheetId="9">#REF!</definedName>
    <definedName name="ME01_S4" localSheetId="12">#REF!</definedName>
    <definedName name="ME01_S4" localSheetId="9">#REF!</definedName>
    <definedName name="ME01_S5" localSheetId="12">#REF!</definedName>
    <definedName name="ME01_S5" localSheetId="9">#REF!</definedName>
    <definedName name="ME01d_SN" localSheetId="12">#REF!</definedName>
    <definedName name="ME01d_SN" localSheetId="9">#REF!</definedName>
    <definedName name="measur" localSheetId="6"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ena" localSheetId="12">#REF!</definedName>
    <definedName name="mena" localSheetId="9">#REF!</definedName>
    <definedName name="Menge" localSheetId="12">#REF!</definedName>
    <definedName name="Menge" localSheetId="9">#REF!</definedName>
    <definedName name="MENU" localSheetId="12">#REF!</definedName>
    <definedName name="MENU" localSheetId="9">#REF!</definedName>
    <definedName name="MENU2" localSheetId="12">#REF!</definedName>
    <definedName name="MENU2" localSheetId="9">#REF!</definedName>
    <definedName name="Metal" localSheetId="5" hidden="1">'[2]Rate Analysis'!#REF!</definedName>
    <definedName name="Metal" localSheetId="12" hidden="1">'[2]Rate Analysis'!#REF!</definedName>
    <definedName name="Metal" localSheetId="14" hidden="1">'[2]Rate Analysis'!#REF!</definedName>
    <definedName name="Metal" localSheetId="9" hidden="1">'[2]Rate Analysis'!#REF!</definedName>
    <definedName name="Metal" hidden="1">'[2]Rate Analysis'!#REF!</definedName>
    <definedName name="MF" localSheetId="12">'[45]SLABREINF-SCH'!#REF!</definedName>
    <definedName name="mffnfj" localSheetId="1" hidden="1">{#N/A,#N/A,TRUE,"Front";#N/A,#N/A,TRUE,"Simple Letter";#N/A,#N/A,TRUE,"Inside";#N/A,#N/A,TRUE,"Contents";#N/A,#N/A,TRUE,"Basis";#N/A,#N/A,TRUE,"Inclusions";#N/A,#N/A,TRUE,"Exclusions";#N/A,#N/A,TRUE,"Areas";#N/A,#N/A,TRUE,"Summary";#N/A,#N/A,TRUE,"Detail"}</definedName>
    <definedName name="mffnfj" localSheetId="5" hidden="1">{#N/A,#N/A,TRUE,"Front";#N/A,#N/A,TRUE,"Simple Letter";#N/A,#N/A,TRUE,"Inside";#N/A,#N/A,TRUE,"Contents";#N/A,#N/A,TRUE,"Basis";#N/A,#N/A,TRUE,"Inclusions";#N/A,#N/A,TRUE,"Exclusions";#N/A,#N/A,TRUE,"Areas";#N/A,#N/A,TRUE,"Summary";#N/A,#N/A,TRUE,"Detail"}</definedName>
    <definedName name="mffnfj" localSheetId="0" hidden="1">{#N/A,#N/A,TRUE,"Front";#N/A,#N/A,TRUE,"Simple Letter";#N/A,#N/A,TRUE,"Inside";#N/A,#N/A,TRUE,"Contents";#N/A,#N/A,TRUE,"Basis";#N/A,#N/A,TRUE,"Inclusions";#N/A,#N/A,TRUE,"Exclusions";#N/A,#N/A,TRUE,"Areas";#N/A,#N/A,TRUE,"Summary";#N/A,#N/A,TRUE,"Detail"}</definedName>
    <definedName name="mffnfj" localSheetId="6" hidden="1">{#N/A,#N/A,TRUE,"Front";#N/A,#N/A,TRUE,"Simple Letter";#N/A,#N/A,TRUE,"Inside";#N/A,#N/A,TRUE,"Contents";#N/A,#N/A,TRUE,"Basis";#N/A,#N/A,TRUE,"Inclusions";#N/A,#N/A,TRUE,"Exclusions";#N/A,#N/A,TRUE,"Areas";#N/A,#N/A,TRUE,"Summary";#N/A,#N/A,TRUE,"Detail"}</definedName>
    <definedName name="mffnfj" localSheetId="4"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localSheetId="5" hidden="1">{#N/A,#N/A,TRUE,"Front";#N/A,#N/A,TRUE,"Simple Letter";#N/A,#N/A,TRUE,"Inside";#N/A,#N/A,TRUE,"Contents";#N/A,#N/A,TRUE,"Basis";#N/A,#N/A,TRUE,"Inclusions";#N/A,#N/A,TRUE,"Exclusions";#N/A,#N/A,TRUE,"Areas";#N/A,#N/A,TRUE,"Summary";#N/A,#N/A,TRUE,"Detail"}</definedName>
    <definedName name="MFSVMRGKF" localSheetId="0" hidden="1">{#N/A,#N/A,TRUE,"Front";#N/A,#N/A,TRUE,"Simple Letter";#N/A,#N/A,TRUE,"Inside";#N/A,#N/A,TRUE,"Contents";#N/A,#N/A,TRUE,"Basis";#N/A,#N/A,TRUE,"Inclusions";#N/A,#N/A,TRUE,"Exclusions";#N/A,#N/A,TRUE,"Areas";#N/A,#N/A,TRUE,"Summary";#N/A,#N/A,TRUE,"Detail"}</definedName>
    <definedName name="MFSVMRGKF" localSheetId="6" hidden="1">{#N/A,#N/A,TRUE,"Front";#N/A,#N/A,TRUE,"Simple Letter";#N/A,#N/A,TRUE,"Inside";#N/A,#N/A,TRUE,"Contents";#N/A,#N/A,TRUE,"Basis";#N/A,#N/A,TRUE,"Inclusions";#N/A,#N/A,TRUE,"Exclusions";#N/A,#N/A,TRUE,"Areas";#N/A,#N/A,TRUE,"Summary";#N/A,#N/A,TRUE,"Detail"}</definedName>
    <definedName name="MFSVMRGKF" localSheetId="4"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localSheetId="5" hidden="1">{#N/A,#N/A,TRUE,"Front";#N/A,#N/A,TRUE,"Simple Letter";#N/A,#N/A,TRUE,"Inside";#N/A,#N/A,TRUE,"Contents";#N/A,#N/A,TRUE,"Basis";#N/A,#N/A,TRUE,"Inclusions";#N/A,#N/A,TRUE,"Exclusions";#N/A,#N/A,TRUE,"Areas";#N/A,#N/A,TRUE,"Summary";#N/A,#N/A,TRUE,"Detail"}</definedName>
    <definedName name="mggjn" localSheetId="0" hidden="1">{#N/A,#N/A,TRUE,"Front";#N/A,#N/A,TRUE,"Simple Letter";#N/A,#N/A,TRUE,"Inside";#N/A,#N/A,TRUE,"Contents";#N/A,#N/A,TRUE,"Basis";#N/A,#N/A,TRUE,"Inclusions";#N/A,#N/A,TRUE,"Exclusions";#N/A,#N/A,TRUE,"Areas";#N/A,#N/A,TRUE,"Summary";#N/A,#N/A,TRUE,"Detail"}</definedName>
    <definedName name="mggjn" localSheetId="6" hidden="1">{#N/A,#N/A,TRUE,"Front";#N/A,#N/A,TRUE,"Simple Letter";#N/A,#N/A,TRUE,"Inside";#N/A,#N/A,TRUE,"Contents";#N/A,#N/A,TRUE,"Basis";#N/A,#N/A,TRUE,"Inclusions";#N/A,#N/A,TRUE,"Exclusions";#N/A,#N/A,TRUE,"Areas";#N/A,#N/A,TRUE,"Summary";#N/A,#N/A,TRUE,"Detail"}</definedName>
    <definedName name="mggjn" localSheetId="4"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6" hidden="1">{"'Bill No. 7'!$A$1:$G$32"}</definedName>
    <definedName name="mhjj" hidden="1">{"'Bill No. 7'!$A$1:$G$32"}</definedName>
    <definedName name="MHR_Selling" localSheetId="12">'[44]Total All By Trades highest 1st'!#REF!</definedName>
    <definedName name="MHR_Selling" localSheetId="9">'[44]Total All By Trades highest 1st'!#REF!</definedName>
    <definedName name="mihhm" localSheetId="1" hidden="1">{#N/A,#N/A,TRUE,"Front";#N/A,#N/A,TRUE,"Simple Letter";#N/A,#N/A,TRUE,"Inside";#N/A,#N/A,TRUE,"Contents";#N/A,#N/A,TRUE,"Basis";#N/A,#N/A,TRUE,"Inclusions";#N/A,#N/A,TRUE,"Exclusions";#N/A,#N/A,TRUE,"Areas";#N/A,#N/A,TRUE,"Summary";#N/A,#N/A,TRUE,"Detail"}</definedName>
    <definedName name="mihhm" localSheetId="5" hidden="1">{#N/A,#N/A,TRUE,"Front";#N/A,#N/A,TRUE,"Simple Letter";#N/A,#N/A,TRUE,"Inside";#N/A,#N/A,TRUE,"Contents";#N/A,#N/A,TRUE,"Basis";#N/A,#N/A,TRUE,"Inclusions";#N/A,#N/A,TRUE,"Exclusions";#N/A,#N/A,TRUE,"Areas";#N/A,#N/A,TRUE,"Summary";#N/A,#N/A,TRUE,"Detail"}</definedName>
    <definedName name="mihhm" localSheetId="0" hidden="1">{#N/A,#N/A,TRUE,"Front";#N/A,#N/A,TRUE,"Simple Letter";#N/A,#N/A,TRUE,"Inside";#N/A,#N/A,TRUE,"Contents";#N/A,#N/A,TRUE,"Basis";#N/A,#N/A,TRUE,"Inclusions";#N/A,#N/A,TRUE,"Exclusions";#N/A,#N/A,TRUE,"Areas";#N/A,#N/A,TRUE,"Summary";#N/A,#N/A,TRUE,"Detail"}</definedName>
    <definedName name="mihhm" localSheetId="6" hidden="1">{#N/A,#N/A,TRUE,"Front";#N/A,#N/A,TRUE,"Simple Letter";#N/A,#N/A,TRUE,"Inside";#N/A,#N/A,TRUE,"Contents";#N/A,#N/A,TRUE,"Basis";#N/A,#N/A,TRUE,"Inclusions";#N/A,#N/A,TRUE,"Exclusions";#N/A,#N/A,TRUE,"Areas";#N/A,#N/A,TRUE,"Summary";#N/A,#N/A,TRUE,"Detail"}</definedName>
    <definedName name="mihhm" localSheetId="4"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hidden="1">#REF!</definedName>
    <definedName name="Miss" localSheetId="6"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localSheetId="5" hidden="1">{#N/A,#N/A,TRUE,"Front";#N/A,#N/A,TRUE,"Simple Letter";#N/A,#N/A,TRUE,"Inside";#N/A,#N/A,TRUE,"Contents";#N/A,#N/A,TRUE,"Basis";#N/A,#N/A,TRUE,"Inclusions";#N/A,#N/A,TRUE,"Exclusions";#N/A,#N/A,TRUE,"Areas";#N/A,#N/A,TRUE,"Summary";#N/A,#N/A,TRUE,"Detail"}</definedName>
    <definedName name="MJNNNN" localSheetId="0" hidden="1">{#N/A,#N/A,TRUE,"Front";#N/A,#N/A,TRUE,"Simple Letter";#N/A,#N/A,TRUE,"Inside";#N/A,#N/A,TRUE,"Contents";#N/A,#N/A,TRUE,"Basis";#N/A,#N/A,TRUE,"Inclusions";#N/A,#N/A,TRUE,"Exclusions";#N/A,#N/A,TRUE,"Areas";#N/A,#N/A,TRUE,"Summary";#N/A,#N/A,TRUE,"Detail"}</definedName>
    <definedName name="MJNNNN" localSheetId="6" hidden="1">{#N/A,#N/A,TRUE,"Front";#N/A,#N/A,TRUE,"Simple Letter";#N/A,#N/A,TRUE,"Inside";#N/A,#N/A,TRUE,"Contents";#N/A,#N/A,TRUE,"Basis";#N/A,#N/A,TRUE,"Inclusions";#N/A,#N/A,TRUE,"Exclusions";#N/A,#N/A,TRUE,"Areas";#N/A,#N/A,TRUE,"Summary";#N/A,#N/A,TRUE,"Detail"}</definedName>
    <definedName name="MJNNNN" localSheetId="4"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localSheetId="5" hidden="1">{#N/A,#N/A,TRUE,"Front";#N/A,#N/A,TRUE,"Simple Letter";#N/A,#N/A,TRUE,"Inside";#N/A,#N/A,TRUE,"Contents";#N/A,#N/A,TRUE,"Basis";#N/A,#N/A,TRUE,"Inclusions";#N/A,#N/A,TRUE,"Exclusions";#N/A,#N/A,TRUE,"Areas";#N/A,#N/A,TRUE,"Summary";#N/A,#N/A,TRUE,"Detail"}</definedName>
    <definedName name="MKF" localSheetId="0" hidden="1">{#N/A,#N/A,TRUE,"Front";#N/A,#N/A,TRUE,"Simple Letter";#N/A,#N/A,TRUE,"Inside";#N/A,#N/A,TRUE,"Contents";#N/A,#N/A,TRUE,"Basis";#N/A,#N/A,TRUE,"Inclusions";#N/A,#N/A,TRUE,"Exclusions";#N/A,#N/A,TRUE,"Areas";#N/A,#N/A,TRUE,"Summary";#N/A,#N/A,TRUE,"Detail"}</definedName>
    <definedName name="MKF" localSheetId="6" hidden="1">{#N/A,#N/A,TRUE,"Front";#N/A,#N/A,TRUE,"Simple Letter";#N/A,#N/A,TRUE,"Inside";#N/A,#N/A,TRUE,"Contents";#N/A,#N/A,TRUE,"Basis";#N/A,#N/A,TRUE,"Inclusions";#N/A,#N/A,TRUE,"Exclusions";#N/A,#N/A,TRUE,"Areas";#N/A,#N/A,TRUE,"Summary";#N/A,#N/A,TRUE,"Detail"}</definedName>
    <definedName name="MKF" localSheetId="4"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localSheetId="5" hidden="1">{#N/A,#N/A,TRUE,"Front";#N/A,#N/A,TRUE,"Simple Letter";#N/A,#N/A,TRUE,"Inside";#N/A,#N/A,TRUE,"Contents";#N/A,#N/A,TRUE,"Basis";#N/A,#N/A,TRUE,"Inclusions";#N/A,#N/A,TRUE,"Exclusions";#N/A,#N/A,TRUE,"Areas";#N/A,#N/A,TRUE,"Summary";#N/A,#N/A,TRUE,"Detail"}</definedName>
    <definedName name="MKFF" localSheetId="0" hidden="1">{#N/A,#N/A,TRUE,"Front";#N/A,#N/A,TRUE,"Simple Letter";#N/A,#N/A,TRUE,"Inside";#N/A,#N/A,TRUE,"Contents";#N/A,#N/A,TRUE,"Basis";#N/A,#N/A,TRUE,"Inclusions";#N/A,#N/A,TRUE,"Exclusions";#N/A,#N/A,TRUE,"Areas";#N/A,#N/A,TRUE,"Summary";#N/A,#N/A,TRUE,"Detail"}</definedName>
    <definedName name="MKFF" localSheetId="6" hidden="1">{#N/A,#N/A,TRUE,"Front";#N/A,#N/A,TRUE,"Simple Letter";#N/A,#N/A,TRUE,"Inside";#N/A,#N/A,TRUE,"Contents";#N/A,#N/A,TRUE,"Basis";#N/A,#N/A,TRUE,"Inclusions";#N/A,#N/A,TRUE,"Exclusions";#N/A,#N/A,TRUE,"Areas";#N/A,#N/A,TRUE,"Summary";#N/A,#N/A,TRUE,"Detail"}</definedName>
    <definedName name="MKFF" localSheetId="4"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localSheetId="5" hidden="1">{#N/A,#N/A,TRUE,"Front";#N/A,#N/A,TRUE,"Simple Letter";#N/A,#N/A,TRUE,"Inside";#N/A,#N/A,TRUE,"Contents";#N/A,#N/A,TRUE,"Basis";#N/A,#N/A,TRUE,"Inclusions";#N/A,#N/A,TRUE,"Exclusions";#N/A,#N/A,TRUE,"Areas";#N/A,#N/A,TRUE,"Summary";#N/A,#N/A,TRUE,"Detail"}</definedName>
    <definedName name="MKLFEINSDF" localSheetId="0" hidden="1">{#N/A,#N/A,TRUE,"Front";#N/A,#N/A,TRUE,"Simple Letter";#N/A,#N/A,TRUE,"Inside";#N/A,#N/A,TRUE,"Contents";#N/A,#N/A,TRUE,"Basis";#N/A,#N/A,TRUE,"Inclusions";#N/A,#N/A,TRUE,"Exclusions";#N/A,#N/A,TRUE,"Areas";#N/A,#N/A,TRUE,"Summary";#N/A,#N/A,TRUE,"Detail"}</definedName>
    <definedName name="MKLFEINSDF" localSheetId="6" hidden="1">{#N/A,#N/A,TRUE,"Front";#N/A,#N/A,TRUE,"Simple Letter";#N/A,#N/A,TRUE,"Inside";#N/A,#N/A,TRUE,"Contents";#N/A,#N/A,TRUE,"Basis";#N/A,#N/A,TRUE,"Inclusions";#N/A,#N/A,TRUE,"Exclusions";#N/A,#N/A,TRUE,"Areas";#N/A,#N/A,TRUE,"Summary";#N/A,#N/A,TRUE,"Detail"}</definedName>
    <definedName name="MKLFEINSDF" localSheetId="4"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localSheetId="5" hidden="1">{#N/A,#N/A,TRUE,"Front";#N/A,#N/A,TRUE,"Simple Letter";#N/A,#N/A,TRUE,"Inside";#N/A,#N/A,TRUE,"Contents";#N/A,#N/A,TRUE,"Basis";#N/A,#N/A,TRUE,"Inclusions";#N/A,#N/A,TRUE,"Exclusions";#N/A,#N/A,TRUE,"Areas";#N/A,#N/A,TRUE,"Summary";#N/A,#N/A,TRUE,"Detail"}</definedName>
    <definedName name="MKLO" localSheetId="0" hidden="1">{#N/A,#N/A,TRUE,"Front";#N/A,#N/A,TRUE,"Simple Letter";#N/A,#N/A,TRUE,"Inside";#N/A,#N/A,TRUE,"Contents";#N/A,#N/A,TRUE,"Basis";#N/A,#N/A,TRUE,"Inclusions";#N/A,#N/A,TRUE,"Exclusions";#N/A,#N/A,TRUE,"Areas";#N/A,#N/A,TRUE,"Summary";#N/A,#N/A,TRUE,"Detail"}</definedName>
    <definedName name="MKLO" localSheetId="6" hidden="1">{#N/A,#N/A,TRUE,"Front";#N/A,#N/A,TRUE,"Simple Letter";#N/A,#N/A,TRUE,"Inside";#N/A,#N/A,TRUE,"Contents";#N/A,#N/A,TRUE,"Basis";#N/A,#N/A,TRUE,"Inclusions";#N/A,#N/A,TRUE,"Exclusions";#N/A,#N/A,TRUE,"Areas";#N/A,#N/A,TRUE,"Summary";#N/A,#N/A,TRUE,"Detail"}</definedName>
    <definedName name="MKLO" localSheetId="4"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localSheetId="5" hidden="1">{#N/A,#N/A,TRUE,"Front";#N/A,#N/A,TRUE,"Simple Letter";#N/A,#N/A,TRUE,"Inside";#N/A,#N/A,TRUE,"Contents";#N/A,#N/A,TRUE,"Basis";#N/A,#N/A,TRUE,"Inclusions";#N/A,#N/A,TRUE,"Exclusions";#N/A,#N/A,TRUE,"Areas";#N/A,#N/A,TRUE,"Summary";#N/A,#N/A,TRUE,"Detail"}</definedName>
    <definedName name="mlgkjgng" localSheetId="0" hidden="1">{#N/A,#N/A,TRUE,"Front";#N/A,#N/A,TRUE,"Simple Letter";#N/A,#N/A,TRUE,"Inside";#N/A,#N/A,TRUE,"Contents";#N/A,#N/A,TRUE,"Basis";#N/A,#N/A,TRUE,"Inclusions";#N/A,#N/A,TRUE,"Exclusions";#N/A,#N/A,TRUE,"Areas";#N/A,#N/A,TRUE,"Summary";#N/A,#N/A,TRUE,"Detail"}</definedName>
    <definedName name="mlgkjgng" localSheetId="6" hidden="1">{#N/A,#N/A,TRUE,"Front";#N/A,#N/A,TRUE,"Simple Letter";#N/A,#N/A,TRUE,"Inside";#N/A,#N/A,TRUE,"Contents";#N/A,#N/A,TRUE,"Basis";#N/A,#N/A,TRUE,"Inclusions";#N/A,#N/A,TRUE,"Exclusions";#N/A,#N/A,TRUE,"Areas";#N/A,#N/A,TRUE,"Summary";#N/A,#N/A,TRUE,"Detail"}</definedName>
    <definedName name="mlgkjgng" localSheetId="4"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 localSheetId="1" hidden="1">{#N/A,#N/A,FALSE,"포장단가"}</definedName>
    <definedName name="mmm" localSheetId="5" hidden="1">{#N/A,#N/A,FALSE,"포장단가"}</definedName>
    <definedName name="mmm" localSheetId="0" hidden="1">{#N/A,#N/A,FALSE,"포장단가"}</definedName>
    <definedName name="mmm" localSheetId="4" hidden="1">{#N/A,#N/A,FALSE,"포장단가"}</definedName>
    <definedName name="mmm" hidden="1">{#N/A,#N/A,FALSE,"포장단가"}</definedName>
    <definedName name="mmmm" localSheetId="1" hidden="1">{#N/A,#N/A,FALSE,"포장단가"}</definedName>
    <definedName name="mmmm" localSheetId="5" hidden="1">{#N/A,#N/A,FALSE,"포장단가"}</definedName>
    <definedName name="mmmm" localSheetId="0" hidden="1">{#N/A,#N/A,FALSE,"포장단가"}</definedName>
    <definedName name="mmmm" localSheetId="6" hidden="1">{#N/A,#N/A,FALSE,"포장단가"}</definedName>
    <definedName name="mmmm" localSheetId="4" hidden="1">{#N/A,#N/A,FALSE,"포장단가"}</definedName>
    <definedName name="mmmm" hidden="1">{#N/A,#N/A,FALSE,"포장단가"}</definedName>
    <definedName name="mmmmmmmmmmmmm" localSheetId="12">#REF!</definedName>
    <definedName name="mmmmmmmmmmmmm" localSheetId="9">#REF!</definedName>
    <definedName name="MN" localSheetId="1" hidden="1">{#N/A,#N/A,TRUE,"Front";#N/A,#N/A,TRUE,"Simple Letter";#N/A,#N/A,TRUE,"Inside";#N/A,#N/A,TRUE,"Contents";#N/A,#N/A,TRUE,"Basis";#N/A,#N/A,TRUE,"Inclusions";#N/A,#N/A,TRUE,"Exclusions";#N/A,#N/A,TRUE,"Areas";#N/A,#N/A,TRUE,"Summary";#N/A,#N/A,TRUE,"Detail"}</definedName>
    <definedName name="MN" localSheetId="5" hidden="1">{#N/A,#N/A,TRUE,"Front";#N/A,#N/A,TRUE,"Simple Letter";#N/A,#N/A,TRUE,"Inside";#N/A,#N/A,TRUE,"Contents";#N/A,#N/A,TRUE,"Basis";#N/A,#N/A,TRUE,"Inclusions";#N/A,#N/A,TRUE,"Exclusions";#N/A,#N/A,TRUE,"Areas";#N/A,#N/A,TRUE,"Summary";#N/A,#N/A,TRUE,"Detail"}</definedName>
    <definedName name="MN" localSheetId="0" hidden="1">{#N/A,#N/A,TRUE,"Front";#N/A,#N/A,TRUE,"Simple Letter";#N/A,#N/A,TRUE,"Inside";#N/A,#N/A,TRUE,"Contents";#N/A,#N/A,TRUE,"Basis";#N/A,#N/A,TRUE,"Inclusions";#N/A,#N/A,TRUE,"Exclusions";#N/A,#N/A,TRUE,"Areas";#N/A,#N/A,TRUE,"Summary";#N/A,#N/A,TRUE,"Detail"}</definedName>
    <definedName name="MN" localSheetId="6" hidden="1">{#N/A,#N/A,TRUE,"Front";#N/A,#N/A,TRUE,"Simple Letter";#N/A,#N/A,TRUE,"Inside";#N/A,#N/A,TRUE,"Contents";#N/A,#N/A,TRUE,"Basis";#N/A,#N/A,TRUE,"Inclusions";#N/A,#N/A,TRUE,"Exclusions";#N/A,#N/A,TRUE,"Areas";#N/A,#N/A,TRUE,"Summary";#N/A,#N/A,TRUE,"Detail"}</definedName>
    <definedName name="MN" localSheetId="4"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localSheetId="5" hidden="1">{#N/A,#N/A,TRUE,"Front";#N/A,#N/A,TRUE,"Simple Letter";#N/A,#N/A,TRUE,"Inside";#N/A,#N/A,TRUE,"Contents";#N/A,#N/A,TRUE,"Basis";#N/A,#N/A,TRUE,"Inclusions";#N/A,#N/A,TRUE,"Exclusions";#N/A,#N/A,TRUE,"Areas";#N/A,#N/A,TRUE,"Summary";#N/A,#N/A,TRUE,"Detail"}</definedName>
    <definedName name="mnjn" localSheetId="0" hidden="1">{#N/A,#N/A,TRUE,"Front";#N/A,#N/A,TRUE,"Simple Letter";#N/A,#N/A,TRUE,"Inside";#N/A,#N/A,TRUE,"Contents";#N/A,#N/A,TRUE,"Basis";#N/A,#N/A,TRUE,"Inclusions";#N/A,#N/A,TRUE,"Exclusions";#N/A,#N/A,TRUE,"Areas";#N/A,#N/A,TRUE,"Summary";#N/A,#N/A,TRUE,"Detail"}</definedName>
    <definedName name="mnjn" localSheetId="6" hidden="1">{#N/A,#N/A,TRUE,"Front";#N/A,#N/A,TRUE,"Simple Letter";#N/A,#N/A,TRUE,"Inside";#N/A,#N/A,TRUE,"Contents";#N/A,#N/A,TRUE,"Basis";#N/A,#N/A,TRUE,"Inclusions";#N/A,#N/A,TRUE,"Exclusions";#N/A,#N/A,TRUE,"Areas";#N/A,#N/A,TRUE,"Summary";#N/A,#N/A,TRUE,"Detail"}</definedName>
    <definedName name="mnjn" localSheetId="4"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localSheetId="5" hidden="1">{#N/A,#N/A,TRUE,"Front";#N/A,#N/A,TRUE,"Simple Letter";#N/A,#N/A,TRUE,"Inside";#N/A,#N/A,TRUE,"Contents";#N/A,#N/A,TRUE,"Basis";#N/A,#N/A,TRUE,"Inclusions";#N/A,#N/A,TRUE,"Exclusions";#N/A,#N/A,TRUE,"Areas";#N/A,#N/A,TRUE,"Summary";#N/A,#N/A,TRUE,"Detail"}</definedName>
    <definedName name="MNLIJH" localSheetId="0" hidden="1">{#N/A,#N/A,TRUE,"Front";#N/A,#N/A,TRUE,"Simple Letter";#N/A,#N/A,TRUE,"Inside";#N/A,#N/A,TRUE,"Contents";#N/A,#N/A,TRUE,"Basis";#N/A,#N/A,TRUE,"Inclusions";#N/A,#N/A,TRUE,"Exclusions";#N/A,#N/A,TRUE,"Areas";#N/A,#N/A,TRUE,"Summary";#N/A,#N/A,TRUE,"Detail"}</definedName>
    <definedName name="MNLIJH" localSheetId="6" hidden="1">{#N/A,#N/A,TRUE,"Front";#N/A,#N/A,TRUE,"Simple Letter";#N/A,#N/A,TRUE,"Inside";#N/A,#N/A,TRUE,"Contents";#N/A,#N/A,TRUE,"Basis";#N/A,#N/A,TRUE,"Inclusions";#N/A,#N/A,TRUE,"Exclusions";#N/A,#N/A,TRUE,"Areas";#N/A,#N/A,TRUE,"Summary";#N/A,#N/A,TRUE,"Detail"}</definedName>
    <definedName name="MNLIJH" localSheetId="4"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localSheetId="5" hidden="1">{#N/A,#N/A,TRUE,"Front";#N/A,#N/A,TRUE,"Simple Letter";#N/A,#N/A,TRUE,"Inside";#N/A,#N/A,TRUE,"Contents";#N/A,#N/A,TRUE,"Basis";#N/A,#N/A,TRUE,"Inclusions";#N/A,#N/A,TRUE,"Exclusions";#N/A,#N/A,TRUE,"Areas";#N/A,#N/A,TRUE,"Summary";#N/A,#N/A,TRUE,"Detail"}</definedName>
    <definedName name="mnmbb" localSheetId="0" hidden="1">{#N/A,#N/A,TRUE,"Front";#N/A,#N/A,TRUE,"Simple Letter";#N/A,#N/A,TRUE,"Inside";#N/A,#N/A,TRUE,"Contents";#N/A,#N/A,TRUE,"Basis";#N/A,#N/A,TRUE,"Inclusions";#N/A,#N/A,TRUE,"Exclusions";#N/A,#N/A,TRUE,"Areas";#N/A,#N/A,TRUE,"Summary";#N/A,#N/A,TRUE,"Detail"}</definedName>
    <definedName name="mnmbb" localSheetId="6" hidden="1">{#N/A,#N/A,TRUE,"Front";#N/A,#N/A,TRUE,"Simple Letter";#N/A,#N/A,TRUE,"Inside";#N/A,#N/A,TRUE,"Contents";#N/A,#N/A,TRUE,"Basis";#N/A,#N/A,TRUE,"Inclusions";#N/A,#N/A,TRUE,"Exclusions";#N/A,#N/A,TRUE,"Areas";#N/A,#N/A,TRUE,"Summary";#N/A,#N/A,TRUE,"Detail"}</definedName>
    <definedName name="mnmbb" localSheetId="4"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6" hidden="1">{"'Sheet1'!$A$4386:$N$4591"}</definedName>
    <definedName name="mouli" hidden="1">{"'Sheet1'!$A$4386:$N$4591"}</definedName>
    <definedName name="MS200202rev2" localSheetId="12">#REF!</definedName>
    <definedName name="MS200202rev2" localSheetId="9">#REF!</definedName>
    <definedName name="ms200203rev03" localSheetId="12">#REF!</definedName>
    <definedName name="ms200203rev03" localSheetId="9">#REF!</definedName>
    <definedName name="ms2002june1706" localSheetId="12">#REF!</definedName>
    <definedName name="ms2002june1706" localSheetId="9">#REF!</definedName>
    <definedName name="ms2002may1706" localSheetId="12">#REF!</definedName>
    <definedName name="ms2002may1706" localSheetId="9">#REF!</definedName>
    <definedName name="msjune1807" localSheetId="12">#REF!</definedName>
    <definedName name="msjune1807" localSheetId="9">#REF!</definedName>
    <definedName name="msjunerev" localSheetId="12">#REF!</definedName>
    <definedName name="msjunerev" localSheetId="9">#REF!</definedName>
    <definedName name="mta" localSheetId="6"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 localSheetId="12">#REF!</definedName>
    <definedName name="N" localSheetId="9">#REF!</definedName>
    <definedName name="Name" localSheetId="12">#REF!</definedName>
    <definedName name="Name" localSheetId="9">#REF!</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 localSheetId="12">#REF!</definedName>
    <definedName name="Nariman_Point_Car_Parking_Site" localSheetId="9">#REF!</definedName>
    <definedName name="NBHBM" localSheetId="1" hidden="1">{#N/A,#N/A,TRUE,"Front";#N/A,#N/A,TRUE,"Simple Letter";#N/A,#N/A,TRUE,"Inside";#N/A,#N/A,TRUE,"Contents";#N/A,#N/A,TRUE,"Basis";#N/A,#N/A,TRUE,"Inclusions";#N/A,#N/A,TRUE,"Exclusions";#N/A,#N/A,TRUE,"Areas";#N/A,#N/A,TRUE,"Summary";#N/A,#N/A,TRUE,"Detail"}</definedName>
    <definedName name="NBHBM" localSheetId="5" hidden="1">{#N/A,#N/A,TRUE,"Front";#N/A,#N/A,TRUE,"Simple Letter";#N/A,#N/A,TRUE,"Inside";#N/A,#N/A,TRUE,"Contents";#N/A,#N/A,TRUE,"Basis";#N/A,#N/A,TRUE,"Inclusions";#N/A,#N/A,TRUE,"Exclusions";#N/A,#N/A,TRUE,"Areas";#N/A,#N/A,TRUE,"Summary";#N/A,#N/A,TRUE,"Detail"}</definedName>
    <definedName name="NBHBM" localSheetId="0" hidden="1">{#N/A,#N/A,TRUE,"Front";#N/A,#N/A,TRUE,"Simple Letter";#N/A,#N/A,TRUE,"Inside";#N/A,#N/A,TRUE,"Contents";#N/A,#N/A,TRUE,"Basis";#N/A,#N/A,TRUE,"Inclusions";#N/A,#N/A,TRUE,"Exclusions";#N/A,#N/A,TRUE,"Areas";#N/A,#N/A,TRUE,"Summary";#N/A,#N/A,TRUE,"Detail"}</definedName>
    <definedName name="NBHBM" localSheetId="6" hidden="1">{#N/A,#N/A,TRUE,"Front";#N/A,#N/A,TRUE,"Simple Letter";#N/A,#N/A,TRUE,"Inside";#N/A,#N/A,TRUE,"Contents";#N/A,#N/A,TRUE,"Basis";#N/A,#N/A,TRUE,"Inclusions";#N/A,#N/A,TRUE,"Exclusions";#N/A,#N/A,TRUE,"Areas";#N/A,#N/A,TRUE,"Summary";#N/A,#N/A,TRUE,"Detail"}</definedName>
    <definedName name="NBHBM" localSheetId="4"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atabase" localSheetId="12">#REF!</definedName>
    <definedName name="NDatabase" localSheetId="9">#REF!</definedName>
    <definedName name="nddddddddf" localSheetId="6"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 localSheetId="12">#REF!</definedName>
    <definedName name="NEW" localSheetId="9">#REF!</definedName>
    <definedName name="NEWNAME" localSheetId="6" hidden="1">{#N/A,#N/A,FALSE,"CCTV"}</definedName>
    <definedName name="NEWNAME" hidden="1">{#N/A,#N/A,FALSE,"CCTV"}</definedName>
    <definedName name="ng"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6" hidden="1">{#N/A,#N/A,FALSE,"估價單  (3)"}</definedName>
    <definedName name="NGK" hidden="1">{#N/A,#N/A,FALSE,"估價單  (3)"}</definedName>
    <definedName name="nil" localSheetId="6"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localSheetId="5" hidden="1">{#N/A,#N/A,TRUE,"Front";#N/A,#N/A,TRUE,"Simple Letter";#N/A,#N/A,TRUE,"Inside";#N/A,#N/A,TRUE,"Contents";#N/A,#N/A,TRUE,"Basis";#N/A,#N/A,TRUE,"Inclusions";#N/A,#N/A,TRUE,"Exclusions";#N/A,#N/A,TRUE,"Areas";#N/A,#N/A,TRUE,"Summary";#N/A,#N/A,TRUE,"Detail"}</definedName>
    <definedName name="NJH" localSheetId="0" hidden="1">{#N/A,#N/A,TRUE,"Front";#N/A,#N/A,TRUE,"Simple Letter";#N/A,#N/A,TRUE,"Inside";#N/A,#N/A,TRUE,"Contents";#N/A,#N/A,TRUE,"Basis";#N/A,#N/A,TRUE,"Inclusions";#N/A,#N/A,TRUE,"Exclusions";#N/A,#N/A,TRUE,"Areas";#N/A,#N/A,TRUE,"Summary";#N/A,#N/A,TRUE,"Detail"}</definedName>
    <definedName name="NJH" localSheetId="6" hidden="1">{#N/A,#N/A,TRUE,"Front";#N/A,#N/A,TRUE,"Simple Letter";#N/A,#N/A,TRUE,"Inside";#N/A,#N/A,TRUE,"Contents";#N/A,#N/A,TRUE,"Basis";#N/A,#N/A,TRUE,"Inclusions";#N/A,#N/A,TRUE,"Exclusions";#N/A,#N/A,TRUE,"Areas";#N/A,#N/A,TRUE,"Summary";#N/A,#N/A,TRUE,"Detail"}</definedName>
    <definedName name="NJH" localSheetId="4"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K" localSheetId="12">#REF!</definedName>
    <definedName name="NK" localSheetId="9">#REF!</definedName>
    <definedName name="nm" localSheetId="12">#REF!</definedName>
    <definedName name="nm" localSheetId="9">#REF!</definedName>
    <definedName name="nnnnnnnnnnnnn" localSheetId="12">#REF!</definedName>
    <definedName name="nnnnnnnnnnnnn" localSheetId="9">#REF!</definedName>
    <definedName name="not" localSheetId="6" hidden="1">{"Output-All",#N/A,FALSE,"Output"}</definedName>
    <definedName name="not" hidden="1">{"Output-All",#N/A,FALSE,"Output"}</definedName>
    <definedName name="notes" localSheetId="12">#REF!</definedName>
    <definedName name="notes" localSheetId="9">#REF!</definedName>
    <definedName name="nothing" localSheetId="6"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localSheetId="5" hidden="1">{#N/A,#N/A,TRUE,"Front";#N/A,#N/A,TRUE,"Simple Letter";#N/A,#N/A,TRUE,"Inside";#N/A,#N/A,TRUE,"Contents";#N/A,#N/A,TRUE,"Basis";#N/A,#N/A,TRUE,"Inclusions";#N/A,#N/A,TRUE,"Exclusions";#N/A,#N/A,TRUE,"Areas";#N/A,#N/A,TRUE,"Summary";#N/A,#N/A,TRUE,"Detail"}</definedName>
    <definedName name="nsdff" localSheetId="0" hidden="1">{#N/A,#N/A,TRUE,"Front";#N/A,#N/A,TRUE,"Simple Letter";#N/A,#N/A,TRUE,"Inside";#N/A,#N/A,TRUE,"Contents";#N/A,#N/A,TRUE,"Basis";#N/A,#N/A,TRUE,"Inclusions";#N/A,#N/A,TRUE,"Exclusions";#N/A,#N/A,TRUE,"Areas";#N/A,#N/A,TRUE,"Summary";#N/A,#N/A,TRUE,"Detail"}</definedName>
    <definedName name="nsdff" localSheetId="6" hidden="1">{#N/A,#N/A,TRUE,"Front";#N/A,#N/A,TRUE,"Simple Letter";#N/A,#N/A,TRUE,"Inside";#N/A,#N/A,TRUE,"Contents";#N/A,#N/A,TRUE,"Basis";#N/A,#N/A,TRUE,"Inclusions";#N/A,#N/A,TRUE,"Exclusions";#N/A,#N/A,TRUE,"Areas";#N/A,#N/A,TRUE,"Summary";#N/A,#N/A,TRUE,"Detail"}</definedName>
    <definedName name="nsdff" localSheetId="4"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localSheetId="5" hidden="1">{#N/A,#N/A,TRUE,"Front";#N/A,#N/A,TRUE,"Simple Letter";#N/A,#N/A,TRUE,"Inside";#N/A,#N/A,TRUE,"Contents";#N/A,#N/A,TRUE,"Basis";#N/A,#N/A,TRUE,"Inclusions";#N/A,#N/A,TRUE,"Exclusions";#N/A,#N/A,TRUE,"Areas";#N/A,#N/A,TRUE,"Summary";#N/A,#N/A,TRUE,"Detail"}</definedName>
    <definedName name="NUBNKUHY" localSheetId="0" hidden="1">{#N/A,#N/A,TRUE,"Front";#N/A,#N/A,TRUE,"Simple Letter";#N/A,#N/A,TRUE,"Inside";#N/A,#N/A,TRUE,"Contents";#N/A,#N/A,TRUE,"Basis";#N/A,#N/A,TRUE,"Inclusions";#N/A,#N/A,TRUE,"Exclusions";#N/A,#N/A,TRUE,"Areas";#N/A,#N/A,TRUE,"Summary";#N/A,#N/A,TRUE,"Detail"}</definedName>
    <definedName name="NUBNKUHY" localSheetId="6" hidden="1">{#N/A,#N/A,TRUE,"Front";#N/A,#N/A,TRUE,"Simple Letter";#N/A,#N/A,TRUE,"Inside";#N/A,#N/A,TRUE,"Contents";#N/A,#N/A,TRUE,"Basis";#N/A,#N/A,TRUE,"Inclusions";#N/A,#N/A,TRUE,"Exclusions";#N/A,#N/A,TRUE,"Areas";#N/A,#N/A,TRUE,"Summary";#N/A,#N/A,TRUE,"Detail"}</definedName>
    <definedName name="NUBNKUHY" localSheetId="4"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localSheetId="5" hidden="1">{#N/A,#N/A,TRUE,"Front";#N/A,#N/A,TRUE,"Simple Letter";#N/A,#N/A,TRUE,"Inside";#N/A,#N/A,TRUE,"Contents";#N/A,#N/A,TRUE,"Basis";#N/A,#N/A,TRUE,"Inclusions";#N/A,#N/A,TRUE,"Exclusions";#N/A,#N/A,TRUE,"Areas";#N/A,#N/A,TRUE,"Summary";#N/A,#N/A,TRUE,"Detail"}</definedName>
    <definedName name="nujnnnb" localSheetId="0" hidden="1">{#N/A,#N/A,TRUE,"Front";#N/A,#N/A,TRUE,"Simple Letter";#N/A,#N/A,TRUE,"Inside";#N/A,#N/A,TRUE,"Contents";#N/A,#N/A,TRUE,"Basis";#N/A,#N/A,TRUE,"Inclusions";#N/A,#N/A,TRUE,"Exclusions";#N/A,#N/A,TRUE,"Areas";#N/A,#N/A,TRUE,"Summary";#N/A,#N/A,TRUE,"Detail"}</definedName>
    <definedName name="nujnnnb" localSheetId="6" hidden="1">{#N/A,#N/A,TRUE,"Front";#N/A,#N/A,TRUE,"Simple Letter";#N/A,#N/A,TRUE,"Inside";#N/A,#N/A,TRUE,"Contents";#N/A,#N/A,TRUE,"Basis";#N/A,#N/A,TRUE,"Inclusions";#N/A,#N/A,TRUE,"Exclusions";#N/A,#N/A,TRUE,"Areas";#N/A,#N/A,TRUE,"Summary";#N/A,#N/A,TRUE,"Detail"}</definedName>
    <definedName name="nujnnnb" localSheetId="4"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localSheetId="5" hidden="1">{#N/A,#N/A,TRUE,"Front";#N/A,#N/A,TRUE,"Simple Letter";#N/A,#N/A,TRUE,"Inside";#N/A,#N/A,TRUE,"Contents";#N/A,#N/A,TRUE,"Basis";#N/A,#N/A,TRUE,"Inclusions";#N/A,#N/A,TRUE,"Exclusions";#N/A,#N/A,TRUE,"Areas";#N/A,#N/A,TRUE,"Summary";#N/A,#N/A,TRUE,"Detail"}</definedName>
    <definedName name="nujun" localSheetId="0" hidden="1">{#N/A,#N/A,TRUE,"Front";#N/A,#N/A,TRUE,"Simple Letter";#N/A,#N/A,TRUE,"Inside";#N/A,#N/A,TRUE,"Contents";#N/A,#N/A,TRUE,"Basis";#N/A,#N/A,TRUE,"Inclusions";#N/A,#N/A,TRUE,"Exclusions";#N/A,#N/A,TRUE,"Areas";#N/A,#N/A,TRUE,"Summary";#N/A,#N/A,TRUE,"Detail"}</definedName>
    <definedName name="nujun" localSheetId="6" hidden="1">{#N/A,#N/A,TRUE,"Front";#N/A,#N/A,TRUE,"Simple Letter";#N/A,#N/A,TRUE,"Inside";#N/A,#N/A,TRUE,"Contents";#N/A,#N/A,TRUE,"Basis";#N/A,#N/A,TRUE,"Inclusions";#N/A,#N/A,TRUE,"Exclusions";#N/A,#N/A,TRUE,"Areas";#N/A,#N/A,TRUE,"Summary";#N/A,#N/A,TRUE,"Detail"}</definedName>
    <definedName name="nujun" localSheetId="4"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localSheetId="5" hidden="1">{#N/A,#N/A,TRUE,"Front";#N/A,#N/A,TRUE,"Simple Letter";#N/A,#N/A,TRUE,"Inside";#N/A,#N/A,TRUE,"Contents";#N/A,#N/A,TRUE,"Basis";#N/A,#N/A,TRUE,"Inclusions";#N/A,#N/A,TRUE,"Exclusions";#N/A,#N/A,TRUE,"Areas";#N/A,#N/A,TRUE,"Summary";#N/A,#N/A,TRUE,"Detail"}</definedName>
    <definedName name="nutg" localSheetId="0" hidden="1">{#N/A,#N/A,TRUE,"Front";#N/A,#N/A,TRUE,"Simple Letter";#N/A,#N/A,TRUE,"Inside";#N/A,#N/A,TRUE,"Contents";#N/A,#N/A,TRUE,"Basis";#N/A,#N/A,TRUE,"Inclusions";#N/A,#N/A,TRUE,"Exclusions";#N/A,#N/A,TRUE,"Areas";#N/A,#N/A,TRUE,"Summary";#N/A,#N/A,TRUE,"Detail"}</definedName>
    <definedName name="nutg" localSheetId="6" hidden="1">{#N/A,#N/A,TRUE,"Front";#N/A,#N/A,TRUE,"Simple Letter";#N/A,#N/A,TRUE,"Inside";#N/A,#N/A,TRUE,"Contents";#N/A,#N/A,TRUE,"Basis";#N/A,#N/A,TRUE,"Inclusions";#N/A,#N/A,TRUE,"Exclusions";#N/A,#N/A,TRUE,"Areas";#N/A,#N/A,TRUE,"Summary";#N/A,#N/A,TRUE,"Detail"}</definedName>
    <definedName name="nutg" localSheetId="4"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localSheetId="12">#REF!</definedName>
    <definedName name="O" localSheetId="9">#REF!</definedName>
    <definedName name="o" hidden="1">#REF!</definedName>
    <definedName name="o9u0piupi" localSheetId="1" hidden="1">{#N/A,#N/A,TRUE,"Cover";#N/A,#N/A,TRUE,"Conts";#N/A,#N/A,TRUE,"VOS";#N/A,#N/A,TRUE,"Warrington";#N/A,#N/A,TRUE,"Widnes"}</definedName>
    <definedName name="o9u0piupi" localSheetId="5" hidden="1">{#N/A,#N/A,TRUE,"Cover";#N/A,#N/A,TRUE,"Conts";#N/A,#N/A,TRUE,"VOS";#N/A,#N/A,TRUE,"Warrington";#N/A,#N/A,TRUE,"Widnes"}</definedName>
    <definedName name="o9u0piupi" localSheetId="0" hidden="1">{#N/A,#N/A,TRUE,"Cover";#N/A,#N/A,TRUE,"Conts";#N/A,#N/A,TRUE,"VOS";#N/A,#N/A,TRUE,"Warrington";#N/A,#N/A,TRUE,"Widnes"}</definedName>
    <definedName name="o9u0piupi" localSheetId="6" hidden="1">{#N/A,#N/A,TRUE,"Cover";#N/A,#N/A,TRUE,"Conts";#N/A,#N/A,TRUE,"VOS";#N/A,#N/A,TRUE,"Warrington";#N/A,#N/A,TRUE,"Widnes"}</definedName>
    <definedName name="o9u0piupi" localSheetId="4" hidden="1">{#N/A,#N/A,TRUE,"Cover";#N/A,#N/A,TRUE,"Conts";#N/A,#N/A,TRUE,"VOS";#N/A,#N/A,TRUE,"Warrington";#N/A,#N/A,TRUE,"Widnes"}</definedName>
    <definedName name="o9u0piupi" hidden="1">{#N/A,#N/A,TRUE,"Cover";#N/A,#N/A,TRUE,"Conts";#N/A,#N/A,TRUE,"VOS";#N/A,#N/A,TRUE,"Warrington";#N/A,#N/A,TRUE,"Widnes"}</definedName>
    <definedName name="oa" hidden="1">#REF!</definedName>
    <definedName name="ODH" hidden="1">#REF!</definedName>
    <definedName name="Oest" localSheetId="12">#REF!</definedName>
    <definedName name="Oest" localSheetId="9">#REF!</definedName>
    <definedName name="oi" localSheetId="6" hidden="1">{#N/A,#N/A,TRUE,"Cover";#N/A,#N/A,TRUE,"Conts";#N/A,#N/A,TRUE,"VOS";#N/A,#N/A,TRUE,"Warrington";#N/A,#N/A,TRUE,"Widnes"}</definedName>
    <definedName name="oi" hidden="1">{#N/A,#N/A,TRUE,"Cover";#N/A,#N/A,TRUE,"Conts";#N/A,#N/A,TRUE,"VOS";#N/A,#N/A,TRUE,"Warrington";#N/A,#N/A,TRUE,"Widnes"}</definedName>
    <definedName name="oip" localSheetId="6"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localSheetId="5" hidden="1">{#N/A,#N/A,TRUE,"Front";#N/A,#N/A,TRUE,"Simple Letter";#N/A,#N/A,TRUE,"Inside";#N/A,#N/A,TRUE,"Contents";#N/A,#N/A,TRUE,"Basis";#N/A,#N/A,TRUE,"Inclusions";#N/A,#N/A,TRUE,"Exclusions";#N/A,#N/A,TRUE,"Areas";#N/A,#N/A,TRUE,"Summary";#N/A,#N/A,TRUE,"Detail"}</definedName>
    <definedName name="olhmh" localSheetId="0" hidden="1">{#N/A,#N/A,TRUE,"Front";#N/A,#N/A,TRUE,"Simple Letter";#N/A,#N/A,TRUE,"Inside";#N/A,#N/A,TRUE,"Contents";#N/A,#N/A,TRUE,"Basis";#N/A,#N/A,TRUE,"Inclusions";#N/A,#N/A,TRUE,"Exclusions";#N/A,#N/A,TRUE,"Areas";#N/A,#N/A,TRUE,"Summary";#N/A,#N/A,TRUE,"Detail"}</definedName>
    <definedName name="olhmh" localSheetId="6" hidden="1">{#N/A,#N/A,TRUE,"Front";#N/A,#N/A,TRUE,"Simple Letter";#N/A,#N/A,TRUE,"Inside";#N/A,#N/A,TRUE,"Contents";#N/A,#N/A,TRUE,"Basis";#N/A,#N/A,TRUE,"Inclusions";#N/A,#N/A,TRUE,"Exclusions";#N/A,#N/A,TRUE,"Areas";#N/A,#N/A,TRUE,"Summary";#N/A,#N/A,TRUE,"Detail"}</definedName>
    <definedName name="olhmh" localSheetId="4"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localSheetId="5" hidden="1">{#N/A,#N/A,TRUE,"Front";#N/A,#N/A,TRUE,"Simple Letter";#N/A,#N/A,TRUE,"Inside";#N/A,#N/A,TRUE,"Contents";#N/A,#N/A,TRUE,"Basis";#N/A,#N/A,TRUE,"Inclusions";#N/A,#N/A,TRUE,"Exclusions";#N/A,#N/A,TRUE,"Areas";#N/A,#N/A,TRUE,"Summary";#N/A,#N/A,TRUE,"Detail"}</definedName>
    <definedName name="oll" localSheetId="0" hidden="1">{#N/A,#N/A,TRUE,"Front";#N/A,#N/A,TRUE,"Simple Letter";#N/A,#N/A,TRUE,"Inside";#N/A,#N/A,TRUE,"Contents";#N/A,#N/A,TRUE,"Basis";#N/A,#N/A,TRUE,"Inclusions";#N/A,#N/A,TRUE,"Exclusions";#N/A,#N/A,TRUE,"Areas";#N/A,#N/A,TRUE,"Summary";#N/A,#N/A,TRUE,"Detail"}</definedName>
    <definedName name="oll" localSheetId="6" hidden="1">{#N/A,#N/A,TRUE,"Front";#N/A,#N/A,TRUE,"Simple Letter";#N/A,#N/A,TRUE,"Inside";#N/A,#N/A,TRUE,"Contents";#N/A,#N/A,TRUE,"Basis";#N/A,#N/A,TRUE,"Inclusions";#N/A,#N/A,TRUE,"Exclusions";#N/A,#N/A,TRUE,"Areas";#N/A,#N/A,TRUE,"Summary";#N/A,#N/A,TRUE,"Detail"}</definedName>
    <definedName name="oll" localSheetId="4"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localSheetId="5" hidden="1">{#N/A,#N/A,TRUE,"Front";#N/A,#N/A,TRUE,"Simple Letter";#N/A,#N/A,TRUE,"Inside";#N/A,#N/A,TRUE,"Contents";#N/A,#N/A,TRUE,"Basis";#N/A,#N/A,TRUE,"Inclusions";#N/A,#N/A,TRUE,"Exclusions";#N/A,#N/A,TRUE,"Areas";#N/A,#N/A,TRUE,"Summary";#N/A,#N/A,TRUE,"Detail"}</definedName>
    <definedName name="omnj" localSheetId="0" hidden="1">{#N/A,#N/A,TRUE,"Front";#N/A,#N/A,TRUE,"Simple Letter";#N/A,#N/A,TRUE,"Inside";#N/A,#N/A,TRUE,"Contents";#N/A,#N/A,TRUE,"Basis";#N/A,#N/A,TRUE,"Inclusions";#N/A,#N/A,TRUE,"Exclusions";#N/A,#N/A,TRUE,"Areas";#N/A,#N/A,TRUE,"Summary";#N/A,#N/A,TRUE,"Detail"}</definedName>
    <definedName name="omnj" localSheetId="6" hidden="1">{#N/A,#N/A,TRUE,"Front";#N/A,#N/A,TRUE,"Simple Letter";#N/A,#N/A,TRUE,"Inside";#N/A,#N/A,TRUE,"Contents";#N/A,#N/A,TRUE,"Basis";#N/A,#N/A,TRUE,"Inclusions";#N/A,#N/A,TRUE,"Exclusions";#N/A,#N/A,TRUE,"Areas";#N/A,#N/A,TRUE,"Summary";#N/A,#N/A,TRUE,"Detail"}</definedName>
    <definedName name="omnj" localSheetId="4"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oooooooooooooo" localSheetId="12">#REF!</definedName>
    <definedName name="ooooooooooooooo" localSheetId="9">#REF!</definedName>
    <definedName name="op" localSheetId="12">#REF!</definedName>
    <definedName name="op" localSheetId="9">#REF!</definedName>
    <definedName name="Opening" localSheetId="12">#REF!</definedName>
    <definedName name="Opening" localSheetId="9">#REF!</definedName>
    <definedName name="opo" localSheetId="1" hidden="1">{#N/A,#N/A,FALSE,"지침";#N/A,#N/A,FALSE,"환경분석";#N/A,#N/A,FALSE,"Sheet16"}</definedName>
    <definedName name="opo" localSheetId="5" hidden="1">{#N/A,#N/A,FALSE,"지침";#N/A,#N/A,FALSE,"환경분석";#N/A,#N/A,FALSE,"Sheet16"}</definedName>
    <definedName name="opo" localSheetId="0" hidden="1">{#N/A,#N/A,FALSE,"지침";#N/A,#N/A,FALSE,"환경분석";#N/A,#N/A,FALSE,"Sheet16"}</definedName>
    <definedName name="opo" localSheetId="6" hidden="1">{#N/A,#N/A,FALSE,"지침";#N/A,#N/A,FALSE,"환경분석";#N/A,#N/A,FALSE,"Sheet16"}</definedName>
    <definedName name="opo" localSheetId="4" hidden="1">{#N/A,#N/A,FALSE,"지침";#N/A,#N/A,FALSE,"환경분석";#N/A,#N/A,FALSE,"Sheet16"}</definedName>
    <definedName name="opo" hidden="1">{#N/A,#N/A,FALSE,"지침";#N/A,#N/A,FALSE,"환경분석";#N/A,#N/A,FALSE,"Sheet16"}</definedName>
    <definedName name="opogd" localSheetId="6" hidden="1">{#N/A,#N/A,TRUE,"Cover";#N/A,#N/A,TRUE,"Conts";#N/A,#N/A,TRUE,"VOS";#N/A,#N/A,TRUE,"Warrington";#N/A,#N/A,TRUE,"Widnes"}</definedName>
    <definedName name="opogd" hidden="1">{#N/A,#N/A,TRUE,"Cover";#N/A,#N/A,TRUE,"Conts";#N/A,#N/A,TRUE,"VOS";#N/A,#N/A,TRUE,"Warrington";#N/A,#N/A,TRUE,"Widnes"}</definedName>
    <definedName name="Option1" hidden="1">#REF!</definedName>
    <definedName name="order2" hidden="1">0</definedName>
    <definedName name="OrderTable" localSheetId="1" hidden="1">#REF!</definedName>
    <definedName name="OrderTable" localSheetId="5" hidden="1">#REF!</definedName>
    <definedName name="OrderTable" localSheetId="12" hidden="1">#REF!</definedName>
    <definedName name="OrderTable" localSheetId="14" hidden="1">#REF!</definedName>
    <definedName name="OrderTable" localSheetId="9" hidden="1">#REF!</definedName>
    <definedName name="OrderTable" localSheetId="6" hidden="1">#REF!</definedName>
    <definedName name="OrderTable" hidden="1">#REF!</definedName>
    <definedName name="osdnvkls" hidden="1">'[46]Labor abs-NMR'!$I$1:$I$7</definedName>
    <definedName name="Ouvrants" localSheetId="12">#REF!</definedName>
    <definedName name="Ouvrants" localSheetId="9">#REF!</definedName>
    <definedName name="P" localSheetId="12">#REF!</definedName>
    <definedName name="P" localSheetId="9">#REF!</definedName>
    <definedName name="p7y" localSheetId="1" hidden="1">{#N/A,#N/A,TRUE,"Cover";#N/A,#N/A,TRUE,"Conts";#N/A,#N/A,TRUE,"VOS";#N/A,#N/A,TRUE,"Warrington";#N/A,#N/A,TRUE,"Widnes"}</definedName>
    <definedName name="p7y" localSheetId="5" hidden="1">{#N/A,#N/A,TRUE,"Cover";#N/A,#N/A,TRUE,"Conts";#N/A,#N/A,TRUE,"VOS";#N/A,#N/A,TRUE,"Warrington";#N/A,#N/A,TRUE,"Widnes"}</definedName>
    <definedName name="p7y" localSheetId="0" hidden="1">{#N/A,#N/A,TRUE,"Cover";#N/A,#N/A,TRUE,"Conts";#N/A,#N/A,TRUE,"VOS";#N/A,#N/A,TRUE,"Warrington";#N/A,#N/A,TRUE,"Widnes"}</definedName>
    <definedName name="p7y" localSheetId="6" hidden="1">{#N/A,#N/A,TRUE,"Cover";#N/A,#N/A,TRUE,"Conts";#N/A,#N/A,TRUE,"VOS";#N/A,#N/A,TRUE,"Warrington";#N/A,#N/A,TRUE,"Widnes"}</definedName>
    <definedName name="p7y" localSheetId="4" hidden="1">{#N/A,#N/A,TRUE,"Cover";#N/A,#N/A,TRUE,"Conts";#N/A,#N/A,TRUE,"VOS";#N/A,#N/A,TRUE,"Warrington";#N/A,#N/A,TRUE,"Widnes"}</definedName>
    <definedName name="p7y" hidden="1">{#N/A,#N/A,TRUE,"Cover";#N/A,#N/A,TRUE,"Conts";#N/A,#N/A,TRUE,"VOS";#N/A,#N/A,TRUE,"Warrington";#N/A,#N/A,TRUE,"Widnes"}</definedName>
    <definedName name="Pa" localSheetId="12">#REF!</definedName>
    <definedName name="Pa" localSheetId="9">#REF!</definedName>
    <definedName name="pafegseg" localSheetId="1" hidden="1">{#N/A,#N/A,TRUE,"Cover";#N/A,#N/A,TRUE,"Conts";#N/A,#N/A,TRUE,"VOS";#N/A,#N/A,TRUE,"Warrington";#N/A,#N/A,TRUE,"Widnes"}</definedName>
    <definedName name="pafegseg" localSheetId="5" hidden="1">{#N/A,#N/A,TRUE,"Cover";#N/A,#N/A,TRUE,"Conts";#N/A,#N/A,TRUE,"VOS";#N/A,#N/A,TRUE,"Warrington";#N/A,#N/A,TRUE,"Widnes"}</definedName>
    <definedName name="pafegseg" localSheetId="0" hidden="1">{#N/A,#N/A,TRUE,"Cover";#N/A,#N/A,TRUE,"Conts";#N/A,#N/A,TRUE,"VOS";#N/A,#N/A,TRUE,"Warrington";#N/A,#N/A,TRUE,"Widnes"}</definedName>
    <definedName name="pafegseg" localSheetId="6" hidden="1">{#N/A,#N/A,TRUE,"Cover";#N/A,#N/A,TRUE,"Conts";#N/A,#N/A,TRUE,"VOS";#N/A,#N/A,TRUE,"Warrington";#N/A,#N/A,TRUE,"Widnes"}</definedName>
    <definedName name="pafegseg" localSheetId="4" hidden="1">{#N/A,#N/A,TRUE,"Cover";#N/A,#N/A,TRUE,"Conts";#N/A,#N/A,TRUE,"VOS";#N/A,#N/A,TRUE,"Warrington";#N/A,#N/A,TRUE,"Widnes"}</definedName>
    <definedName name="pafegseg" hidden="1">{#N/A,#N/A,TRUE,"Cover";#N/A,#N/A,TRUE,"Conts";#N/A,#N/A,TRUE,"VOS";#N/A,#N/A,TRUE,"Warrington";#N/A,#N/A,TRUE,"Widnes"}</definedName>
    <definedName name="Page_9_1" localSheetId="12">'[47](09)FINISHES'!#REF!</definedName>
    <definedName name="Page_9_1" localSheetId="9">'[47](09)FINISHES'!#REF!</definedName>
    <definedName name="PAGE1" localSheetId="12">#REF!</definedName>
    <definedName name="PAGE1" localSheetId="9">#REF!</definedName>
    <definedName name="PAGE2" localSheetId="12">#REF!</definedName>
    <definedName name="PAGE2" localSheetId="9">#REF!</definedName>
    <definedName name="Pal_Workbook_GUID" hidden="1">"LGGMH5N3WMPJAAAEW6ZB4PZ8"</definedName>
    <definedName name="Pane2" localSheetId="12">#REF!</definedName>
    <definedName name="Pane2" localSheetId="9">#REF!</definedName>
    <definedName name="Panel" localSheetId="6" hidden="1">{#N/A,#N/A,TRUE,"Basic";#N/A,#N/A,TRUE,"EXT-TABLE";#N/A,#N/A,TRUE,"STEEL";#N/A,#N/A,TRUE,"INT-Table";#N/A,#N/A,TRUE,"STEEL";#N/A,#N/A,TRUE,"Door"}</definedName>
    <definedName name="Panel" hidden="1">{#N/A,#N/A,TRUE,"Basic";#N/A,#N/A,TRUE,"EXT-TABLE";#N/A,#N/A,TRUE,"STEEL";#N/A,#N/A,TRUE,"INT-Table";#N/A,#N/A,TRUE,"STEEL";#N/A,#N/A,TRUE,"Door"}</definedName>
    <definedName name="PAR" localSheetId="12">'[48]DIV 2'!#REF!</definedName>
    <definedName name="PAR" localSheetId="9">'[48]DIV 2'!#REF!</definedName>
    <definedName name="parité" localSheetId="12">#REF!</definedName>
    <definedName name="parité" localSheetId="9">#REF!</definedName>
    <definedName name="pasc" localSheetId="12">#REF!</definedName>
    <definedName name="pasc" localSheetId="9">#REF!</definedName>
    <definedName name="pb" localSheetId="12">#REF!</definedName>
    <definedName name="pb" localSheetId="9">#REF!</definedName>
    <definedName name="pc" localSheetId="12">#REF!</definedName>
    <definedName name="pc" localSheetId="9">#REF!</definedName>
    <definedName name="PC_15_FO_USD" localSheetId="12">'[49]Prix figés'!#REF!</definedName>
    <definedName name="PC_15_FO_USD" localSheetId="9">'[50]Prix figés'!#REF!</definedName>
    <definedName name="PCC" localSheetId="12">#REF!</definedName>
    <definedName name="PCC" localSheetId="9">#REF!</definedName>
    <definedName name="pccut" localSheetId="12">#REF!</definedName>
    <definedName name="pccut" localSheetId="9">#REF!</definedName>
    <definedName name="PD_01" localSheetId="12">#REF!</definedName>
    <definedName name="PD_01" localSheetId="9">#REF!</definedName>
    <definedName name="PD_01_21Panels" localSheetId="12">#REF!</definedName>
    <definedName name="PD_01_21Panels" localSheetId="9">#REF!</definedName>
    <definedName name="PD_02" localSheetId="12">#REF!</definedName>
    <definedName name="PD_02" localSheetId="9">#REF!</definedName>
    <definedName name="PD_02_1.5PD" localSheetId="12">#REF!</definedName>
    <definedName name="PD_02_1.5PD" localSheetId="9">#REF!</definedName>
    <definedName name="PD_04" localSheetId="12">#REF!</definedName>
    <definedName name="PD_04" localSheetId="9">#REF!</definedName>
    <definedName name="PD_05Active" localSheetId="12">#REF!</definedName>
    <definedName name="PD_05Active" localSheetId="9">#REF!</definedName>
    <definedName name="PD_05Inactive" localSheetId="12">#REF!</definedName>
    <definedName name="PD_05Inactive" localSheetId="9">#REF!</definedName>
    <definedName name="PD_06Active" localSheetId="12">#REF!</definedName>
    <definedName name="PD_06Active" localSheetId="9">#REF!</definedName>
    <definedName name="PD_06inactive" localSheetId="12">#REF!</definedName>
    <definedName name="PD_06inactive" localSheetId="9">#REF!</definedName>
    <definedName name="PD06_Formula" localSheetId="12">#REF!</definedName>
    <definedName name="PD06_Formula" localSheetId="9">#REF!</definedName>
    <definedName name="PD점검구관련" localSheetId="1" hidden="1">{#N/A,#N/A,FALSE,"물량산출"}</definedName>
    <definedName name="PD점검구관련" localSheetId="5" hidden="1">{#N/A,#N/A,FALSE,"물량산출"}</definedName>
    <definedName name="PD점검구관련" localSheetId="0" hidden="1">{#N/A,#N/A,FALSE,"물량산출"}</definedName>
    <definedName name="PD점검구관련" localSheetId="6" hidden="1">{#N/A,#N/A,FALSE,"물량산출"}</definedName>
    <definedName name="PD점검구관련" localSheetId="4" hidden="1">{#N/A,#N/A,FALSE,"물량산출"}</definedName>
    <definedName name="PD점검구관련" hidden="1">{#N/A,#N/A,FALSE,"물량산출"}</definedName>
    <definedName name="per" localSheetId="12">#REF!</definedName>
    <definedName name="per" localSheetId="9">#REF!</definedName>
    <definedName name="perbolag" localSheetId="6" hidden="1">{#N/A,#N/A,FALSE,"intag";#N/A,#N/A,FALSE,"budg";#N/A,#N/A,FALSE,"samtl"}</definedName>
    <definedName name="perbolag" hidden="1">{#N/A,#N/A,FALSE,"intag";#N/A,#N/A,FALSE,"budg";#N/A,#N/A,FALSE,"samtl"}</definedName>
    <definedName name="perbolagneu" localSheetId="6" hidden="1">{#N/A,#N/A,FALSE,"intag";#N/A,#N/A,FALSE,"budg";#N/A,#N/A,FALSE,"samtl"}</definedName>
    <definedName name="perbolagneu" hidden="1">{#N/A,#N/A,FALSE,"intag";#N/A,#N/A,FALSE,"budg";#N/A,#N/A,FALSE,"samtl"}</definedName>
    <definedName name="Percent_Text" localSheetId="12">#REF!</definedName>
    <definedName name="Percent_Text" localSheetId="9">#REF!</definedName>
    <definedName name="Percent_Value" localSheetId="12">#REF!</definedName>
    <definedName name="Percent_Value" localSheetId="9">#REF!</definedName>
    <definedName name="Pest" localSheetId="12">#REF!</definedName>
    <definedName name="Pest" localSheetId="9">#REF!</definedName>
    <definedName name="PHASE" localSheetId="6" hidden="1">{#N/A,#N/A,TRUE,"Basic";#N/A,#N/A,TRUE,"EXT-TABLE";#N/A,#N/A,TRUE,"STEEL";#N/A,#N/A,TRUE,"INT-Table";#N/A,#N/A,TRUE,"STEEL";#N/A,#N/A,TRUE,"Door"}</definedName>
    <definedName name="PHASE" hidden="1">{#N/A,#N/A,TRUE,"Basic";#N/A,#N/A,TRUE,"EXT-TABLE";#N/A,#N/A,TRUE,"STEEL";#N/A,#N/A,TRUE,"INT-Table";#N/A,#N/A,TRUE,"STEEL";#N/A,#N/A,TRUE,"Door"}</definedName>
    <definedName name="Phone_01" localSheetId="12">#REF!</definedName>
    <definedName name="Phone_01" localSheetId="9">#REF!</definedName>
    <definedName name="Phone_02" localSheetId="12">#REF!</definedName>
    <definedName name="Phone_02" localSheetId="9">#REF!</definedName>
    <definedName name="Phone_03" localSheetId="12">#REF!</definedName>
    <definedName name="Phone_03" localSheetId="9">#REF!</definedName>
    <definedName name="pilingfinal" localSheetId="1" hidden="1">{#N/A,#N/A,FALSE,"Organisation Chart"}</definedName>
    <definedName name="pilingfinal" localSheetId="5" hidden="1">{#N/A,#N/A,FALSE,"Organisation Chart"}</definedName>
    <definedName name="pilingfinal" localSheetId="0" hidden="1">{#N/A,#N/A,FALSE,"Organisation Chart"}</definedName>
    <definedName name="pilingfinal" localSheetId="6" hidden="1">{#N/A,#N/A,FALSE,"Organisation Chart"}</definedName>
    <definedName name="pilingfinal" localSheetId="4" hidden="1">{#N/A,#N/A,FALSE,"Organisation Chart"}</definedName>
    <definedName name="pilingfinal" hidden="1">{#N/A,#N/A,FALSE,"Organisation Chart"}</definedName>
    <definedName name="PIPE_PRICES" localSheetId="12">#REF!</definedName>
    <definedName name="PIPE_PRICES" localSheetId="9">#REF!</definedName>
    <definedName name="PIPEINDEX" localSheetId="12">#REF!</definedName>
    <definedName name="PIPEINDEX" localSheetId="9">#REF!</definedName>
    <definedName name="pkml" localSheetId="6"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localSheetId="5" hidden="1">{#N/A,#N/A,TRUE,"Cover";#N/A,#N/A,TRUE,"Conts";#N/A,#N/A,TRUE,"VOS";#N/A,#N/A,TRUE,"Warrington";#N/A,#N/A,TRUE,"Widnes"}</definedName>
    <definedName name="PLAT" localSheetId="0" hidden="1">{#N/A,#N/A,TRUE,"Cover";#N/A,#N/A,TRUE,"Conts";#N/A,#N/A,TRUE,"VOS";#N/A,#N/A,TRUE,"Warrington";#N/A,#N/A,TRUE,"Widnes"}</definedName>
    <definedName name="PLAT" localSheetId="6" hidden="1">{#N/A,#N/A,TRUE,"Cover";#N/A,#N/A,TRUE,"Conts";#N/A,#N/A,TRUE,"VOS";#N/A,#N/A,TRUE,"Warrington";#N/A,#N/A,TRUE,"Widnes"}</definedName>
    <definedName name="PLAT" localSheetId="4"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localSheetId="5" hidden="1">{#N/A,#N/A,TRUE,"Cover";#N/A,#N/A,TRUE,"Conts";#N/A,#N/A,TRUE,"VOS";#N/A,#N/A,TRUE,"Warrington";#N/A,#N/A,TRUE,"Widnes"}</definedName>
    <definedName name="PLATFORM" localSheetId="0" hidden="1">{#N/A,#N/A,TRUE,"Cover";#N/A,#N/A,TRUE,"Conts";#N/A,#N/A,TRUE,"VOS";#N/A,#N/A,TRUE,"Warrington";#N/A,#N/A,TRUE,"Widnes"}</definedName>
    <definedName name="PLATFORM" localSheetId="6" hidden="1">{#N/A,#N/A,TRUE,"Cover";#N/A,#N/A,TRUE,"Conts";#N/A,#N/A,TRUE,"VOS";#N/A,#N/A,TRUE,"Warrington";#N/A,#N/A,TRUE,"Widnes"}</definedName>
    <definedName name="PLATFORM" localSheetId="4" hidden="1">{#N/A,#N/A,TRUE,"Cover";#N/A,#N/A,TRUE,"Conts";#N/A,#N/A,TRUE,"VOS";#N/A,#N/A,TRUE,"Warrington";#N/A,#N/A,TRUE,"Widnes"}</definedName>
    <definedName name="PLATFORM" hidden="1">{#N/A,#N/A,TRUE,"Cover";#N/A,#N/A,TRUE,"Conts";#N/A,#N/A,TRUE,"VOS";#N/A,#N/A,TRUE,"Warrington";#N/A,#N/A,TRUE,"Widnes"}</definedName>
    <definedName name="plbeams" localSheetId="12">#REF!</definedName>
    <definedName name="plbeams" localSheetId="9">#REF!</definedName>
    <definedName name="PLM" localSheetId="12">#REF!</definedName>
    <definedName name="PLM" localSheetId="9">#REF!</definedName>
    <definedName name="ploi" localSheetId="1" hidden="1">{#N/A,#N/A,TRUE,"Front";#N/A,#N/A,TRUE,"Simple Letter";#N/A,#N/A,TRUE,"Inside";#N/A,#N/A,TRUE,"Contents";#N/A,#N/A,TRUE,"Basis";#N/A,#N/A,TRUE,"Inclusions";#N/A,#N/A,TRUE,"Exclusions";#N/A,#N/A,TRUE,"Areas";#N/A,#N/A,TRUE,"Summary";#N/A,#N/A,TRUE,"Detail"}</definedName>
    <definedName name="ploi" localSheetId="5" hidden="1">{#N/A,#N/A,TRUE,"Front";#N/A,#N/A,TRUE,"Simple Letter";#N/A,#N/A,TRUE,"Inside";#N/A,#N/A,TRUE,"Contents";#N/A,#N/A,TRUE,"Basis";#N/A,#N/A,TRUE,"Inclusions";#N/A,#N/A,TRUE,"Exclusions";#N/A,#N/A,TRUE,"Areas";#N/A,#N/A,TRUE,"Summary";#N/A,#N/A,TRUE,"Detail"}</definedName>
    <definedName name="ploi" localSheetId="0" hidden="1">{#N/A,#N/A,TRUE,"Front";#N/A,#N/A,TRUE,"Simple Letter";#N/A,#N/A,TRUE,"Inside";#N/A,#N/A,TRUE,"Contents";#N/A,#N/A,TRUE,"Basis";#N/A,#N/A,TRUE,"Inclusions";#N/A,#N/A,TRUE,"Exclusions";#N/A,#N/A,TRUE,"Areas";#N/A,#N/A,TRUE,"Summary";#N/A,#N/A,TRUE,"Detail"}</definedName>
    <definedName name="ploi" localSheetId="6" hidden="1">{#N/A,#N/A,TRUE,"Front";#N/A,#N/A,TRUE,"Simple Letter";#N/A,#N/A,TRUE,"Inside";#N/A,#N/A,TRUE,"Contents";#N/A,#N/A,TRUE,"Basis";#N/A,#N/A,TRUE,"Inclusions";#N/A,#N/A,TRUE,"Exclusions";#N/A,#N/A,TRUE,"Areas";#N/A,#N/A,TRUE,"Summary";#N/A,#N/A,TRUE,"Detail"}</definedName>
    <definedName name="ploi" localSheetId="4"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M" localSheetId="12">#REF!</definedName>
    <definedName name="PM" localSheetId="9">#REF!</definedName>
    <definedName name="pmc" localSheetId="12">#REF!</definedName>
    <definedName name="pmc" localSheetId="9">#REF!</definedName>
    <definedName name="pmt" localSheetId="12">#REF!</definedName>
    <definedName name="pmt" localSheetId="9">#REF!</definedName>
    <definedName name="PO_no." localSheetId="12">[32]Sheet3!#REF!</definedName>
    <definedName name="PO_no." localSheetId="9">[32]Sheet3!#REF!</definedName>
    <definedName name="podd" localSheetId="12">#REF!</definedName>
    <definedName name="podd" localSheetId="9">#REF!</definedName>
    <definedName name="pojboijioljn" localSheetId="6" hidden="1">{#N/A,#N/A,TRUE,"Cover";#N/A,#N/A,TRUE,"Conts";#N/A,#N/A,TRUE,"VOS";#N/A,#N/A,TRUE,"Warrington";#N/A,#N/A,TRUE,"Widnes"}</definedName>
    <definedName name="pojboijioljn" hidden="1">{#N/A,#N/A,TRUE,"Cover";#N/A,#N/A,TRUE,"Conts";#N/A,#N/A,TRUE,"VOS";#N/A,#N/A,TRUE,"Warrington";#N/A,#N/A,TRUE,"Widnes"}</definedName>
    <definedName name="pp" localSheetId="12">#REF!</definedName>
    <definedName name="pp" localSheetId="9">#REF!</definedName>
    <definedName name="ppaint" localSheetId="12">#REF!</definedName>
    <definedName name="ppaint" localSheetId="9">#REF!</definedName>
    <definedName name="ppo" localSheetId="6" hidden="1">{"'Break down'!$A$4"}</definedName>
    <definedName name="ppo" hidden="1">{"'Break down'!$A$4"}</definedName>
    <definedName name="ppok" localSheetId="6" hidden="1">{#N/A,#N/A,TRUE,"Cover";#N/A,#N/A,TRUE,"Conts";#N/A,#N/A,TRUE,"VOS";#N/A,#N/A,TRUE,"Warrington";#N/A,#N/A,TRUE,"Widnes"}</definedName>
    <definedName name="ppok" hidden="1">{#N/A,#N/A,TRUE,"Cover";#N/A,#N/A,TRUE,"Conts";#N/A,#N/A,TRUE,"VOS";#N/A,#N/A,TRUE,"Warrington";#N/A,#N/A,TRUE,"Widnes"}</definedName>
    <definedName name="ppppppppppppp" localSheetId="12">#REF!</definedName>
    <definedName name="ppppppppppppp" localSheetId="9">#REF!</definedName>
    <definedName name="ppppppppppppppp" localSheetId="12">#REF!</definedName>
    <definedName name="ppppppppppppppp" localSheetId="9">#REF!</definedName>
    <definedName name="PRASA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6" hidden="1">{"'Sheet1'!$A$4386:$N$4591"}</definedName>
    <definedName name="pratap" hidden="1">{"'Sheet1'!$A$4386:$N$4591"}</definedName>
    <definedName name="PRE" localSheetId="12">#REF!</definedName>
    <definedName name="PRE" localSheetId="9">#REF!</definedName>
    <definedName name="Preis" localSheetId="12">#REF!</definedName>
    <definedName name="Preis" localSheetId="9">#REF!</definedName>
    <definedName name="Preiscode" localSheetId="12">#REF!</definedName>
    <definedName name="Preiscode" localSheetId="9">#REF!</definedName>
    <definedName name="Preistyp" localSheetId="12">#REF!</definedName>
    <definedName name="Preistyp" localSheetId="9">#REF!</definedName>
    <definedName name="preli" localSheetId="6" hidden="1">{#N/A,#N/A,FALSE,"估價單  (3)"}</definedName>
    <definedName name="preli" hidden="1">{#N/A,#N/A,FALSE,"估價單  (3)"}</definedName>
    <definedName name="Prelim" localSheetId="12">#REF!</definedName>
    <definedName name="Prelim" localSheetId="9">#REF!</definedName>
    <definedName name="prelim2" localSheetId="1" hidden="1">{#N/A,#N/A,FALSE,"summary";#N/A,#N/A,FALSE,"preliminy";#N/A,#N/A,FALSE,"bill 3";#N/A,#N/A,FALSE,"bill 4"}</definedName>
    <definedName name="prelim2" localSheetId="5" hidden="1">{#N/A,#N/A,FALSE,"summary";#N/A,#N/A,FALSE,"preliminy";#N/A,#N/A,FALSE,"bill 3";#N/A,#N/A,FALSE,"bill 4"}</definedName>
    <definedName name="prelim2" localSheetId="0" hidden="1">{#N/A,#N/A,FALSE,"summary";#N/A,#N/A,FALSE,"preliminy";#N/A,#N/A,FALSE,"bill 3";#N/A,#N/A,FALSE,"bill 4"}</definedName>
    <definedName name="prelim2" localSheetId="6" hidden="1">{#N/A,#N/A,FALSE,"summary";#N/A,#N/A,FALSE,"preliminy";#N/A,#N/A,FALSE,"bill 3";#N/A,#N/A,FALSE,"bill 4"}</definedName>
    <definedName name="prelim2" localSheetId="4" hidden="1">{#N/A,#N/A,FALSE,"summary";#N/A,#N/A,FALSE,"preliminy";#N/A,#N/A,FALSE,"bill 3";#N/A,#N/A,FALSE,"bill 4"}</definedName>
    <definedName name="prelim2" hidden="1">{#N/A,#N/A,FALSE,"summary";#N/A,#N/A,FALSE,"preliminy";#N/A,#N/A,FALSE,"bill 3";#N/A,#N/A,FALSE,"bill 4"}</definedName>
    <definedName name="_xlnm.Print_Area" localSheetId="11">'BRKT QTY'!$A$1:$K$65</definedName>
    <definedName name="_xlnm.Print_Area" localSheetId="12">#REF!</definedName>
    <definedName name="_xlnm.Print_Area" localSheetId="15">'NOC 56_BOQ_Hotel'!$A$1:$K$84</definedName>
    <definedName name="_xlnm.Print_Area" localSheetId="13">Sheet1!$A$1:$K$35</definedName>
    <definedName name="_xlnm.Print_Area" localSheetId="0">Summary!$A$1:$H$43</definedName>
    <definedName name="_xlnm.Print_Area" localSheetId="9">'Summary Sheet (MOS Only)'!$A$1:$E$47</definedName>
    <definedName name="PRINT_AREA_MI" localSheetId="12">#REF!</definedName>
    <definedName name="PRINT_AREA_MI" localSheetId="9">#REF!</definedName>
    <definedName name="Print_Area1" localSheetId="12">#REF!</definedName>
    <definedName name="Print_Area1" localSheetId="9">#REF!</definedName>
    <definedName name="Print_Area2" localSheetId="12">#REF!</definedName>
    <definedName name="Print_Area2" localSheetId="9">#REF!</definedName>
    <definedName name="_xlnm.Print_Titles" localSheetId="15">'NOC 56_BOQ_Hotel'!$1:$6</definedName>
    <definedName name="_xlnm.Print_Titles" localSheetId="16">'NOC 56_BOQ_Residential'!$1:$6</definedName>
    <definedName name="Print_Titles_MI" localSheetId="12">#REF!</definedName>
    <definedName name="Print_Titles_MI" localSheetId="9">#REF!</definedName>
    <definedName name="pro" localSheetId="12">#REF!</definedName>
    <definedName name="pro" localSheetId="9">#REF!</definedName>
    <definedName name="ProdForm" localSheetId="1" hidden="1">#REF!</definedName>
    <definedName name="ProdForm" localSheetId="5" hidden="1">#REF!</definedName>
    <definedName name="ProdForm" localSheetId="12" hidden="1">#REF!</definedName>
    <definedName name="ProdForm" localSheetId="14" hidden="1">#REF!</definedName>
    <definedName name="ProdForm" localSheetId="9" hidden="1">#REF!</definedName>
    <definedName name="ProdForm" localSheetId="6" hidden="1">#REF!</definedName>
    <definedName name="ProdForm" hidden="1">#REF!</definedName>
    <definedName name="Product" localSheetId="1" hidden="1">#REF!</definedName>
    <definedName name="Product" localSheetId="5" hidden="1">#REF!</definedName>
    <definedName name="Product" localSheetId="12" hidden="1">#REF!</definedName>
    <definedName name="Product" localSheetId="14" hidden="1">#REF!</definedName>
    <definedName name="Product" localSheetId="9" hidden="1">#REF!</definedName>
    <definedName name="Product" localSheetId="6" hidden="1">#REF!</definedName>
    <definedName name="Product" hidden="1">#REF!</definedName>
    <definedName name="Prof___u" localSheetId="12">#REF!</definedName>
    <definedName name="Prof___u" localSheetId="9">#REF!</definedName>
    <definedName name="program" localSheetId="6"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roject" localSheetId="12">#REF!</definedName>
    <definedName name="project" localSheetId="9">#REF!</definedName>
    <definedName name="pswyry" localSheetId="1" hidden="1">{#N/A,#N/A,TRUE,"Cover";#N/A,#N/A,TRUE,"Conts";#N/A,#N/A,TRUE,"VOS";#N/A,#N/A,TRUE,"Warrington";#N/A,#N/A,TRUE,"Widnes"}</definedName>
    <definedName name="pswyry" localSheetId="5" hidden="1">{#N/A,#N/A,TRUE,"Cover";#N/A,#N/A,TRUE,"Conts";#N/A,#N/A,TRUE,"VOS";#N/A,#N/A,TRUE,"Warrington";#N/A,#N/A,TRUE,"Widnes"}</definedName>
    <definedName name="pswyry" localSheetId="0" hidden="1">{#N/A,#N/A,TRUE,"Cover";#N/A,#N/A,TRUE,"Conts";#N/A,#N/A,TRUE,"VOS";#N/A,#N/A,TRUE,"Warrington";#N/A,#N/A,TRUE,"Widnes"}</definedName>
    <definedName name="pswyry" localSheetId="6" hidden="1">{#N/A,#N/A,TRUE,"Cover";#N/A,#N/A,TRUE,"Conts";#N/A,#N/A,TRUE,"VOS";#N/A,#N/A,TRUE,"Warrington";#N/A,#N/A,TRUE,"Widnes"}</definedName>
    <definedName name="pswyry" localSheetId="4"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6" hidden="1">{#N/A,#N/A,TRUE,"Cover";#N/A,#N/A,TRUE,"Conts";#N/A,#N/A,TRUE,"VOS";#N/A,#N/A,TRUE,"Warrington";#N/A,#N/A,TRUE,"Widnes"}</definedName>
    <definedName name="puy" hidden="1">{#N/A,#N/A,TRUE,"Cover";#N/A,#N/A,TRUE,"Conts";#N/A,#N/A,TRUE,"VOS";#N/A,#N/A,TRUE,"Warrington";#N/A,#N/A,TRUE,"Widnes"}</definedName>
    <definedName name="Q" localSheetId="12">#REF!</definedName>
    <definedName name="Q" localSheetId="9">#REF!</definedName>
    <definedName name="q3tqtq" localSheetId="1" hidden="1">{#N/A,#N/A,TRUE,"Cover";#N/A,#N/A,TRUE,"Conts";#N/A,#N/A,TRUE,"VOS";#N/A,#N/A,TRUE,"Warrington";#N/A,#N/A,TRUE,"Widnes"}</definedName>
    <definedName name="q3tqtq" localSheetId="5" hidden="1">{#N/A,#N/A,TRUE,"Cover";#N/A,#N/A,TRUE,"Conts";#N/A,#N/A,TRUE,"VOS";#N/A,#N/A,TRUE,"Warrington";#N/A,#N/A,TRUE,"Widnes"}</definedName>
    <definedName name="q3tqtq" localSheetId="0" hidden="1">{#N/A,#N/A,TRUE,"Cover";#N/A,#N/A,TRUE,"Conts";#N/A,#N/A,TRUE,"VOS";#N/A,#N/A,TRUE,"Warrington";#N/A,#N/A,TRUE,"Widnes"}</definedName>
    <definedName name="q3tqtq" localSheetId="6" hidden="1">{#N/A,#N/A,TRUE,"Cover";#N/A,#N/A,TRUE,"Conts";#N/A,#N/A,TRUE,"VOS";#N/A,#N/A,TRUE,"Warrington";#N/A,#N/A,TRUE,"Widnes"}</definedName>
    <definedName name="q3tqtq" localSheetId="4"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localSheetId="5" hidden="1">{#N/A,#N/A,TRUE,"Cover";#N/A,#N/A,TRUE,"Conts";#N/A,#N/A,TRUE,"VOS";#N/A,#N/A,TRUE,"Warrington";#N/A,#N/A,TRUE,"Widnes"}</definedName>
    <definedName name="q5ttyr" localSheetId="0" hidden="1">{#N/A,#N/A,TRUE,"Cover";#N/A,#N/A,TRUE,"Conts";#N/A,#N/A,TRUE,"VOS";#N/A,#N/A,TRUE,"Warrington";#N/A,#N/A,TRUE,"Widnes"}</definedName>
    <definedName name="q5ttyr" localSheetId="6" hidden="1">{#N/A,#N/A,TRUE,"Cover";#N/A,#N/A,TRUE,"Conts";#N/A,#N/A,TRUE,"VOS";#N/A,#N/A,TRUE,"Warrington";#N/A,#N/A,TRUE,"Widnes"}</definedName>
    <definedName name="q5ttyr" localSheetId="4" hidden="1">{#N/A,#N/A,TRUE,"Cover";#N/A,#N/A,TRUE,"Conts";#N/A,#N/A,TRUE,"VOS";#N/A,#N/A,TRUE,"Warrington";#N/A,#N/A,TRUE,"Widnes"}</definedName>
    <definedName name="q5ttyr" hidden="1">{#N/A,#N/A,TRUE,"Cover";#N/A,#N/A,TRUE,"Conts";#N/A,#N/A,TRUE,"VOS";#N/A,#N/A,TRUE,"Warrington";#N/A,#N/A,TRUE,"Widnes"}</definedName>
    <definedName name="qap" localSheetId="6" hidden="1">{"'Typical Costs Estimates'!$C$158:$H$161"}</definedName>
    <definedName name="qap" hidden="1">{"'Typical Costs Estimates'!$C$158:$H$161"}</definedName>
    <definedName name="qasw"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6" hidden="1">{"'Break down'!$A$4"}</definedName>
    <definedName name="qe" hidden="1">{"'Break down'!$A$4"}</definedName>
    <definedName name="qor" localSheetId="6" hidden="1">[20]BID!$A$1:$A$4</definedName>
    <definedName name="qor" hidden="1">[19]BID!$A$1:$A$4</definedName>
    <definedName name="qq" localSheetId="1" hidden="1">{#N/A,#N/A,FALSE,"단가표지"}</definedName>
    <definedName name="qq" localSheetId="5" hidden="1">{#N/A,#N/A,FALSE,"단가표지"}</definedName>
    <definedName name="qq" localSheetId="0" hidden="1">{#N/A,#N/A,FALSE,"단가표지"}</definedName>
    <definedName name="qq" localSheetId="4" hidden="1">{#N/A,#N/A,FALSE,"단가표지"}</definedName>
    <definedName name="qq" hidden="1">{#N/A,#N/A,FALSE,"단가표지"}</definedName>
    <definedName name="qqq" localSheetId="1" hidden="1">{#N/A,#N/A,TRUE,"Cover";#N/A,#N/A,TRUE,"Conts";#N/A,#N/A,TRUE,"VOS";#N/A,#N/A,TRUE,"Warrington";#N/A,#N/A,TRUE,"Widnes"}</definedName>
    <definedName name="qqq" localSheetId="5" hidden="1">{#N/A,#N/A,TRUE,"Cover";#N/A,#N/A,TRUE,"Conts";#N/A,#N/A,TRUE,"VOS";#N/A,#N/A,TRUE,"Warrington";#N/A,#N/A,TRUE,"Widnes"}</definedName>
    <definedName name="qqq" localSheetId="0" hidden="1">{#N/A,#N/A,TRUE,"Cover";#N/A,#N/A,TRUE,"Conts";#N/A,#N/A,TRUE,"VOS";#N/A,#N/A,TRUE,"Warrington";#N/A,#N/A,TRUE,"Widnes"}</definedName>
    <definedName name="qqq" localSheetId="4" hidden="1">{#N/A,#N/A,TRUE,"Cover";#N/A,#N/A,TRUE,"Conts";#N/A,#N/A,TRUE,"VOS";#N/A,#N/A,TRUE,"Warrington";#N/A,#N/A,TRUE,"Widnes"}</definedName>
    <definedName name="qqq" hidden="1">{#N/A,#N/A,TRUE,"Cover";#N/A,#N/A,TRUE,"Conts";#N/A,#N/A,TRUE,"VOS";#N/A,#N/A,TRUE,"Warrington";#N/A,#N/A,TRUE,"Widnes"}</definedName>
    <definedName name="qqqqq" localSheetId="6" hidden="1">{#N/A,#N/A,TRUE,"Basic";#N/A,#N/A,TRUE,"EXT-TABLE";#N/A,#N/A,TRUE,"STEEL";#N/A,#N/A,TRUE,"INT-Table";#N/A,#N/A,TRUE,"STEEL";#N/A,#N/A,TRUE,"Door"}</definedName>
    <definedName name="qqqqq" hidden="1">{#N/A,#N/A,TRUE,"Basic";#N/A,#N/A,TRUE,"EXT-TABLE";#N/A,#N/A,TRUE,"STEEL";#N/A,#N/A,TRUE,"INT-Table";#N/A,#N/A,TRUE,"STEEL";#N/A,#N/A,TRUE,"Door"}</definedName>
    <definedName name="qqqqqqqq"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qqqqqqqq" localSheetId="12">#REF!</definedName>
    <definedName name="qqqqqqqqqqqqqqqq" localSheetId="9">#REF!</definedName>
    <definedName name="qrt" localSheetId="1" hidden="1">{#N/A,#N/A,TRUE,"Cover";#N/A,#N/A,TRUE,"Conts";#N/A,#N/A,TRUE,"VOS";#N/A,#N/A,TRUE,"Warrington";#N/A,#N/A,TRUE,"Widnes"}</definedName>
    <definedName name="qrt" localSheetId="5" hidden="1">{#N/A,#N/A,TRUE,"Cover";#N/A,#N/A,TRUE,"Conts";#N/A,#N/A,TRUE,"VOS";#N/A,#N/A,TRUE,"Warrington";#N/A,#N/A,TRUE,"Widnes"}</definedName>
    <definedName name="qrt" localSheetId="0" hidden="1">{#N/A,#N/A,TRUE,"Cover";#N/A,#N/A,TRUE,"Conts";#N/A,#N/A,TRUE,"VOS";#N/A,#N/A,TRUE,"Warrington";#N/A,#N/A,TRUE,"Widnes"}</definedName>
    <definedName name="qrt" localSheetId="6" hidden="1">{#N/A,#N/A,TRUE,"Cover";#N/A,#N/A,TRUE,"Conts";#N/A,#N/A,TRUE,"VOS";#N/A,#N/A,TRUE,"Warrington";#N/A,#N/A,TRUE,"Widnes"}</definedName>
    <definedName name="qrt" localSheetId="4"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localSheetId="5" hidden="1">{#N/A,#N/A,TRUE,"Cover";#N/A,#N/A,TRUE,"Conts";#N/A,#N/A,TRUE,"VOS";#N/A,#N/A,TRUE,"Warrington";#N/A,#N/A,TRUE,"Widnes"}</definedName>
    <definedName name="qttyry" localSheetId="0" hidden="1">{#N/A,#N/A,TRUE,"Cover";#N/A,#N/A,TRUE,"Conts";#N/A,#N/A,TRUE,"VOS";#N/A,#N/A,TRUE,"Warrington";#N/A,#N/A,TRUE,"Widnes"}</definedName>
    <definedName name="qttyry" localSheetId="6" hidden="1">{#N/A,#N/A,TRUE,"Cover";#N/A,#N/A,TRUE,"Conts";#N/A,#N/A,TRUE,"VOS";#N/A,#N/A,TRUE,"Warrington";#N/A,#N/A,TRUE,"Widnes"}</definedName>
    <definedName name="qttyry" localSheetId="4" hidden="1">{#N/A,#N/A,TRUE,"Cover";#N/A,#N/A,TRUE,"Conts";#N/A,#N/A,TRUE,"VOS";#N/A,#N/A,TRUE,"Warrington";#N/A,#N/A,TRUE,"Widnes"}</definedName>
    <definedName name="qttyry" hidden="1">{#N/A,#N/A,TRUE,"Cover";#N/A,#N/A,TRUE,"Conts";#N/A,#N/A,TRUE,"VOS";#N/A,#N/A,TRUE,"Warrington";#N/A,#N/A,TRUE,"Widnes"}</definedName>
    <definedName name="Qty" localSheetId="12">'[36]except wiring'!#REF!</definedName>
    <definedName name="Qty" localSheetId="9">#REF!</definedName>
    <definedName name="Qty_as_on" localSheetId="12">#REF!</definedName>
    <definedName name="Qty_as_on" localSheetId="9">#REF!</definedName>
    <definedName name="Qty_as_on_apr" localSheetId="12">#REF!</definedName>
    <definedName name="Qty_as_on_apr" localSheetId="9">#REF!</definedName>
    <definedName name="qtyhytrh" localSheetId="1" hidden="1">{#N/A,#N/A,TRUE,"Cover";#N/A,#N/A,TRUE,"Conts";#N/A,#N/A,TRUE,"VOS";#N/A,#N/A,TRUE,"Warrington";#N/A,#N/A,TRUE,"Widnes"}</definedName>
    <definedName name="qtyhytrh" localSheetId="5" hidden="1">{#N/A,#N/A,TRUE,"Cover";#N/A,#N/A,TRUE,"Conts";#N/A,#N/A,TRUE,"VOS";#N/A,#N/A,TRUE,"Warrington";#N/A,#N/A,TRUE,"Widnes"}</definedName>
    <definedName name="qtyhytrh" localSheetId="0" hidden="1">{#N/A,#N/A,TRUE,"Cover";#N/A,#N/A,TRUE,"Conts";#N/A,#N/A,TRUE,"VOS";#N/A,#N/A,TRUE,"Warrington";#N/A,#N/A,TRUE,"Widnes"}</definedName>
    <definedName name="qtyhytrh" localSheetId="6" hidden="1">{#N/A,#N/A,TRUE,"Cover";#N/A,#N/A,TRUE,"Conts";#N/A,#N/A,TRUE,"VOS";#N/A,#N/A,TRUE,"Warrington";#N/A,#N/A,TRUE,"Widnes"}</definedName>
    <definedName name="qtyhytrh" localSheetId="4"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localSheetId="5" hidden="1">{#N/A,#N/A,TRUE,"Cover";#N/A,#N/A,TRUE,"Conts";#N/A,#N/A,TRUE,"VOS";#N/A,#N/A,TRUE,"Warrington";#N/A,#N/A,TRUE,"Widnes"}</definedName>
    <definedName name="qtyu" localSheetId="0" hidden="1">{#N/A,#N/A,TRUE,"Cover";#N/A,#N/A,TRUE,"Conts";#N/A,#N/A,TRUE,"VOS";#N/A,#N/A,TRUE,"Warrington";#N/A,#N/A,TRUE,"Widnes"}</definedName>
    <definedName name="qtyu" localSheetId="6" hidden="1">{#N/A,#N/A,TRUE,"Cover";#N/A,#N/A,TRUE,"Conts";#N/A,#N/A,TRUE,"VOS";#N/A,#N/A,TRUE,"Warrington";#N/A,#N/A,TRUE,"Widnes"}</definedName>
    <definedName name="qtyu" localSheetId="4"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localSheetId="5" hidden="1">{#N/A,#N/A,TRUE,"Cover";#N/A,#N/A,TRUE,"Conts";#N/A,#N/A,TRUE,"VOS";#N/A,#N/A,TRUE,"Warrington";#N/A,#N/A,TRUE,"Widnes"}</definedName>
    <definedName name="qtyyut" localSheetId="0" hidden="1">{#N/A,#N/A,TRUE,"Cover";#N/A,#N/A,TRUE,"Conts";#N/A,#N/A,TRUE,"VOS";#N/A,#N/A,TRUE,"Warrington";#N/A,#N/A,TRUE,"Widnes"}</definedName>
    <definedName name="qtyyut" localSheetId="6" hidden="1">{#N/A,#N/A,TRUE,"Cover";#N/A,#N/A,TRUE,"Conts";#N/A,#N/A,TRUE,"VOS";#N/A,#N/A,TRUE,"Warrington";#N/A,#N/A,TRUE,"Widnes"}</definedName>
    <definedName name="qtyyut" localSheetId="4"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localSheetId="5" hidden="1">{#N/A,#N/A,TRUE,"Cover";#N/A,#N/A,TRUE,"Conts";#N/A,#N/A,TRUE,"VOS";#N/A,#N/A,TRUE,"Warrington";#N/A,#N/A,TRUE,"Widnes"}</definedName>
    <definedName name="qtyyyhh" localSheetId="0" hidden="1">{#N/A,#N/A,TRUE,"Cover";#N/A,#N/A,TRUE,"Conts";#N/A,#N/A,TRUE,"VOS";#N/A,#N/A,TRUE,"Warrington";#N/A,#N/A,TRUE,"Widnes"}</definedName>
    <definedName name="qtyyyhh" localSheetId="6" hidden="1">{#N/A,#N/A,TRUE,"Cover";#N/A,#N/A,TRUE,"Conts";#N/A,#N/A,TRUE,"VOS";#N/A,#N/A,TRUE,"Warrington";#N/A,#N/A,TRUE,"Widnes"}</definedName>
    <definedName name="qtyyyhh" localSheetId="4" hidden="1">{#N/A,#N/A,TRUE,"Cover";#N/A,#N/A,TRUE,"Conts";#N/A,#N/A,TRUE,"VOS";#N/A,#N/A,TRUE,"Warrington";#N/A,#N/A,TRUE,"Widnes"}</definedName>
    <definedName name="qtyyyhh" hidden="1">{#N/A,#N/A,TRUE,"Cover";#N/A,#N/A,TRUE,"Conts";#N/A,#N/A,TRUE,"VOS";#N/A,#N/A,TRUE,"Warrington";#N/A,#N/A,TRUE,"Widnes"}</definedName>
    <definedName name="qu" localSheetId="12">#REF!</definedName>
    <definedName name="qu" localSheetId="9">#REF!</definedName>
    <definedName name="Quotation_Date0" localSheetId="12">[32]Sheet3!#REF!</definedName>
    <definedName name="Quotation_Date0" localSheetId="9">[32]Sheet3!#REF!</definedName>
    <definedName name="Quotation_Ref." localSheetId="12">[32]Sheet3!#REF!</definedName>
    <definedName name="Quotation_Ref." localSheetId="9">[32]Sheet3!#REF!</definedName>
    <definedName name="qw" localSheetId="1" hidden="1">{#N/A,#N/A,FALSE,"단가표지"}</definedName>
    <definedName name="qw" localSheetId="5" hidden="1">{#N/A,#N/A,FALSE,"단가표지"}</definedName>
    <definedName name="qw" localSheetId="0" hidden="1">{#N/A,#N/A,FALSE,"단가표지"}</definedName>
    <definedName name="qw" localSheetId="4" hidden="1">{#N/A,#N/A,FALSE,"단가표지"}</definedName>
    <definedName name="qw" hidden="1">{#N/A,#N/A,FALSE,"단가표지"}</definedName>
    <definedName name="Ra" localSheetId="12">#REF!</definedName>
    <definedName name="Ra" localSheetId="9">#REF!</definedName>
    <definedName name="raaa" localSheetId="6" hidden="1">{"'Sheet1'!$A$4386:$N$4591"}</definedName>
    <definedName name="raaa" hidden="1">{"'Sheet1'!$A$4386:$N$4591"}</definedName>
    <definedName name="railway" localSheetId="6" hidden="1">{"'Sheet1'!$A$4386:$N$4591"}</definedName>
    <definedName name="railway" hidden="1">{"'Sheet1'!$A$4386:$N$4591"}</definedName>
    <definedName name="rasgg" localSheetId="1" hidden="1">{#N/A,#N/A,TRUE,"Cover";#N/A,#N/A,TRUE,"Conts";#N/A,#N/A,TRUE,"VOS";#N/A,#N/A,TRUE,"Warrington";#N/A,#N/A,TRUE,"Widnes"}</definedName>
    <definedName name="rasgg" localSheetId="5" hidden="1">{#N/A,#N/A,TRUE,"Cover";#N/A,#N/A,TRUE,"Conts";#N/A,#N/A,TRUE,"VOS";#N/A,#N/A,TRUE,"Warrington";#N/A,#N/A,TRUE,"Widnes"}</definedName>
    <definedName name="rasgg" localSheetId="0" hidden="1">{#N/A,#N/A,TRUE,"Cover";#N/A,#N/A,TRUE,"Conts";#N/A,#N/A,TRUE,"VOS";#N/A,#N/A,TRUE,"Warrington";#N/A,#N/A,TRUE,"Widnes"}</definedName>
    <definedName name="rasgg" localSheetId="6" hidden="1">{#N/A,#N/A,TRUE,"Cover";#N/A,#N/A,TRUE,"Conts";#N/A,#N/A,TRUE,"VOS";#N/A,#N/A,TRUE,"Warrington";#N/A,#N/A,TRUE,"Widnes"}</definedName>
    <definedName name="rasgg" localSheetId="4" hidden="1">{#N/A,#N/A,TRUE,"Cover";#N/A,#N/A,TRUE,"Conts";#N/A,#N/A,TRUE,"VOS";#N/A,#N/A,TRUE,"Warrington";#N/A,#N/A,TRUE,"Widnes"}</definedName>
    <definedName name="rasgg" hidden="1">{#N/A,#N/A,TRUE,"Cover";#N/A,#N/A,TRUE,"Conts";#N/A,#N/A,TRUE,"VOS";#N/A,#N/A,TRUE,"Warrington";#N/A,#N/A,TRUE,"Widnes"}</definedName>
    <definedName name="rate" localSheetId="12">#REF!</definedName>
    <definedName name="rate" localSheetId="9">#REF!</definedName>
    <definedName name="rates" localSheetId="12">#REF!</definedName>
    <definedName name="rates" localSheetId="9">#REF!</definedName>
    <definedName name="ravi" localSheetId="6"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hidden="1">#REF!</definedName>
    <definedName name="RB7.4" localSheetId="1" hidden="1">#REF!</definedName>
    <definedName name="RB7.4" localSheetId="5" hidden="1">#REF!</definedName>
    <definedName name="RB7.4" localSheetId="12" hidden="1">#REF!</definedName>
    <definedName name="RB7.4" localSheetId="14" hidden="1">#REF!</definedName>
    <definedName name="RB7.4" localSheetId="9" hidden="1">#REF!</definedName>
    <definedName name="RB7.4" localSheetId="6" hidden="1">#REF!</definedName>
    <definedName name="RB7.4" hidden="1">#REF!</definedName>
    <definedName name="RCArea" localSheetId="1" hidden="1">#REF!</definedName>
    <definedName name="RCArea" localSheetId="5" hidden="1">#REF!</definedName>
    <definedName name="RCArea" localSheetId="12" hidden="1">#REF!</definedName>
    <definedName name="RCArea" localSheetId="14" hidden="1">#REF!</definedName>
    <definedName name="RCArea" localSheetId="9" hidden="1">#REF!</definedName>
    <definedName name="RCArea" localSheetId="6" hidden="1">#REF!</definedName>
    <definedName name="RCArea" hidden="1">#REF!</definedName>
    <definedName name="RCArea2" hidden="1">#REF!</definedName>
    <definedName name="RCVFINAL" localSheetId="12">#REF!</definedName>
    <definedName name="RCVFINAL" localSheetId="9">#REF!</definedName>
    <definedName name="rcwbgl" localSheetId="12">#REF!</definedName>
    <definedName name="rcwbgl" localSheetId="9">#REF!</definedName>
    <definedName name="rcwbgl2" localSheetId="12">#REF!</definedName>
    <definedName name="rcwbgl2" localSheetId="9">#REF!</definedName>
    <definedName name="rd" localSheetId="6"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localSheetId="5" hidden="1">{#N/A,#N/A,TRUE,"Cover";#N/A,#N/A,TRUE,"Conts";#N/A,#N/A,TRUE,"VOS";#N/A,#N/A,TRUE,"Warrington";#N/A,#N/A,TRUE,"Widnes"}</definedName>
    <definedName name="rdegsegrg" localSheetId="0" hidden="1">{#N/A,#N/A,TRUE,"Cover";#N/A,#N/A,TRUE,"Conts";#N/A,#N/A,TRUE,"VOS";#N/A,#N/A,TRUE,"Warrington";#N/A,#N/A,TRUE,"Widnes"}</definedName>
    <definedName name="rdegsegrg" localSheetId="6" hidden="1">{#N/A,#N/A,TRUE,"Cover";#N/A,#N/A,TRUE,"Conts";#N/A,#N/A,TRUE,"VOS";#N/A,#N/A,TRUE,"Warrington";#N/A,#N/A,TRUE,"Widnes"}</definedName>
    <definedName name="rdegsegrg" localSheetId="4" hidden="1">{#N/A,#N/A,TRUE,"Cover";#N/A,#N/A,TRUE,"Conts";#N/A,#N/A,TRUE,"VOS";#N/A,#N/A,TRUE,"Warrington";#N/A,#N/A,TRUE,"Widnes"}</definedName>
    <definedName name="rdegsegrg" hidden="1">{#N/A,#N/A,TRUE,"Cover";#N/A,#N/A,TRUE,"Conts";#N/A,#N/A,TRUE,"VOS";#N/A,#N/A,TRUE,"Warrington";#N/A,#N/A,TRUE,"Widnes"}</definedName>
    <definedName name="re" localSheetId="1" hidden="1">{#N/A,#N/A,TRUE,"Front";#N/A,#N/A,TRUE,"Simple Letter";#N/A,#N/A,TRUE,"Inside";#N/A,#N/A,TRUE,"Contents";#N/A,#N/A,TRUE,"Basis";#N/A,#N/A,TRUE,"Inclusions";#N/A,#N/A,TRUE,"Exclusions";#N/A,#N/A,TRUE,"Areas";#N/A,#N/A,TRUE,"Summary";#N/A,#N/A,TRUE,"Detail"}</definedName>
    <definedName name="re" localSheetId="5" hidden="1">{#N/A,#N/A,TRUE,"Front";#N/A,#N/A,TRUE,"Simple Letter";#N/A,#N/A,TRUE,"Inside";#N/A,#N/A,TRUE,"Contents";#N/A,#N/A,TRUE,"Basis";#N/A,#N/A,TRUE,"Inclusions";#N/A,#N/A,TRUE,"Exclusions";#N/A,#N/A,TRUE,"Areas";#N/A,#N/A,TRUE,"Summary";#N/A,#N/A,TRUE,"Detail"}</definedName>
    <definedName name="re" localSheetId="0" hidden="1">{#N/A,#N/A,TRUE,"Front";#N/A,#N/A,TRUE,"Simple Letter";#N/A,#N/A,TRUE,"Inside";#N/A,#N/A,TRUE,"Contents";#N/A,#N/A,TRUE,"Basis";#N/A,#N/A,TRUE,"Inclusions";#N/A,#N/A,TRUE,"Exclusions";#N/A,#N/A,TRUE,"Areas";#N/A,#N/A,TRUE,"Summary";#N/A,#N/A,TRUE,"Detail"}</definedName>
    <definedName name="re" localSheetId="4" hidden="1">{#N/A,#N/A,TRUE,"Front";#N/A,#N/A,TRUE,"Simple Letter";#N/A,#N/A,TRUE,"Inside";#N/A,#N/A,TRUE,"Contents";#N/A,#N/A,TRUE,"Basis";#N/A,#N/A,TRUE,"Inclusions";#N/A,#N/A,TRUE,"Exclusions";#N/A,#N/A,TRUE,"Areas";#N/A,#N/A,TRUE,"Summary";#N/A,#N/A,TRUE,"Detail"}</definedName>
    <definedName name="re" hidden="1">{#N/A,#N/A,TRUE,"Front";#N/A,#N/A,TRUE,"Simple Letter";#N/A,#N/A,TRUE,"Inside";#N/A,#N/A,TRUE,"Contents";#N/A,#N/A,TRUE,"Basis";#N/A,#N/A,TRUE,"Inclusions";#N/A,#N/A,TRUE,"Exclusions";#N/A,#N/A,TRUE,"Areas";#N/A,#N/A,TRUE,"Summary";#N/A,#N/A,TRUE,"Detail"}</definedName>
    <definedName name="READ" hidden="1">FALSE</definedName>
    <definedName name="Rebar_Qty._for_Bottom_L" localSheetId="12">#REF!</definedName>
    <definedName name="Rebar_Qty._for_Bottom_L" localSheetId="9">#REF!</definedName>
    <definedName name="Recom" localSheetId="6" hidden="1">{"'Break down'!$A$4"}</definedName>
    <definedName name="Recom" hidden="1">{"'Break down'!$A$4"}</definedName>
    <definedName name="redo" localSheetId="6"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localSheetId="5" hidden="1">{#N/A,#N/A,FALSE,"배수1"}</definedName>
    <definedName name="reeyte" localSheetId="0" hidden="1">{#N/A,#N/A,FALSE,"배수1"}</definedName>
    <definedName name="reeyte" localSheetId="6" hidden="1">{#N/A,#N/A,FALSE,"배수1"}</definedName>
    <definedName name="reeyte" localSheetId="4"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localSheetId="5" hidden="1">{#N/A,#N/A,TRUE,"Front";#N/A,#N/A,TRUE,"Simple Letter";#N/A,#N/A,TRUE,"Inside";#N/A,#N/A,TRUE,"Contents";#N/A,#N/A,TRUE,"Basis";#N/A,#N/A,TRUE,"Inclusions";#N/A,#N/A,TRUE,"Exclusions";#N/A,#N/A,TRUE,"Areas";#N/A,#N/A,TRUE,"Summary";#N/A,#N/A,TRUE,"Detail"}</definedName>
    <definedName name="reger" localSheetId="0" hidden="1">{#N/A,#N/A,TRUE,"Front";#N/A,#N/A,TRUE,"Simple Letter";#N/A,#N/A,TRUE,"Inside";#N/A,#N/A,TRUE,"Contents";#N/A,#N/A,TRUE,"Basis";#N/A,#N/A,TRUE,"Inclusions";#N/A,#N/A,TRUE,"Exclusions";#N/A,#N/A,TRUE,"Areas";#N/A,#N/A,TRUE,"Summary";#N/A,#N/A,TRUE,"Detail"}</definedName>
    <definedName name="reger" localSheetId="6" hidden="1">{#N/A,#N/A,TRUE,"Front";#N/A,#N/A,TRUE,"Simple Letter";#N/A,#N/A,TRUE,"Inside";#N/A,#N/A,TRUE,"Contents";#N/A,#N/A,TRUE,"Basis";#N/A,#N/A,TRUE,"Inclusions";#N/A,#N/A,TRUE,"Exclusions";#N/A,#N/A,TRUE,"Areas";#N/A,#N/A,TRUE,"Summary";#N/A,#N/A,TRUE,"Detail"}</definedName>
    <definedName name="reger" localSheetId="4"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l" localSheetId="12">#REF!</definedName>
    <definedName name="rel" localSheetId="9">#REF!</definedName>
    <definedName name="REN" localSheetId="6" hidden="1">{"'Break down'!$A$4"}</definedName>
    <definedName name="REN" hidden="1">{"'Break down'!$A$4"}</definedName>
    <definedName name="rer" localSheetId="1" hidden="1">{#N/A,#N/A,TRUE,"Cover";#N/A,#N/A,TRUE,"Conts";#N/A,#N/A,TRUE,"VOS";#N/A,#N/A,TRUE,"Warrington";#N/A,#N/A,TRUE,"Widnes"}</definedName>
    <definedName name="rer" localSheetId="5" hidden="1">{#N/A,#N/A,TRUE,"Cover";#N/A,#N/A,TRUE,"Conts";#N/A,#N/A,TRUE,"VOS";#N/A,#N/A,TRUE,"Warrington";#N/A,#N/A,TRUE,"Widnes"}</definedName>
    <definedName name="rer" localSheetId="0" hidden="1">{#N/A,#N/A,TRUE,"Cover";#N/A,#N/A,TRUE,"Conts";#N/A,#N/A,TRUE,"VOS";#N/A,#N/A,TRUE,"Warrington";#N/A,#N/A,TRUE,"Widnes"}</definedName>
    <definedName name="rer" localSheetId="4" hidden="1">{#N/A,#N/A,TRUE,"Cover";#N/A,#N/A,TRUE,"Conts";#N/A,#N/A,TRUE,"VOS";#N/A,#N/A,TRUE,"Warrington";#N/A,#N/A,TRUE,"Widnes"}</definedName>
    <definedName name="rer" hidden="1">{#N/A,#N/A,TRUE,"Cover";#N/A,#N/A,TRUE,"Conts";#N/A,#N/A,TRUE,"VOS";#N/A,#N/A,TRUE,"Warrington";#N/A,#N/A,TRUE,"Widnes"}</definedName>
    <definedName name="Resources" localSheetId="1" hidden="1">{#N/A,#N/A,FALSE,"Organisation Chart"}</definedName>
    <definedName name="Resources" localSheetId="5" hidden="1">{#N/A,#N/A,FALSE,"Organisation Chart"}</definedName>
    <definedName name="Resources" localSheetId="0" hidden="1">{#N/A,#N/A,FALSE,"Organisation Chart"}</definedName>
    <definedName name="Resources" localSheetId="6" hidden="1">{#N/A,#N/A,FALSE,"Organisation Chart"}</definedName>
    <definedName name="Resources" localSheetId="4" hidden="1">{#N/A,#N/A,FALSE,"Organisation Chart"}</definedName>
    <definedName name="Resources" hidden="1">{#N/A,#N/A,FALSE,"Organisation Chart"}</definedName>
    <definedName name="results" localSheetId="12">#REF!</definedName>
    <definedName name="results" localSheetId="9">#REF!</definedName>
    <definedName name="retert" localSheetId="1" hidden="1">{#N/A,#N/A,FALSE,"조골재"}</definedName>
    <definedName name="retert" localSheetId="5" hidden="1">{#N/A,#N/A,FALSE,"조골재"}</definedName>
    <definedName name="retert" localSheetId="0" hidden="1">{#N/A,#N/A,FALSE,"조골재"}</definedName>
    <definedName name="retert" localSheetId="6" hidden="1">{#N/A,#N/A,FALSE,"조골재"}</definedName>
    <definedName name="retert" localSheetId="4" hidden="1">{#N/A,#N/A,FALSE,"조골재"}</definedName>
    <definedName name="retert" hidden="1">{#N/A,#N/A,FALSE,"조골재"}</definedName>
    <definedName name="retetet" localSheetId="1" hidden="1">{#N/A,#N/A,FALSE,"CAM-G7";#N/A,#N/A,FALSE,"SPL";#N/A,#N/A,FALSE,"butt-in G7";#N/A,#N/A,FALSE,"dia-in G7";#N/A,#N/A,FALSE,"추가-STA G7"}</definedName>
    <definedName name="retetet" localSheetId="5" hidden="1">{#N/A,#N/A,FALSE,"CAM-G7";#N/A,#N/A,FALSE,"SPL";#N/A,#N/A,FALSE,"butt-in G7";#N/A,#N/A,FALSE,"dia-in G7";#N/A,#N/A,FALSE,"추가-STA G7"}</definedName>
    <definedName name="retetet" localSheetId="0" hidden="1">{#N/A,#N/A,FALSE,"CAM-G7";#N/A,#N/A,FALSE,"SPL";#N/A,#N/A,FALSE,"butt-in G7";#N/A,#N/A,FALSE,"dia-in G7";#N/A,#N/A,FALSE,"추가-STA G7"}</definedName>
    <definedName name="retetet" localSheetId="6" hidden="1">{#N/A,#N/A,FALSE,"CAM-G7";#N/A,#N/A,FALSE,"SPL";#N/A,#N/A,FALSE,"butt-in G7";#N/A,#N/A,FALSE,"dia-in G7";#N/A,#N/A,FALSE,"추가-STA G7"}</definedName>
    <definedName name="retetet" localSheetId="4"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localSheetId="5" hidden="1">{#N/A,#N/A,FALSE,"CAM-G7";#N/A,#N/A,FALSE,"SPL";#N/A,#N/A,FALSE,"butt-in G7";#N/A,#N/A,FALSE,"dia-in G7";#N/A,#N/A,FALSE,"추가-STA G7"}</definedName>
    <definedName name="retewt" localSheetId="0" hidden="1">{#N/A,#N/A,FALSE,"CAM-G7";#N/A,#N/A,FALSE,"SPL";#N/A,#N/A,FALSE,"butt-in G7";#N/A,#N/A,FALSE,"dia-in G7";#N/A,#N/A,FALSE,"추가-STA G7"}</definedName>
    <definedName name="retewt" localSheetId="6" hidden="1">{#N/A,#N/A,FALSE,"CAM-G7";#N/A,#N/A,FALSE,"SPL";#N/A,#N/A,FALSE,"butt-in G7";#N/A,#N/A,FALSE,"dia-in G7";#N/A,#N/A,FALSE,"추가-STA G7"}</definedName>
    <definedName name="retewt" localSheetId="4" hidden="1">{#N/A,#N/A,FALSE,"CAM-G7";#N/A,#N/A,FALSE,"SPL";#N/A,#N/A,FALSE,"butt-in G7";#N/A,#N/A,FALSE,"dia-in G7";#N/A,#N/A,FALSE,"추가-STA G7"}</definedName>
    <definedName name="retewt" hidden="1">{#N/A,#N/A,FALSE,"CAM-G7";#N/A,#N/A,FALSE,"SPL";#N/A,#N/A,FALSE,"butt-in G7";#N/A,#N/A,FALSE,"dia-in G7";#N/A,#N/A,FALSE,"추가-STA G7"}</definedName>
    <definedName name="Rev" localSheetId="12">#REF!</definedName>
    <definedName name="Rev" localSheetId="9">#REF!</definedName>
    <definedName name="REV3100BQ" localSheetId="12">#REF!</definedName>
    <definedName name="REV3100BQ" localSheetId="9">#REF!</definedName>
    <definedName name="REV3110BQ" localSheetId="12">#REF!</definedName>
    <definedName name="REV3110BQ" localSheetId="9">#REF!</definedName>
    <definedName name="REV3200BQ" localSheetId="12">#REF!</definedName>
    <definedName name="REV3200BQ" localSheetId="9">#REF!</definedName>
    <definedName name="REV3300BQ" localSheetId="12">#REF!</definedName>
    <definedName name="REV3300BQ" localSheetId="9">#REF!</definedName>
    <definedName name="REV3400BQ" localSheetId="12">#REF!</definedName>
    <definedName name="REV3400BQ" localSheetId="9">#REF!</definedName>
    <definedName name="REV3500BQ" localSheetId="12">#REF!</definedName>
    <definedName name="REV3500BQ" localSheetId="9">#REF!</definedName>
    <definedName name="REV3600BQ" localSheetId="12">#REF!</definedName>
    <definedName name="REV3600BQ" localSheetId="9">#REF!</definedName>
    <definedName name="REV3700BQ" localSheetId="12">#REF!</definedName>
    <definedName name="REV3700BQ" localSheetId="9">#REF!</definedName>
    <definedName name="REV3800BQ" localSheetId="12">#REF!</definedName>
    <definedName name="REV3800BQ" localSheetId="9">#REF!</definedName>
    <definedName name="Revision" localSheetId="12">#REF!</definedName>
    <definedName name="Revision" localSheetId="9">#REF!</definedName>
    <definedName name="reytryert" localSheetId="1" hidden="1">{#N/A,#N/A,FALSE,"단가표지"}</definedName>
    <definedName name="reytryert" localSheetId="5" hidden="1">{#N/A,#N/A,FALSE,"단가표지"}</definedName>
    <definedName name="reytryert" localSheetId="0" hidden="1">{#N/A,#N/A,FALSE,"단가표지"}</definedName>
    <definedName name="reytryert" localSheetId="6" hidden="1">{#N/A,#N/A,FALSE,"단가표지"}</definedName>
    <definedName name="reytryert" localSheetId="4" hidden="1">{#N/A,#N/A,FALSE,"단가표지"}</definedName>
    <definedName name="reytryert" hidden="1">{#N/A,#N/A,FALSE,"단가표지"}</definedName>
    <definedName name="reyyrteyw" localSheetId="1" hidden="1">{#N/A,#N/A,FALSE,"2~8번"}</definedName>
    <definedName name="reyyrteyw" localSheetId="5" hidden="1">{#N/A,#N/A,FALSE,"2~8번"}</definedName>
    <definedName name="reyyrteyw" localSheetId="0" hidden="1">{#N/A,#N/A,FALSE,"2~8번"}</definedName>
    <definedName name="reyyrteyw" localSheetId="6" hidden="1">{#N/A,#N/A,FALSE,"2~8번"}</definedName>
    <definedName name="reyyrteyw" localSheetId="4"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localSheetId="5" hidden="1">{#N/A,#N/A,TRUE,"Front";#N/A,#N/A,TRUE,"Simple Letter";#N/A,#N/A,TRUE,"Inside";#N/A,#N/A,TRUE,"Contents";#N/A,#N/A,TRUE,"Basis";#N/A,#N/A,TRUE,"Inclusions";#N/A,#N/A,TRUE,"Exclusions";#N/A,#N/A,TRUE,"Areas";#N/A,#N/A,TRUE,"Summary";#N/A,#N/A,TRUE,"Detail"}</definedName>
    <definedName name="rferg" localSheetId="0" hidden="1">{#N/A,#N/A,TRUE,"Front";#N/A,#N/A,TRUE,"Simple Letter";#N/A,#N/A,TRUE,"Inside";#N/A,#N/A,TRUE,"Contents";#N/A,#N/A,TRUE,"Basis";#N/A,#N/A,TRUE,"Inclusions";#N/A,#N/A,TRUE,"Exclusions";#N/A,#N/A,TRUE,"Areas";#N/A,#N/A,TRUE,"Summary";#N/A,#N/A,TRUE,"Detail"}</definedName>
    <definedName name="rferg" localSheetId="6" hidden="1">{#N/A,#N/A,TRUE,"Front";#N/A,#N/A,TRUE,"Simple Letter";#N/A,#N/A,TRUE,"Inside";#N/A,#N/A,TRUE,"Contents";#N/A,#N/A,TRUE,"Basis";#N/A,#N/A,TRUE,"Inclusions";#N/A,#N/A,TRUE,"Exclusions";#N/A,#N/A,TRUE,"Areas";#N/A,#N/A,TRUE,"Summary";#N/A,#N/A,TRUE,"Detail"}</definedName>
    <definedName name="rferg" localSheetId="4"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6"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localSheetId="5" hidden="1">{#N/A,#N/A,TRUE,"Front";#N/A,#N/A,TRUE,"Simple Letter";#N/A,#N/A,TRUE,"Inside";#N/A,#N/A,TRUE,"Contents";#N/A,#N/A,TRUE,"Basis";#N/A,#N/A,TRUE,"Inclusions";#N/A,#N/A,TRUE,"Exclusions";#N/A,#N/A,TRUE,"Areas";#N/A,#N/A,TRUE,"Summary";#N/A,#N/A,TRUE,"Detail"}</definedName>
    <definedName name="rgeg" localSheetId="0" hidden="1">{#N/A,#N/A,TRUE,"Front";#N/A,#N/A,TRUE,"Simple Letter";#N/A,#N/A,TRUE,"Inside";#N/A,#N/A,TRUE,"Contents";#N/A,#N/A,TRUE,"Basis";#N/A,#N/A,TRUE,"Inclusions";#N/A,#N/A,TRUE,"Exclusions";#N/A,#N/A,TRUE,"Areas";#N/A,#N/A,TRUE,"Summary";#N/A,#N/A,TRUE,"Detail"}</definedName>
    <definedName name="rgeg" localSheetId="6" hidden="1">{#N/A,#N/A,TRUE,"Front";#N/A,#N/A,TRUE,"Simple Letter";#N/A,#N/A,TRUE,"Inside";#N/A,#N/A,TRUE,"Contents";#N/A,#N/A,TRUE,"Basis";#N/A,#N/A,TRUE,"Inclusions";#N/A,#N/A,TRUE,"Exclusions";#N/A,#N/A,TRUE,"Areas";#N/A,#N/A,TRUE,"Summary";#N/A,#N/A,TRUE,"Detail"}</definedName>
    <definedName name="rgeg" localSheetId="4"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localSheetId="5" hidden="1">{#N/A,#N/A,TRUE,"Cover";#N/A,#N/A,TRUE,"Conts";#N/A,#N/A,TRUE,"VOS";#N/A,#N/A,TRUE,"Warrington";#N/A,#N/A,TRUE,"Widnes"}</definedName>
    <definedName name="rghhythy" localSheetId="0" hidden="1">{#N/A,#N/A,TRUE,"Cover";#N/A,#N/A,TRUE,"Conts";#N/A,#N/A,TRUE,"VOS";#N/A,#N/A,TRUE,"Warrington";#N/A,#N/A,TRUE,"Widnes"}</definedName>
    <definedName name="rghhythy" localSheetId="6" hidden="1">{#N/A,#N/A,TRUE,"Cover";#N/A,#N/A,TRUE,"Conts";#N/A,#N/A,TRUE,"VOS";#N/A,#N/A,TRUE,"Warrington";#N/A,#N/A,TRUE,"Widnes"}</definedName>
    <definedName name="rghhythy" localSheetId="4"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localSheetId="5" hidden="1">{#N/A,#N/A,TRUE,"Cover";#N/A,#N/A,TRUE,"Conts";#N/A,#N/A,TRUE,"VOS";#N/A,#N/A,TRUE,"Warrington";#N/A,#N/A,TRUE,"Widnes"}</definedName>
    <definedName name="rhyuyi" localSheetId="0" hidden="1">{#N/A,#N/A,TRUE,"Cover";#N/A,#N/A,TRUE,"Conts";#N/A,#N/A,TRUE,"VOS";#N/A,#N/A,TRUE,"Warrington";#N/A,#N/A,TRUE,"Widnes"}</definedName>
    <definedName name="rhyuyi" localSheetId="6" hidden="1">{#N/A,#N/A,TRUE,"Cover";#N/A,#N/A,TRUE,"Conts";#N/A,#N/A,TRUE,"VOS";#N/A,#N/A,TRUE,"Warrington";#N/A,#N/A,TRUE,"Widnes"}</definedName>
    <definedName name="rhyuyi" localSheetId="4" hidden="1">{#N/A,#N/A,TRUE,"Cover";#N/A,#N/A,TRUE,"Conts";#N/A,#N/A,TRUE,"VOS";#N/A,#N/A,TRUE,"Warrington";#N/A,#N/A,TRUE,"Widnes"}</definedName>
    <definedName name="rhyuyi" hidden="1">{#N/A,#N/A,TRUE,"Cover";#N/A,#N/A,TRUE,"Conts";#N/A,#N/A,TRUE,"VOS";#N/A,#N/A,TRUE,"Warrington";#N/A,#N/A,TRUE,"Widnes"}</definedName>
    <definedName name="rig" localSheetId="12">#REF!</definedName>
    <definedName name="rig" localSheetId="9">#REF!</definedName>
    <definedName name="RiskAfterSimMacro" hidden="1">""</definedName>
    <definedName name="RiskBeforeRecalcMacro" hidden="1">""</definedName>
    <definedName name="RiskMultipleCPUSupportEnabled" hidden="1">TRUE</definedName>
    <definedName name="rkd" localSheetId="6" hidden="1">{#N/A,#N/A,FALSE,"CCTV"}</definedName>
    <definedName name="rkd" hidden="1">{#N/A,#N/A,FALSE,"CCTV"}</definedName>
    <definedName name="robot" localSheetId="12">#REF!</definedName>
    <definedName name="robot" localSheetId="9">#REF!</definedName>
    <definedName name="rosid" localSheetId="12">#REF!</definedName>
    <definedName name="rosid" localSheetId="9">#REF!</definedName>
    <definedName name="rou" localSheetId="6" hidden="1">{"'Break down'!$A$4"}</definedName>
    <definedName name="rou" hidden="1">{"'Break down'!$A$4"}</definedName>
    <definedName name="rpppp" localSheetId="6"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localSheetId="5" hidden="1">{#N/A,#N/A,TRUE,"Front";#N/A,#N/A,TRUE,"Simple Letter";#N/A,#N/A,TRUE,"Inside";#N/A,#N/A,TRUE,"Contents";#N/A,#N/A,TRUE,"Basis";#N/A,#N/A,TRUE,"Inclusions";#N/A,#N/A,TRUE,"Exclusions";#N/A,#N/A,TRUE,"Areas";#N/A,#N/A,TRUE,"Summary";#N/A,#N/A,TRUE,"Detail"}</definedName>
    <definedName name="rq2rtyert" localSheetId="0" hidden="1">{#N/A,#N/A,TRUE,"Front";#N/A,#N/A,TRUE,"Simple Letter";#N/A,#N/A,TRUE,"Inside";#N/A,#N/A,TRUE,"Contents";#N/A,#N/A,TRUE,"Basis";#N/A,#N/A,TRUE,"Inclusions";#N/A,#N/A,TRUE,"Exclusions";#N/A,#N/A,TRUE,"Areas";#N/A,#N/A,TRUE,"Summary";#N/A,#N/A,TRUE,"Detail"}</definedName>
    <definedName name="rq2rtyert" localSheetId="6" hidden="1">{#N/A,#N/A,TRUE,"Front";#N/A,#N/A,TRUE,"Simple Letter";#N/A,#N/A,TRUE,"Inside";#N/A,#N/A,TRUE,"Contents";#N/A,#N/A,TRUE,"Basis";#N/A,#N/A,TRUE,"Inclusions";#N/A,#N/A,TRUE,"Exclusions";#N/A,#N/A,TRUE,"Areas";#N/A,#N/A,TRUE,"Summary";#N/A,#N/A,TRUE,"Detail"}</definedName>
    <definedName name="rq2rtyert" localSheetId="4"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localSheetId="5" hidden="1">{#N/A,#N/A,TRUE,"Front";#N/A,#N/A,TRUE,"Simple Letter";#N/A,#N/A,TRUE,"Inside";#N/A,#N/A,TRUE,"Contents";#N/A,#N/A,TRUE,"Basis";#N/A,#N/A,TRUE,"Inclusions";#N/A,#N/A,TRUE,"Exclusions";#N/A,#N/A,TRUE,"Areas";#N/A,#N/A,TRUE,"Summary";#N/A,#N/A,TRUE,"Detail"}</definedName>
    <definedName name="rqwtgg" localSheetId="0" hidden="1">{#N/A,#N/A,TRUE,"Front";#N/A,#N/A,TRUE,"Simple Letter";#N/A,#N/A,TRUE,"Inside";#N/A,#N/A,TRUE,"Contents";#N/A,#N/A,TRUE,"Basis";#N/A,#N/A,TRUE,"Inclusions";#N/A,#N/A,TRUE,"Exclusions";#N/A,#N/A,TRUE,"Areas";#N/A,#N/A,TRUE,"Summary";#N/A,#N/A,TRUE,"Detail"}</definedName>
    <definedName name="rqwtgg" localSheetId="6" hidden="1">{#N/A,#N/A,TRUE,"Front";#N/A,#N/A,TRUE,"Simple Letter";#N/A,#N/A,TRUE,"Inside";#N/A,#N/A,TRUE,"Contents";#N/A,#N/A,TRUE,"Basis";#N/A,#N/A,TRUE,"Inclusions";#N/A,#N/A,TRUE,"Exclusions";#N/A,#N/A,TRUE,"Areas";#N/A,#N/A,TRUE,"Summary";#N/A,#N/A,TRUE,"Detail"}</definedName>
    <definedName name="rqwtgg" localSheetId="4"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 localSheetId="1" hidden="1">{#N/A,#N/A,TRUE,"Cover";#N/A,#N/A,TRUE,"Conts";#N/A,#N/A,TRUE,"VOS";#N/A,#N/A,TRUE,"Warrington";#N/A,#N/A,TRUE,"Widnes"}</definedName>
    <definedName name="rr" localSheetId="5" hidden="1">{#N/A,#N/A,TRUE,"Cover";#N/A,#N/A,TRUE,"Conts";#N/A,#N/A,TRUE,"VOS";#N/A,#N/A,TRUE,"Warrington";#N/A,#N/A,TRUE,"Widnes"}</definedName>
    <definedName name="rr" localSheetId="0" hidden="1">{#N/A,#N/A,TRUE,"Cover";#N/A,#N/A,TRUE,"Conts";#N/A,#N/A,TRUE,"VOS";#N/A,#N/A,TRUE,"Warrington";#N/A,#N/A,TRUE,"Widnes"}</definedName>
    <definedName name="rr" localSheetId="4" hidden="1">{#N/A,#N/A,TRUE,"Cover";#N/A,#N/A,TRUE,"Conts";#N/A,#N/A,TRUE,"VOS";#N/A,#N/A,TRUE,"Warrington";#N/A,#N/A,TRUE,"Widnes"}</definedName>
    <definedName name="rr" hidden="1">{#N/A,#N/A,TRUE,"Cover";#N/A,#N/A,TRUE,"Conts";#N/A,#N/A,TRUE,"VOS";#N/A,#N/A,TRUE,"Warrington";#N/A,#N/A,TRUE,"Widnes"}</definedName>
    <definedName name="rrr" localSheetId="1" hidden="1">{#N/A,#N/A,TRUE,"Cover";#N/A,#N/A,TRUE,"Conts";#N/A,#N/A,TRUE,"VOS";#N/A,#N/A,TRUE,"Warrington";#N/A,#N/A,TRUE,"Widnes"}</definedName>
    <definedName name="rrr" localSheetId="5" hidden="1">{#N/A,#N/A,TRUE,"Cover";#N/A,#N/A,TRUE,"Conts";#N/A,#N/A,TRUE,"VOS";#N/A,#N/A,TRUE,"Warrington";#N/A,#N/A,TRUE,"Widnes"}</definedName>
    <definedName name="rrr" localSheetId="0" hidden="1">{#N/A,#N/A,TRUE,"Cover";#N/A,#N/A,TRUE,"Conts";#N/A,#N/A,TRUE,"VOS";#N/A,#N/A,TRUE,"Warrington";#N/A,#N/A,TRUE,"Widnes"}</definedName>
    <definedName name="rrr" localSheetId="4" hidden="1">{#N/A,#N/A,TRUE,"Cover";#N/A,#N/A,TRUE,"Conts";#N/A,#N/A,TRUE,"VOS";#N/A,#N/A,TRUE,"Warrington";#N/A,#N/A,TRUE,"Widnes"}</definedName>
    <definedName name="rrr" hidden="1">{#N/A,#N/A,TRUE,"Cover";#N/A,#N/A,TRUE,"Conts";#N/A,#N/A,TRUE,"VOS";#N/A,#N/A,TRUE,"Warrington";#N/A,#N/A,TRUE,"Widnes"}</definedName>
    <definedName name="rrrr" localSheetId="1" hidden="1">{#N/A,#N/A,TRUE,"Cover";#N/A,#N/A,TRUE,"Conts";#N/A,#N/A,TRUE,"VOS";#N/A,#N/A,TRUE,"Warrington";#N/A,#N/A,TRUE,"Widnes"}</definedName>
    <definedName name="rrrr" localSheetId="5" hidden="1">{#N/A,#N/A,TRUE,"Cover";#N/A,#N/A,TRUE,"Conts";#N/A,#N/A,TRUE,"VOS";#N/A,#N/A,TRUE,"Warrington";#N/A,#N/A,TRUE,"Widnes"}</definedName>
    <definedName name="rrrr" localSheetId="0" hidden="1">{#N/A,#N/A,TRUE,"Cover";#N/A,#N/A,TRUE,"Conts";#N/A,#N/A,TRUE,"VOS";#N/A,#N/A,TRUE,"Warrington";#N/A,#N/A,TRUE,"Widnes"}</definedName>
    <definedName name="rrrr" localSheetId="4" hidden="1">{#N/A,#N/A,TRUE,"Cover";#N/A,#N/A,TRUE,"Conts";#N/A,#N/A,TRUE,"VOS";#N/A,#N/A,TRUE,"Warrington";#N/A,#N/A,TRUE,"Widnes"}</definedName>
    <definedName name="rrrr" hidden="1">{#N/A,#N/A,TRUE,"Cover";#N/A,#N/A,TRUE,"Conts";#N/A,#N/A,TRUE,"VOS";#N/A,#N/A,TRUE,"Warrington";#N/A,#N/A,TRUE,"Widnes"}</definedName>
    <definedName name="rrrrr" localSheetId="6" hidden="1">{"'장비'!$A$3:$M$12"}</definedName>
    <definedName name="rrrrr" hidden="1">{"'장비'!$A$3:$M$12"}</definedName>
    <definedName name="rrrrrrr" localSheetId="1" hidden="1">{#N/A,#N/A,TRUE,"Cover";#N/A,#N/A,TRUE,"Conts";#N/A,#N/A,TRUE,"VOS";#N/A,#N/A,TRUE,"Warrington";#N/A,#N/A,TRUE,"Widnes"}</definedName>
    <definedName name="rrrrrrr" localSheetId="5" hidden="1">{#N/A,#N/A,TRUE,"Cover";#N/A,#N/A,TRUE,"Conts";#N/A,#N/A,TRUE,"VOS";#N/A,#N/A,TRUE,"Warrington";#N/A,#N/A,TRUE,"Widnes"}</definedName>
    <definedName name="rrrrrrr" localSheetId="0" hidden="1">{#N/A,#N/A,TRUE,"Cover";#N/A,#N/A,TRUE,"Conts";#N/A,#N/A,TRUE,"VOS";#N/A,#N/A,TRUE,"Warrington";#N/A,#N/A,TRUE,"Widnes"}</definedName>
    <definedName name="rrrrrrr" localSheetId="6" hidden="1">{#N/A,#N/A,TRUE,"Cover";#N/A,#N/A,TRUE,"Conts";#N/A,#N/A,TRUE,"VOS";#N/A,#N/A,TRUE,"Warrington";#N/A,#N/A,TRUE,"Widnes"}</definedName>
    <definedName name="rrrrrrr" localSheetId="4" hidden="1">{#N/A,#N/A,TRUE,"Cover";#N/A,#N/A,TRUE,"Conts";#N/A,#N/A,TRUE,"VOS";#N/A,#N/A,TRUE,"Warrington";#N/A,#N/A,TRUE,"Widnes"}</definedName>
    <definedName name="rrrrrrr" hidden="1">{#N/A,#N/A,TRUE,"Cover";#N/A,#N/A,TRUE,"Conts";#N/A,#N/A,TRUE,"VOS";#N/A,#N/A,TRUE,"Warrington";#N/A,#N/A,TRUE,"Widnes"}</definedName>
    <definedName name="rrrrrrrr" localSheetId="6" hidden="1">{"'장비'!$A$3:$M$12"}</definedName>
    <definedName name="rrrrrrrr" hidden="1">{"'장비'!$A$3:$M$12"}</definedName>
    <definedName name="rrrrrrrrrrrrrrrrrrrr" localSheetId="12">#REF!</definedName>
    <definedName name="rrrrrrrrrrrrrrrrrrrr" localSheetId="9">#REF!</definedName>
    <definedName name="rrttt" localSheetId="6" hidden="1">{#N/A,#N/A,TRUE,"Cover";#N/A,#N/A,TRUE,"Conts";#N/A,#N/A,TRUE,"VOS";#N/A,#N/A,TRUE,"Warrington";#N/A,#N/A,TRUE,"Widnes"}</definedName>
    <definedName name="rrttt" hidden="1">{#N/A,#N/A,TRUE,"Cover";#N/A,#N/A,TRUE,"Conts";#N/A,#N/A,TRUE,"VOS";#N/A,#N/A,TRUE,"Warrington";#N/A,#N/A,TRUE,"Widnes"}</definedName>
    <definedName name="rt" localSheetId="1" hidden="1">{#N/A,#N/A,TRUE,"Cover";#N/A,#N/A,TRUE,"Conts";#N/A,#N/A,TRUE,"VOS";#N/A,#N/A,TRUE,"Warrington";#N/A,#N/A,TRUE,"Widnes"}</definedName>
    <definedName name="rt" localSheetId="5" hidden="1">{#N/A,#N/A,TRUE,"Cover";#N/A,#N/A,TRUE,"Conts";#N/A,#N/A,TRUE,"VOS";#N/A,#N/A,TRUE,"Warrington";#N/A,#N/A,TRUE,"Widnes"}</definedName>
    <definedName name="rt" localSheetId="0" hidden="1">{#N/A,#N/A,TRUE,"Cover";#N/A,#N/A,TRUE,"Conts";#N/A,#N/A,TRUE,"VOS";#N/A,#N/A,TRUE,"Warrington";#N/A,#N/A,TRUE,"Widnes"}</definedName>
    <definedName name="rt" localSheetId="4" hidden="1">{#N/A,#N/A,TRUE,"Cover";#N/A,#N/A,TRUE,"Conts";#N/A,#N/A,TRUE,"VOS";#N/A,#N/A,TRUE,"Warrington";#N/A,#N/A,TRUE,"Widnes"}</definedName>
    <definedName name="rt" hidden="1">{#N/A,#N/A,TRUE,"Cover";#N/A,#N/A,TRUE,"Conts";#N/A,#N/A,TRUE,"VOS";#N/A,#N/A,TRUE,"Warrington";#N/A,#N/A,TRUE,"Widnes"}</definedName>
    <definedName name="rter" localSheetId="1" hidden="1">{#N/A,#N/A,FALSE,"물량산출"}</definedName>
    <definedName name="rter" localSheetId="5" hidden="1">{#N/A,#N/A,FALSE,"물량산출"}</definedName>
    <definedName name="rter" localSheetId="0" hidden="1">{#N/A,#N/A,FALSE,"물량산출"}</definedName>
    <definedName name="rter" localSheetId="6" hidden="1">{#N/A,#N/A,FALSE,"물량산출"}</definedName>
    <definedName name="rter" localSheetId="4" hidden="1">{#N/A,#N/A,FALSE,"물량산출"}</definedName>
    <definedName name="rter" hidden="1">{#N/A,#N/A,FALSE,"물량산출"}</definedName>
    <definedName name="rthsrhs" localSheetId="1" hidden="1">{#N/A,#N/A,TRUE,"Cover";#N/A,#N/A,TRUE,"Conts";#N/A,#N/A,TRUE,"VOS";#N/A,#N/A,TRUE,"Warrington";#N/A,#N/A,TRUE,"Widnes"}</definedName>
    <definedName name="rthsrhs" localSheetId="5" hidden="1">{#N/A,#N/A,TRUE,"Cover";#N/A,#N/A,TRUE,"Conts";#N/A,#N/A,TRUE,"VOS";#N/A,#N/A,TRUE,"Warrington";#N/A,#N/A,TRUE,"Widnes"}</definedName>
    <definedName name="rthsrhs" localSheetId="0" hidden="1">{#N/A,#N/A,TRUE,"Cover";#N/A,#N/A,TRUE,"Conts";#N/A,#N/A,TRUE,"VOS";#N/A,#N/A,TRUE,"Warrington";#N/A,#N/A,TRUE,"Widnes"}</definedName>
    <definedName name="rthsrhs" localSheetId="6" hidden="1">{#N/A,#N/A,TRUE,"Cover";#N/A,#N/A,TRUE,"Conts";#N/A,#N/A,TRUE,"VOS";#N/A,#N/A,TRUE,"Warrington";#N/A,#N/A,TRUE,"Widnes"}</definedName>
    <definedName name="rthsrhs" localSheetId="4" hidden="1">{#N/A,#N/A,TRUE,"Cover";#N/A,#N/A,TRUE,"Conts";#N/A,#N/A,TRUE,"VOS";#N/A,#N/A,TRUE,"Warrington";#N/A,#N/A,TRUE,"Widnes"}</definedName>
    <definedName name="rthsrhs" hidden="1">{#N/A,#N/A,TRUE,"Cover";#N/A,#N/A,TRUE,"Conts";#N/A,#N/A,TRUE,"VOS";#N/A,#N/A,TRUE,"Warrington";#N/A,#N/A,TRUE,"Widnes"}</definedName>
    <definedName name="rtp" localSheetId="6" hidden="1">{"'Break down'!$A$4"}</definedName>
    <definedName name="rtp" hidden="1">{"'Break down'!$A$4"}</definedName>
    <definedName name="rtpqwp" localSheetId="6" hidden="1">{"'Break down'!$A$4"}</definedName>
    <definedName name="rtpqwp" hidden="1">{"'Break down'!$A$4"}</definedName>
    <definedName name="RTRGJHJ" localSheetId="1" hidden="1">{#N/A,#N/A,TRUE,"Cover";#N/A,#N/A,TRUE,"Conts";#N/A,#N/A,TRUE,"VOS";#N/A,#N/A,TRUE,"Warrington";#N/A,#N/A,TRUE,"Widnes"}</definedName>
    <definedName name="RTRGJHJ" localSheetId="5" hidden="1">{#N/A,#N/A,TRUE,"Cover";#N/A,#N/A,TRUE,"Conts";#N/A,#N/A,TRUE,"VOS";#N/A,#N/A,TRUE,"Warrington";#N/A,#N/A,TRUE,"Widnes"}</definedName>
    <definedName name="RTRGJHJ" localSheetId="0" hidden="1">{#N/A,#N/A,TRUE,"Cover";#N/A,#N/A,TRUE,"Conts";#N/A,#N/A,TRUE,"VOS";#N/A,#N/A,TRUE,"Warrington";#N/A,#N/A,TRUE,"Widnes"}</definedName>
    <definedName name="RTRGJHJ" localSheetId="6" hidden="1">{#N/A,#N/A,TRUE,"Cover";#N/A,#N/A,TRUE,"Conts";#N/A,#N/A,TRUE,"VOS";#N/A,#N/A,TRUE,"Warrington";#N/A,#N/A,TRUE,"Widnes"}</definedName>
    <definedName name="RTRGJHJ" localSheetId="4"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localSheetId="5" hidden="1">{#N/A,#N/A,TRUE,"Cover";#N/A,#N/A,TRUE,"Conts";#N/A,#N/A,TRUE,"VOS";#N/A,#N/A,TRUE,"Warrington";#N/A,#N/A,TRUE,"Widnes"}</definedName>
    <definedName name="rtryj" localSheetId="0" hidden="1">{#N/A,#N/A,TRUE,"Cover";#N/A,#N/A,TRUE,"Conts";#N/A,#N/A,TRUE,"VOS";#N/A,#N/A,TRUE,"Warrington";#N/A,#N/A,TRUE,"Widnes"}</definedName>
    <definedName name="rtryj" localSheetId="6" hidden="1">{#N/A,#N/A,TRUE,"Cover";#N/A,#N/A,TRUE,"Conts";#N/A,#N/A,TRUE,"VOS";#N/A,#N/A,TRUE,"Warrington";#N/A,#N/A,TRUE,"Widnes"}</definedName>
    <definedName name="rtryj" localSheetId="4"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localSheetId="5" hidden="1">{#N/A,#N/A,TRUE,"Front";#N/A,#N/A,TRUE,"Simple Letter";#N/A,#N/A,TRUE,"Inside";#N/A,#N/A,TRUE,"Contents";#N/A,#N/A,TRUE,"Basis";#N/A,#N/A,TRUE,"Inclusions";#N/A,#N/A,TRUE,"Exclusions";#N/A,#N/A,TRUE,"Areas";#N/A,#N/A,TRUE,"Summary";#N/A,#N/A,TRUE,"Detail"}</definedName>
    <definedName name="rttgssg" localSheetId="0" hidden="1">{#N/A,#N/A,TRUE,"Front";#N/A,#N/A,TRUE,"Simple Letter";#N/A,#N/A,TRUE,"Inside";#N/A,#N/A,TRUE,"Contents";#N/A,#N/A,TRUE,"Basis";#N/A,#N/A,TRUE,"Inclusions";#N/A,#N/A,TRUE,"Exclusions";#N/A,#N/A,TRUE,"Areas";#N/A,#N/A,TRUE,"Summary";#N/A,#N/A,TRUE,"Detail"}</definedName>
    <definedName name="rttgssg" localSheetId="6" hidden="1">{#N/A,#N/A,TRUE,"Front";#N/A,#N/A,TRUE,"Simple Letter";#N/A,#N/A,TRUE,"Inside";#N/A,#N/A,TRUE,"Contents";#N/A,#N/A,TRUE,"Basis";#N/A,#N/A,TRUE,"Inclusions";#N/A,#N/A,TRUE,"Exclusions";#N/A,#N/A,TRUE,"Areas";#N/A,#N/A,TRUE,"Summary";#N/A,#N/A,TRUE,"Detail"}</definedName>
    <definedName name="rttgssg" localSheetId="4"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localSheetId="5" hidden="1">{#N/A,#N/A,TRUE,"Cover";#N/A,#N/A,TRUE,"Conts";#N/A,#N/A,TRUE,"VOS";#N/A,#N/A,TRUE,"Warrington";#N/A,#N/A,TRUE,"Widnes"}</definedName>
    <definedName name="rturudu" localSheetId="0" hidden="1">{#N/A,#N/A,TRUE,"Cover";#N/A,#N/A,TRUE,"Conts";#N/A,#N/A,TRUE,"VOS";#N/A,#N/A,TRUE,"Warrington";#N/A,#N/A,TRUE,"Widnes"}</definedName>
    <definedName name="rturudu" localSheetId="6" hidden="1">{#N/A,#N/A,TRUE,"Cover";#N/A,#N/A,TRUE,"Conts";#N/A,#N/A,TRUE,"VOS";#N/A,#N/A,TRUE,"Warrington";#N/A,#N/A,TRUE,"Widnes"}</definedName>
    <definedName name="rturudu" localSheetId="4"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localSheetId="5" hidden="1">{#N/A,#N/A,FALSE,"물량산출"}</definedName>
    <definedName name="rtwt" localSheetId="0" hidden="1">{#N/A,#N/A,FALSE,"물량산출"}</definedName>
    <definedName name="rtwt" localSheetId="6" hidden="1">{#N/A,#N/A,FALSE,"물량산출"}</definedName>
    <definedName name="rtwt" localSheetId="4" hidden="1">{#N/A,#N/A,FALSE,"물량산출"}</definedName>
    <definedName name="rtwt" hidden="1">{#N/A,#N/A,FALSE,"물량산출"}</definedName>
    <definedName name="RTYE" localSheetId="6" hidden="1">{"'장비'!$A$3:$M$12"}</definedName>
    <definedName name="RTYE" hidden="1">{"'장비'!$A$3:$M$12"}</definedName>
    <definedName name="rtyr4" localSheetId="1" hidden="1">{#N/A,#N/A,FALSE,"혼합골재"}</definedName>
    <definedName name="rtyr4" localSheetId="5" hidden="1">{#N/A,#N/A,FALSE,"혼합골재"}</definedName>
    <definedName name="rtyr4" localSheetId="0" hidden="1">{#N/A,#N/A,FALSE,"혼합골재"}</definedName>
    <definedName name="rtyr4" localSheetId="6" hidden="1">{#N/A,#N/A,FALSE,"혼합골재"}</definedName>
    <definedName name="rtyr4" localSheetId="4" hidden="1">{#N/A,#N/A,FALSE,"혼합골재"}</definedName>
    <definedName name="rtyr4" hidden="1">{#N/A,#N/A,FALSE,"혼합골재"}</definedName>
    <definedName name="rtysh" localSheetId="1" hidden="1">{#N/A,#N/A,TRUE,"Cover";#N/A,#N/A,TRUE,"Conts";#N/A,#N/A,TRUE,"VOS";#N/A,#N/A,TRUE,"Warrington";#N/A,#N/A,TRUE,"Widnes"}</definedName>
    <definedName name="rtysh" localSheetId="5" hidden="1">{#N/A,#N/A,TRUE,"Cover";#N/A,#N/A,TRUE,"Conts";#N/A,#N/A,TRUE,"VOS";#N/A,#N/A,TRUE,"Warrington";#N/A,#N/A,TRUE,"Widnes"}</definedName>
    <definedName name="rtysh" localSheetId="0" hidden="1">{#N/A,#N/A,TRUE,"Cover";#N/A,#N/A,TRUE,"Conts";#N/A,#N/A,TRUE,"VOS";#N/A,#N/A,TRUE,"Warrington";#N/A,#N/A,TRUE,"Widnes"}</definedName>
    <definedName name="rtysh" localSheetId="6" hidden="1">{#N/A,#N/A,TRUE,"Cover";#N/A,#N/A,TRUE,"Conts";#N/A,#N/A,TRUE,"VOS";#N/A,#N/A,TRUE,"Warrington";#N/A,#N/A,TRUE,"Widnes"}</definedName>
    <definedName name="rtysh" localSheetId="4"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localSheetId="5" hidden="1">{#N/A,#N/A,FALSE,"구조2"}</definedName>
    <definedName name="rtytryery" localSheetId="0" hidden="1">{#N/A,#N/A,FALSE,"구조2"}</definedName>
    <definedName name="rtytryery" localSheetId="6" hidden="1">{#N/A,#N/A,FALSE,"구조2"}</definedName>
    <definedName name="rtytryery" localSheetId="4" hidden="1">{#N/A,#N/A,FALSE,"구조2"}</definedName>
    <definedName name="rtytryery" hidden="1">{#N/A,#N/A,FALSE,"구조2"}</definedName>
    <definedName name="rule" hidden="1">'[51]final abstract'!#REF!</definedName>
    <definedName name="rvm" localSheetId="12">#REF!</definedName>
    <definedName name="rvm" localSheetId="9">#REF!</definedName>
    <definedName name="RWF" localSheetId="6" hidden="1">{"'Sheet1'!$A$4386:$N$4591"}</definedName>
    <definedName name="RWF" hidden="1">{"'Sheet1'!$A$4386:$N$4591"}</definedName>
    <definedName name="rwt" localSheetId="1" hidden="1">{#N/A,#N/A,TRUE,"Cover";#N/A,#N/A,TRUE,"Conts";#N/A,#N/A,TRUE,"VOS";#N/A,#N/A,TRUE,"Warrington";#N/A,#N/A,TRUE,"Widnes"}</definedName>
    <definedName name="rwt" localSheetId="5" hidden="1">{#N/A,#N/A,TRUE,"Cover";#N/A,#N/A,TRUE,"Conts";#N/A,#N/A,TRUE,"VOS";#N/A,#N/A,TRUE,"Warrington";#N/A,#N/A,TRUE,"Widnes"}</definedName>
    <definedName name="rwt" localSheetId="0" hidden="1">{#N/A,#N/A,TRUE,"Cover";#N/A,#N/A,TRUE,"Conts";#N/A,#N/A,TRUE,"VOS";#N/A,#N/A,TRUE,"Warrington";#N/A,#N/A,TRUE,"Widnes"}</definedName>
    <definedName name="rwt" localSheetId="6" hidden="1">{#N/A,#N/A,TRUE,"Cover";#N/A,#N/A,TRUE,"Conts";#N/A,#N/A,TRUE,"VOS";#N/A,#N/A,TRUE,"Warrington";#N/A,#N/A,TRUE,"Widnes"}</definedName>
    <definedName name="rwt" localSheetId="4"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localSheetId="5" hidden="1">{#N/A,#N/A,TRUE,"Cover";#N/A,#N/A,TRUE,"Conts";#N/A,#N/A,TRUE,"VOS";#N/A,#N/A,TRUE,"Warrington";#N/A,#N/A,TRUE,"Widnes"}</definedName>
    <definedName name="ryeru" localSheetId="0" hidden="1">{#N/A,#N/A,TRUE,"Cover";#N/A,#N/A,TRUE,"Conts";#N/A,#N/A,TRUE,"VOS";#N/A,#N/A,TRUE,"Warrington";#N/A,#N/A,TRUE,"Widnes"}</definedName>
    <definedName name="ryeru" localSheetId="6" hidden="1">{#N/A,#N/A,TRUE,"Cover";#N/A,#N/A,TRUE,"Conts";#N/A,#N/A,TRUE,"VOS";#N/A,#N/A,TRUE,"Warrington";#N/A,#N/A,TRUE,"Widnes"}</definedName>
    <definedName name="ryeru" localSheetId="4"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localSheetId="5" hidden="1">{#N/A,#N/A,TRUE,"Cover";#N/A,#N/A,TRUE,"Conts";#N/A,#N/A,TRUE,"VOS";#N/A,#N/A,TRUE,"Warrington";#N/A,#N/A,TRUE,"Widnes"}</definedName>
    <definedName name="rysrtryftry" localSheetId="0" hidden="1">{#N/A,#N/A,TRUE,"Cover";#N/A,#N/A,TRUE,"Conts";#N/A,#N/A,TRUE,"VOS";#N/A,#N/A,TRUE,"Warrington";#N/A,#N/A,TRUE,"Widnes"}</definedName>
    <definedName name="rysrtryftry" localSheetId="6" hidden="1">{#N/A,#N/A,TRUE,"Cover";#N/A,#N/A,TRUE,"Conts";#N/A,#N/A,TRUE,"VOS";#N/A,#N/A,TRUE,"Warrington";#N/A,#N/A,TRUE,"Widnes"}</definedName>
    <definedName name="rysrtryftry" localSheetId="4" hidden="1">{#N/A,#N/A,TRUE,"Cover";#N/A,#N/A,TRUE,"Conts";#N/A,#N/A,TRUE,"VOS";#N/A,#N/A,TRUE,"Warrington";#N/A,#N/A,TRUE,"Widnes"}</definedName>
    <definedName name="rysrtryftry" hidden="1">{#N/A,#N/A,TRUE,"Cover";#N/A,#N/A,TRUE,"Conts";#N/A,#N/A,TRUE,"VOS";#N/A,#N/A,TRUE,"Warrington";#N/A,#N/A,TRUE,"Widnes"}</definedName>
    <definedName name="S" localSheetId="12">#REF!</definedName>
    <definedName name="S" localSheetId="9">#REF!</definedName>
    <definedName name="S_D1" localSheetId="12">#REF!</definedName>
    <definedName name="S_D1" localSheetId="9">#REF!</definedName>
    <definedName name="S0" localSheetId="12">#REF!</definedName>
    <definedName name="S0" localSheetId="9">#REF!</definedName>
    <definedName name="S20USF" localSheetId="12">#REF!</definedName>
    <definedName name="S20USF" localSheetId="9">#REF!</definedName>
    <definedName name="S20USP" localSheetId="12">#REF!</definedName>
    <definedName name="S20USP" localSheetId="9">#REF!</definedName>
    <definedName name="S20USV" localSheetId="12">#REF!</definedName>
    <definedName name="S20USV" localSheetId="9">#REF!</definedName>
    <definedName name="S30BSF" localSheetId="12">#REF!</definedName>
    <definedName name="S30BSF" localSheetId="9">#REF!</definedName>
    <definedName name="S30BSP" localSheetId="12">#REF!</definedName>
    <definedName name="S30BSP" localSheetId="9">#REF!</definedName>
    <definedName name="S30BSV" localSheetId="12">#REF!</definedName>
    <definedName name="S30BSV" localSheetId="9">#REF!</definedName>
    <definedName name="S30USF" localSheetId="12">#REF!</definedName>
    <definedName name="S30USF" localSheetId="9">#REF!</definedName>
    <definedName name="S30USP" localSheetId="12">#REF!</definedName>
    <definedName name="S30USP" localSheetId="9">#REF!</definedName>
    <definedName name="S30USV" localSheetId="12">#REF!</definedName>
    <definedName name="S30USV" localSheetId="9">#REF!</definedName>
    <definedName name="S45BSF" localSheetId="12">#REF!</definedName>
    <definedName name="S45BSF" localSheetId="9">#REF!</definedName>
    <definedName name="S45BSP" localSheetId="12">#REF!</definedName>
    <definedName name="S45BSP" localSheetId="9">#REF!</definedName>
    <definedName name="S45BSV" localSheetId="12">#REF!</definedName>
    <definedName name="S45BSV" localSheetId="9">#REF!</definedName>
    <definedName name="S45USF" localSheetId="12">#REF!</definedName>
    <definedName name="S45USF" localSheetId="9">#REF!</definedName>
    <definedName name="S45USP" localSheetId="12">#REF!</definedName>
    <definedName name="S45USP" localSheetId="9">#REF!</definedName>
    <definedName name="S45USV" localSheetId="12">#REF!</definedName>
    <definedName name="S45USV" localSheetId="9">#REF!</definedName>
    <definedName name="S60BSF" localSheetId="12">#REF!</definedName>
    <definedName name="S60BSF" localSheetId="9">#REF!</definedName>
    <definedName name="S60BSP" localSheetId="12">#REF!</definedName>
    <definedName name="S60BSP" localSheetId="9">#REF!</definedName>
    <definedName name="S60BSV" localSheetId="12">#REF!</definedName>
    <definedName name="S60BSV" localSheetId="9">#REF!</definedName>
    <definedName name="S90USF" localSheetId="12">#REF!</definedName>
    <definedName name="S90USF" localSheetId="9">#REF!</definedName>
    <definedName name="S90USP" localSheetId="12">#REF!</definedName>
    <definedName name="S90USP" localSheetId="9">#REF!</definedName>
    <definedName name="S90USV" localSheetId="12">#REF!</definedName>
    <definedName name="S90USV" localSheetId="9">#REF!</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 localSheetId="1" hidden="1">{#N/A,#N/A,FALSE,"물량산출"}</definedName>
    <definedName name="saf" localSheetId="5" hidden="1">{#N/A,#N/A,FALSE,"물량산출"}</definedName>
    <definedName name="saf" localSheetId="0" hidden="1">{#N/A,#N/A,FALSE,"물량산출"}</definedName>
    <definedName name="saf" localSheetId="4" hidden="1">{#N/A,#N/A,FALSE,"물량산출"}</definedName>
    <definedName name="saf" hidden="1">{#N/A,#N/A,FALSE,"물량산출"}</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6" hidden="1">{#N/A,#N/A,FALSE,"MARCH"}</definedName>
    <definedName name="safd" hidden="1">{#N/A,#N/A,FALSE,"MARCH"}</definedName>
    <definedName name="safEF" localSheetId="6" hidden="1">{#N/A,#N/A,FALSE,"MARCH"}</definedName>
    <definedName name="safEF" hidden="1">{#N/A,#N/A,FALSE,"MARCH"}</definedName>
    <definedName name="saj" localSheetId="6" hidden="1">{"'Break down'!$A$4"}</definedName>
    <definedName name="saj" hidden="1">{"'Break down'!$A$4"}</definedName>
    <definedName name="Sales_Per_Manday" localSheetId="12">#REF!</definedName>
    <definedName name="Sales_Per_Manday" localSheetId="9">#REF!</definedName>
    <definedName name="SAPBEXhrIndnt" hidden="1">1</definedName>
    <definedName name="SAPBEXrevision" hidden="1">5</definedName>
    <definedName name="SAPBEXsysID" hidden="1">"SBP"</definedName>
    <definedName name="SAPBEXwbID" hidden="1">"3RCGU8OG3NBVX0RLLPBR5BUFF"</definedName>
    <definedName name="SAS" localSheetId="12">#REF!</definedName>
    <definedName name="SAS" localSheetId="9">#REF!</definedName>
    <definedName name="sasf" localSheetId="6" hidden="1">{#N/A,#N/A,TRUE,"Summary";#N/A,#N/A,TRUE,"Overall";#N/A,#N/A,TRUE,"engineering";#N/A,#N/A,TRUE,"Procurement";#N/A,#N/A,TRUE,"Construction"}</definedName>
    <definedName name="sasf" hidden="1">{#N/A,#N/A,TRUE,"Summary";#N/A,#N/A,TRUE,"Overall";#N/A,#N/A,TRUE,"engineering";#N/A,#N/A,TRUE,"Procurement";#N/A,#N/A,TRUE,"Construction"}</definedName>
    <definedName name="sat" localSheetId="6"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b" localSheetId="12">#REF!</definedName>
    <definedName name="sb" localSheetId="9">#REF!</definedName>
    <definedName name="SC_Painted" localSheetId="12">#REF!</definedName>
    <definedName name="SC_Painted" localSheetId="9">#REF!</definedName>
    <definedName name="SCAF" localSheetId="6" hidden="1">{"'Break down'!$A$4"}</definedName>
    <definedName name="SCAF" hidden="1">{"'Break down'!$A$4"}</definedName>
    <definedName name="Scaffolding" localSheetId="6" hidden="1">{"'Break down'!$A$4"}</definedName>
    <definedName name="Scaffolding" hidden="1">{"'Break down'!$A$4"}</definedName>
    <definedName name="scarce" localSheetId="6"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For6mm" localSheetId="12">#REF!</definedName>
    <definedName name="SCFor6mm" localSheetId="9">#REF!</definedName>
    <definedName name="SCFwith400x200hLvr" localSheetId="12">#REF!</definedName>
    <definedName name="SCFwith400x200hLvr" localSheetId="9">#REF!</definedName>
    <definedName name="SCHED" localSheetId="12">#REF!</definedName>
    <definedName name="SCHED" localSheetId="9">#REF!</definedName>
    <definedName name="schools" localSheetId="12">#REF!</definedName>
    <definedName name="schools" localSheetId="9">#REF!</definedName>
    <definedName name="SCP1mm_6mmPainted" localSheetId="12">#REF!</definedName>
    <definedName name="SCP1mm_6mmPainted" localSheetId="9">#REF!</definedName>
    <definedName name="SCP1mmPainted" localSheetId="12">#REF!</definedName>
    <definedName name="SCP1mmPainted" localSheetId="9">#REF!</definedName>
    <definedName name="SCP1mmPaintedArc" localSheetId="12">#REF!</definedName>
    <definedName name="SCP1mmPaintedArc" localSheetId="9">#REF!</definedName>
    <definedName name="SCP6mmPainted" localSheetId="12">#REF!</definedName>
    <definedName name="SCP6mmPainted" localSheetId="9">#REF!</definedName>
    <definedName name="SCPainted400x200LVR" localSheetId="12">#REF!</definedName>
    <definedName name="SCPainted400x200LVR" localSheetId="9">#REF!</definedName>
    <definedName name="SCREED" localSheetId="6"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hidden="1">#REF!</definedName>
    <definedName name="SCVen" localSheetId="12">#REF!</definedName>
    <definedName name="SCVen" localSheetId="9">#REF!</definedName>
    <definedName name="SCVen_10mmLipping_alledges" localSheetId="12">#REF!</definedName>
    <definedName name="SCVen_10mmLipping_alledges" localSheetId="9">#REF!</definedName>
    <definedName name="SCVen1mm" localSheetId="12">#REF!</definedName>
    <definedName name="SCVen1mm" localSheetId="9">#REF!</definedName>
    <definedName name="SCVen1mm_150Wx700H_VP" localSheetId="12">#REF!</definedName>
    <definedName name="SCVen1mm_150Wx700H_VP" localSheetId="9">#REF!</definedName>
    <definedName name="SCVen1mm_FD10Mldg" localSheetId="12">#REF!</definedName>
    <definedName name="SCVen1mm_FD10Mldg" localSheetId="9">#REF!</definedName>
    <definedName name="SCVen400x200Lvr" localSheetId="12">#REF!</definedName>
    <definedName name="SCVen400x200Lvr" localSheetId="9">#REF!</definedName>
    <definedName name="SCVen6mm" localSheetId="12">#REF!</definedName>
    <definedName name="SCVen6mm" localSheetId="9">#REF!</definedName>
    <definedName name="SCVenBrassClient" localSheetId="12">#REF!</definedName>
    <definedName name="SCVenBrassClient" localSheetId="9">#REF!</definedName>
    <definedName name="SCVenFD_Mldg" localSheetId="12">#REF!</definedName>
    <definedName name="SCVenFD_Mldg" localSheetId="9">#REF!</definedName>
    <definedName name="SCVenFDB_OO1" localSheetId="12">#REF!</definedName>
    <definedName name="SCVenFDB_OO1" localSheetId="9">#REF!</definedName>
    <definedName name="SCVenFdMldg" localSheetId="12">#REF!</definedName>
    <definedName name="SCVenFdMldg" localSheetId="9">#REF!</definedName>
    <definedName name="scx" localSheetId="6" hidden="1">{"'Break down'!$A$4"}</definedName>
    <definedName name="scx" hidden="1">{"'Break down'!$A$4"}</definedName>
    <definedName name="sdafdsa" localSheetId="6"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ate" localSheetId="12">#REF!</definedName>
    <definedName name="Sdate" localSheetId="9">#REF!</definedName>
    <definedName name="SDD" localSheetId="1" hidden="1">{#N/A,#N/A,TRUE,"Front";#N/A,#N/A,TRUE,"Simple Letter";#N/A,#N/A,TRUE,"Inside";#N/A,#N/A,TRUE,"Contents";#N/A,#N/A,TRUE,"Basis";#N/A,#N/A,TRUE,"Inclusions";#N/A,#N/A,TRUE,"Exclusions";#N/A,#N/A,TRUE,"Areas";#N/A,#N/A,TRUE,"Summary";#N/A,#N/A,TRUE,"Detail"}</definedName>
    <definedName name="SDD" localSheetId="5" hidden="1">{#N/A,#N/A,TRUE,"Front";#N/A,#N/A,TRUE,"Simple Letter";#N/A,#N/A,TRUE,"Inside";#N/A,#N/A,TRUE,"Contents";#N/A,#N/A,TRUE,"Basis";#N/A,#N/A,TRUE,"Inclusions";#N/A,#N/A,TRUE,"Exclusions";#N/A,#N/A,TRUE,"Areas";#N/A,#N/A,TRUE,"Summary";#N/A,#N/A,TRUE,"Detail"}</definedName>
    <definedName name="SDD" localSheetId="0" hidden="1">{#N/A,#N/A,TRUE,"Front";#N/A,#N/A,TRUE,"Simple Letter";#N/A,#N/A,TRUE,"Inside";#N/A,#N/A,TRUE,"Contents";#N/A,#N/A,TRUE,"Basis";#N/A,#N/A,TRUE,"Inclusions";#N/A,#N/A,TRUE,"Exclusions";#N/A,#N/A,TRUE,"Areas";#N/A,#N/A,TRUE,"Summary";#N/A,#N/A,TRUE,"Detail"}</definedName>
    <definedName name="SDD" localSheetId="4" hidden="1">{#N/A,#N/A,TRUE,"Front";#N/A,#N/A,TRUE,"Simple Letter";#N/A,#N/A,TRUE,"Inside";#N/A,#N/A,TRUE,"Contents";#N/A,#N/A,TRUE,"Basis";#N/A,#N/A,TRUE,"Inclusions";#N/A,#N/A,TRUE,"Exclusions";#N/A,#N/A,TRUE,"Areas";#N/A,#N/A,TRUE,"Summary";#N/A,#N/A,TRUE,"Detail"}</definedName>
    <definedName name="SDD" hidden="1">{#N/A,#N/A,TRUE,"Front";#N/A,#N/A,TRUE,"Simple Letter";#N/A,#N/A,TRUE,"Inside";#N/A,#N/A,TRUE,"Contents";#N/A,#N/A,TRUE,"Basis";#N/A,#N/A,TRUE,"Inclusions";#N/A,#N/A,TRUE,"Exclusions";#N/A,#N/A,TRUE,"Areas";#N/A,#N/A,TRUE,"Summary";#N/A,#N/A,TRUE,"Detail"}</definedName>
    <definedName name="sddf" hidden="1">#REF!</definedName>
    <definedName name="sddsd" localSheetId="6" hidden="1">{"'Break down'!$A$4"}</definedName>
    <definedName name="sddsd" hidden="1">{"'Break down'!$A$4"}</definedName>
    <definedName name="sdefegdeg" localSheetId="1" hidden="1">{#N/A,#N/A,TRUE,"Cover";#N/A,#N/A,TRUE,"Conts";#N/A,#N/A,TRUE,"VOS";#N/A,#N/A,TRUE,"Warrington";#N/A,#N/A,TRUE,"Widnes"}</definedName>
    <definedName name="sdefegdeg" localSheetId="5" hidden="1">{#N/A,#N/A,TRUE,"Cover";#N/A,#N/A,TRUE,"Conts";#N/A,#N/A,TRUE,"VOS";#N/A,#N/A,TRUE,"Warrington";#N/A,#N/A,TRUE,"Widnes"}</definedName>
    <definedName name="sdefegdeg" localSheetId="0" hidden="1">{#N/A,#N/A,TRUE,"Cover";#N/A,#N/A,TRUE,"Conts";#N/A,#N/A,TRUE,"VOS";#N/A,#N/A,TRUE,"Warrington";#N/A,#N/A,TRUE,"Widnes"}</definedName>
    <definedName name="sdefegdeg" localSheetId="6" hidden="1">{#N/A,#N/A,TRUE,"Cover";#N/A,#N/A,TRUE,"Conts";#N/A,#N/A,TRUE,"VOS";#N/A,#N/A,TRUE,"Warrington";#N/A,#N/A,TRUE,"Widnes"}</definedName>
    <definedName name="sdefegdeg" localSheetId="4"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localSheetId="5" hidden="1">{#N/A,#N/A,TRUE,"Cover";#N/A,#N/A,TRUE,"Conts";#N/A,#N/A,TRUE,"VOS";#N/A,#N/A,TRUE,"Warrington";#N/A,#N/A,TRUE,"Widnes"}</definedName>
    <definedName name="sdf" localSheetId="0" hidden="1">{#N/A,#N/A,TRUE,"Cover";#N/A,#N/A,TRUE,"Conts";#N/A,#N/A,TRUE,"VOS";#N/A,#N/A,TRUE,"Warrington";#N/A,#N/A,TRUE,"Widnes"}</definedName>
    <definedName name="sdf" localSheetId="6" hidden="1">{#N/A,#N/A,TRUE,"Cover";#N/A,#N/A,TRUE,"Conts";#N/A,#N/A,TRUE,"VOS";#N/A,#N/A,TRUE,"Warrington";#N/A,#N/A,TRUE,"Widnes"}</definedName>
    <definedName name="sdf" localSheetId="4" hidden="1">{#N/A,#N/A,TRUE,"Cover";#N/A,#N/A,TRUE,"Conts";#N/A,#N/A,TRUE,"VOS";#N/A,#N/A,TRUE,"Warrington";#N/A,#N/A,TRUE,"Widnes"}</definedName>
    <definedName name="sdf" hidden="1">{#N/A,#N/A,TRUE,"Cover";#N/A,#N/A,TRUE,"Conts";#N/A,#N/A,TRUE,"VOS";#N/A,#N/A,TRUE,"Warrington";#N/A,#N/A,TRUE,"Widnes"}</definedName>
    <definedName name="sdfasdf" localSheetId="6"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6"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asfd" localSheetId="12">#REF!</definedName>
    <definedName name="sdfdasfd" localSheetId="9">#REF!</definedName>
    <definedName name="sdfds" localSheetId="6"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6" hidden="1">{#N/A,#N/A,FALSE,"CCTV"}</definedName>
    <definedName name="sdfdsfsx" hidden="1">{#N/A,#N/A,FALSE,"CCTV"}</definedName>
    <definedName name="SDFE" localSheetId="1" hidden="1">{#N/A,#N/A,FALSE,"CAM-G7";#N/A,#N/A,FALSE,"SPL";#N/A,#N/A,FALSE,"butt-in G7";#N/A,#N/A,FALSE,"dia-in G7";#N/A,#N/A,FALSE,"추가-STA G7"}</definedName>
    <definedName name="SDFE" localSheetId="5" hidden="1">{#N/A,#N/A,FALSE,"CAM-G7";#N/A,#N/A,FALSE,"SPL";#N/A,#N/A,FALSE,"butt-in G7";#N/A,#N/A,FALSE,"dia-in G7";#N/A,#N/A,FALSE,"추가-STA G7"}</definedName>
    <definedName name="SDFE" localSheetId="0" hidden="1">{#N/A,#N/A,FALSE,"CAM-G7";#N/A,#N/A,FALSE,"SPL";#N/A,#N/A,FALSE,"butt-in G7";#N/A,#N/A,FALSE,"dia-in G7";#N/A,#N/A,FALSE,"추가-STA G7"}</definedName>
    <definedName name="SDFE" localSheetId="6" hidden="1">{#N/A,#N/A,FALSE,"CAM-G7";#N/A,#N/A,FALSE,"SPL";#N/A,#N/A,FALSE,"butt-in G7";#N/A,#N/A,FALSE,"dia-in G7";#N/A,#N/A,FALSE,"추가-STA G7"}</definedName>
    <definedName name="SDFE" localSheetId="4" hidden="1">{#N/A,#N/A,FALSE,"CAM-G7";#N/A,#N/A,FALSE,"SPL";#N/A,#N/A,FALSE,"butt-in G7";#N/A,#N/A,FALSE,"dia-in G7";#N/A,#N/A,FALSE,"추가-STA G7"}</definedName>
    <definedName name="SDFE" hidden="1">{#N/A,#N/A,FALSE,"CAM-G7";#N/A,#N/A,FALSE,"SPL";#N/A,#N/A,FALSE,"butt-in G7";#N/A,#N/A,FALSE,"dia-in G7";#N/A,#N/A,FALSE,"추가-STA G7"}</definedName>
    <definedName name="sdfjg" hidden="1">[8]FitOutConfCentre!#REF!</definedName>
    <definedName name="SDFODF" localSheetId="1" hidden="1">{#N/A,#N/A,TRUE,"Front";#N/A,#N/A,TRUE,"Simple Letter";#N/A,#N/A,TRUE,"Inside";#N/A,#N/A,TRUE,"Contents";#N/A,#N/A,TRUE,"Basis";#N/A,#N/A,TRUE,"Inclusions";#N/A,#N/A,TRUE,"Exclusions";#N/A,#N/A,TRUE,"Areas";#N/A,#N/A,TRUE,"Summary";#N/A,#N/A,TRUE,"Detail"}</definedName>
    <definedName name="SDFODF" localSheetId="5" hidden="1">{#N/A,#N/A,TRUE,"Front";#N/A,#N/A,TRUE,"Simple Letter";#N/A,#N/A,TRUE,"Inside";#N/A,#N/A,TRUE,"Contents";#N/A,#N/A,TRUE,"Basis";#N/A,#N/A,TRUE,"Inclusions";#N/A,#N/A,TRUE,"Exclusions";#N/A,#N/A,TRUE,"Areas";#N/A,#N/A,TRUE,"Summary";#N/A,#N/A,TRUE,"Detail"}</definedName>
    <definedName name="SDFODF" localSheetId="0" hidden="1">{#N/A,#N/A,TRUE,"Front";#N/A,#N/A,TRUE,"Simple Letter";#N/A,#N/A,TRUE,"Inside";#N/A,#N/A,TRUE,"Contents";#N/A,#N/A,TRUE,"Basis";#N/A,#N/A,TRUE,"Inclusions";#N/A,#N/A,TRUE,"Exclusions";#N/A,#N/A,TRUE,"Areas";#N/A,#N/A,TRUE,"Summary";#N/A,#N/A,TRUE,"Detail"}</definedName>
    <definedName name="SDFODF" localSheetId="6" hidden="1">{#N/A,#N/A,TRUE,"Front";#N/A,#N/A,TRUE,"Simple Letter";#N/A,#N/A,TRUE,"Inside";#N/A,#N/A,TRUE,"Contents";#N/A,#N/A,TRUE,"Basis";#N/A,#N/A,TRUE,"Inclusions";#N/A,#N/A,TRUE,"Exclusions";#N/A,#N/A,TRUE,"Areas";#N/A,#N/A,TRUE,"Summary";#N/A,#N/A,TRUE,"Detail"}</definedName>
    <definedName name="SDFODF" localSheetId="4"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6"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localSheetId="5" hidden="1">{#N/A,#N/A,TRUE,"Front";#N/A,#N/A,TRUE,"Simple Letter";#N/A,#N/A,TRUE,"Inside";#N/A,#N/A,TRUE,"Contents";#N/A,#N/A,TRUE,"Basis";#N/A,#N/A,TRUE,"Inclusions";#N/A,#N/A,TRUE,"Exclusions";#N/A,#N/A,TRUE,"Areas";#N/A,#N/A,TRUE,"Summary";#N/A,#N/A,TRUE,"Detail"}</definedName>
    <definedName name="sdftgw" localSheetId="0" hidden="1">{#N/A,#N/A,TRUE,"Front";#N/A,#N/A,TRUE,"Simple Letter";#N/A,#N/A,TRUE,"Inside";#N/A,#N/A,TRUE,"Contents";#N/A,#N/A,TRUE,"Basis";#N/A,#N/A,TRUE,"Inclusions";#N/A,#N/A,TRUE,"Exclusions";#N/A,#N/A,TRUE,"Areas";#N/A,#N/A,TRUE,"Summary";#N/A,#N/A,TRUE,"Detail"}</definedName>
    <definedName name="sdftgw" localSheetId="6" hidden="1">{#N/A,#N/A,TRUE,"Front";#N/A,#N/A,TRUE,"Simple Letter";#N/A,#N/A,TRUE,"Inside";#N/A,#N/A,TRUE,"Contents";#N/A,#N/A,TRUE,"Basis";#N/A,#N/A,TRUE,"Inclusions";#N/A,#N/A,TRUE,"Exclusions";#N/A,#N/A,TRUE,"Areas";#N/A,#N/A,TRUE,"Summary";#N/A,#N/A,TRUE,"Detail"}</definedName>
    <definedName name="sdftgw" localSheetId="4"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localSheetId="6" hidden="1">[20]BID!$A$1:$A$1714</definedName>
    <definedName name="sdg" hidden="1">[19]BID!$A$1:$A$1714</definedName>
    <definedName name="sdhydfyftuu" localSheetId="1" hidden="1">{#N/A,#N/A,TRUE,"Cover";#N/A,#N/A,TRUE,"Conts";#N/A,#N/A,TRUE,"VOS";#N/A,#N/A,TRUE,"Warrington";#N/A,#N/A,TRUE,"Widnes"}</definedName>
    <definedName name="sdhydfyftuu" localSheetId="5" hidden="1">{#N/A,#N/A,TRUE,"Cover";#N/A,#N/A,TRUE,"Conts";#N/A,#N/A,TRUE,"VOS";#N/A,#N/A,TRUE,"Warrington";#N/A,#N/A,TRUE,"Widnes"}</definedName>
    <definedName name="sdhydfyftuu" localSheetId="0" hidden="1">{#N/A,#N/A,TRUE,"Cover";#N/A,#N/A,TRUE,"Conts";#N/A,#N/A,TRUE,"VOS";#N/A,#N/A,TRUE,"Warrington";#N/A,#N/A,TRUE,"Widnes"}</definedName>
    <definedName name="sdhydfyftuu" localSheetId="6" hidden="1">{#N/A,#N/A,TRUE,"Cover";#N/A,#N/A,TRUE,"Conts";#N/A,#N/A,TRUE,"VOS";#N/A,#N/A,TRUE,"Warrington";#N/A,#N/A,TRUE,"Widnes"}</definedName>
    <definedName name="sdhydfyftuu" localSheetId="4" hidden="1">{#N/A,#N/A,TRUE,"Cover";#N/A,#N/A,TRUE,"Conts";#N/A,#N/A,TRUE,"VOS";#N/A,#N/A,TRUE,"Warrington";#N/A,#N/A,TRUE,"Widnes"}</definedName>
    <definedName name="sdhydfyftuu" hidden="1">{#N/A,#N/A,TRUE,"Cover";#N/A,#N/A,TRUE,"Conts";#N/A,#N/A,TRUE,"VOS";#N/A,#N/A,TRUE,"Warrington";#N/A,#N/A,TRUE,"Widnes"}</definedName>
    <definedName name="sds" localSheetId="1" hidden="1">{#N/A,#N/A,FALSE,"포장2"}</definedName>
    <definedName name="sds" localSheetId="5" hidden="1">{#N/A,#N/A,FALSE,"포장2"}</definedName>
    <definedName name="sds" localSheetId="0" hidden="1">{#N/A,#N/A,FALSE,"포장2"}</definedName>
    <definedName name="sds" localSheetId="4" hidden="1">{#N/A,#N/A,FALSE,"포장2"}</definedName>
    <definedName name="sds" hidden="1">{#N/A,#N/A,FALSE,"포장2"}</definedName>
    <definedName name="sdsa" localSheetId="1" hidden="1">{#N/A,#N/A,TRUE,"Front";#N/A,#N/A,TRUE,"Simple Letter";#N/A,#N/A,TRUE,"Inside";#N/A,#N/A,TRUE,"Contents";#N/A,#N/A,TRUE,"Basis";#N/A,#N/A,TRUE,"Inclusions";#N/A,#N/A,TRUE,"Exclusions";#N/A,#N/A,TRUE,"Areas";#N/A,#N/A,TRUE,"Summary";#N/A,#N/A,TRUE,"Detail"}</definedName>
    <definedName name="sdsa" localSheetId="5" hidden="1">{#N/A,#N/A,TRUE,"Front";#N/A,#N/A,TRUE,"Simple Letter";#N/A,#N/A,TRUE,"Inside";#N/A,#N/A,TRUE,"Contents";#N/A,#N/A,TRUE,"Basis";#N/A,#N/A,TRUE,"Inclusions";#N/A,#N/A,TRUE,"Exclusions";#N/A,#N/A,TRUE,"Areas";#N/A,#N/A,TRUE,"Summary";#N/A,#N/A,TRUE,"Detail"}</definedName>
    <definedName name="sdsa" localSheetId="0" hidden="1">{#N/A,#N/A,TRUE,"Front";#N/A,#N/A,TRUE,"Simple Letter";#N/A,#N/A,TRUE,"Inside";#N/A,#N/A,TRUE,"Contents";#N/A,#N/A,TRUE,"Basis";#N/A,#N/A,TRUE,"Inclusions";#N/A,#N/A,TRUE,"Exclusions";#N/A,#N/A,TRUE,"Areas";#N/A,#N/A,TRUE,"Summary";#N/A,#N/A,TRUE,"Detail"}</definedName>
    <definedName name="sdsa" localSheetId="6" hidden="1">{#N/A,#N/A,TRUE,"Front";#N/A,#N/A,TRUE,"Simple Letter";#N/A,#N/A,TRUE,"Inside";#N/A,#N/A,TRUE,"Contents";#N/A,#N/A,TRUE,"Basis";#N/A,#N/A,TRUE,"Inclusions";#N/A,#N/A,TRUE,"Exclusions";#N/A,#N/A,TRUE,"Areas";#N/A,#N/A,TRUE,"Summary";#N/A,#N/A,TRUE,"Detail"}</definedName>
    <definedName name="sdsa" localSheetId="4"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6"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6" hidden="1">{"'Break down'!$A$4"}</definedName>
    <definedName name="ser" hidden="1">{"'Break down'!$A$4"}</definedName>
    <definedName name="Services2" localSheetId="6"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localSheetId="5" hidden="1">{#N/A,#N/A,TRUE,"Cover";#N/A,#N/A,TRUE,"Conts";#N/A,#N/A,TRUE,"VOS";#N/A,#N/A,TRUE,"Warrington";#N/A,#N/A,TRUE,"Widnes"}</definedName>
    <definedName name="setdydy" localSheetId="0" hidden="1">{#N/A,#N/A,TRUE,"Cover";#N/A,#N/A,TRUE,"Conts";#N/A,#N/A,TRUE,"VOS";#N/A,#N/A,TRUE,"Warrington";#N/A,#N/A,TRUE,"Widnes"}</definedName>
    <definedName name="setdydy" localSheetId="6" hidden="1">{#N/A,#N/A,TRUE,"Cover";#N/A,#N/A,TRUE,"Conts";#N/A,#N/A,TRUE,"VOS";#N/A,#N/A,TRUE,"Warrington";#N/A,#N/A,TRUE,"Widnes"}</definedName>
    <definedName name="setdydy" localSheetId="4" hidden="1">{#N/A,#N/A,TRUE,"Cover";#N/A,#N/A,TRUE,"Conts";#N/A,#N/A,TRUE,"VOS";#N/A,#N/A,TRUE,"Warrington";#N/A,#N/A,TRUE,"Widnes"}</definedName>
    <definedName name="setdydy" hidden="1">{#N/A,#N/A,TRUE,"Cover";#N/A,#N/A,TRUE,"Conts";#N/A,#N/A,TRUE,"VOS";#N/A,#N/A,TRUE,"Warrington";#N/A,#N/A,TRUE,"Widnes"}</definedName>
    <definedName name="SF" localSheetId="12">#REF!</definedName>
    <definedName name="SF" localSheetId="9">#REF!</definedName>
    <definedName name="sfas" localSheetId="1" hidden="1">{#N/A,#N/A,FALSE,"골재소요량";#N/A,#N/A,FALSE,"골재소요량"}</definedName>
    <definedName name="sfas" localSheetId="5" hidden="1">{#N/A,#N/A,FALSE,"골재소요량";#N/A,#N/A,FALSE,"골재소요량"}</definedName>
    <definedName name="sfas" localSheetId="0" hidden="1">{#N/A,#N/A,FALSE,"골재소요량";#N/A,#N/A,FALSE,"골재소요량"}</definedName>
    <definedName name="sfas" localSheetId="6" hidden="1">{#N/A,#N/A,FALSE,"골재소요량";#N/A,#N/A,FALSE,"골재소요량"}</definedName>
    <definedName name="sfas" localSheetId="4" hidden="1">{#N/A,#N/A,FALSE,"골재소요량";#N/A,#N/A,FALSE,"골재소요량"}</definedName>
    <definedName name="sfas" hidden="1">{#N/A,#N/A,FALSE,"골재소요량";#N/A,#N/A,FALSE,"골재소요량"}</definedName>
    <definedName name="sfbjdf" localSheetId="1" hidden="1">#REF!</definedName>
    <definedName name="sfbjdf" localSheetId="5" hidden="1">#REF!</definedName>
    <definedName name="sfbjdf" localSheetId="12" hidden="1">#REF!</definedName>
    <definedName name="sfbjdf" localSheetId="14" hidden="1">#REF!</definedName>
    <definedName name="sfbjdf" localSheetId="9" hidden="1">#REF!</definedName>
    <definedName name="sfbjdf" localSheetId="6" hidden="1">#REF!</definedName>
    <definedName name="sfbjdf" hidden="1">#REF!</definedName>
    <definedName name="sfC" localSheetId="12">#REF!</definedName>
    <definedName name="sfC" localSheetId="9">#REF!</definedName>
    <definedName name="sffff" localSheetId="6"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localSheetId="5" hidden="1">{#N/A,#N/A,TRUE,"Cover";#N/A,#N/A,TRUE,"Conts";#N/A,#N/A,TRUE,"VOS";#N/A,#N/A,TRUE,"Warrington";#N/A,#N/A,TRUE,"Widnes"}</definedName>
    <definedName name="sfhdfj" localSheetId="0" hidden="1">{#N/A,#N/A,TRUE,"Cover";#N/A,#N/A,TRUE,"Conts";#N/A,#N/A,TRUE,"VOS";#N/A,#N/A,TRUE,"Warrington";#N/A,#N/A,TRUE,"Widnes"}</definedName>
    <definedName name="sfhdfj" localSheetId="6" hidden="1">{#N/A,#N/A,TRUE,"Cover";#N/A,#N/A,TRUE,"Conts";#N/A,#N/A,TRUE,"VOS";#N/A,#N/A,TRUE,"Warrington";#N/A,#N/A,TRUE,"Widnes"}</definedName>
    <definedName name="sfhdfj" localSheetId="4" hidden="1">{#N/A,#N/A,TRUE,"Cover";#N/A,#N/A,TRUE,"Conts";#N/A,#N/A,TRUE,"VOS";#N/A,#N/A,TRUE,"Warrington";#N/A,#N/A,TRUE,"Widnes"}</definedName>
    <definedName name="sfhdfj" hidden="1">{#N/A,#N/A,TRUE,"Cover";#N/A,#N/A,TRUE,"Conts";#N/A,#N/A,TRUE,"VOS";#N/A,#N/A,TRUE,"Warrington";#N/A,#N/A,TRUE,"Widnes"}</definedName>
    <definedName name="sfM" localSheetId="12">#REF!</definedName>
    <definedName name="sfM" localSheetId="9">#REF!</definedName>
    <definedName name="SFR30BSL" localSheetId="12">#REF!</definedName>
    <definedName name="SFR30BSL" localSheetId="9">#REF!</definedName>
    <definedName name="SFR30BSP" localSheetId="12">#REF!</definedName>
    <definedName name="SFR30BSP" localSheetId="9">#REF!</definedName>
    <definedName name="SFR45BSL" localSheetId="12">#REF!</definedName>
    <definedName name="SFR45BSL" localSheetId="9">#REF!</definedName>
    <definedName name="SFR45BSP" localSheetId="12">#REF!</definedName>
    <definedName name="SFR45BSP" localSheetId="9">#REF!</definedName>
    <definedName name="SFRL" localSheetId="12">#REF!</definedName>
    <definedName name="SFRL" localSheetId="9">#REF!</definedName>
    <definedName name="SFRP" localSheetId="12">#REF!</definedName>
    <definedName name="SFRP" localSheetId="9">#REF!</definedName>
    <definedName name="SFRU" localSheetId="12">#REF!</definedName>
    <definedName name="SFRU" localSheetId="9">#REF!</definedName>
    <definedName name="sfsafas" localSheetId="1" hidden="1">{#N/A,#N/A,FALSE,"물량산출"}</definedName>
    <definedName name="sfsafas" localSheetId="5" hidden="1">{#N/A,#N/A,FALSE,"물량산출"}</definedName>
    <definedName name="sfsafas" localSheetId="0" hidden="1">{#N/A,#N/A,FALSE,"물량산출"}</definedName>
    <definedName name="sfsafas" localSheetId="6" hidden="1">{#N/A,#N/A,FALSE,"물량산출"}</definedName>
    <definedName name="sfsafas" localSheetId="4" hidden="1">{#N/A,#N/A,FALSE,"물량산출"}</definedName>
    <definedName name="sfsafas" hidden="1">{#N/A,#N/A,FALSE,"물량산출"}</definedName>
    <definedName name="sfssf" hidden="1">'[52]Labor abs-NMR'!$I$1:$I$7</definedName>
    <definedName name="sfvdafv" localSheetId="6"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LSL" localSheetId="12">#REF!</definedName>
    <definedName name="SGLSL" localSheetId="9">#REF!</definedName>
    <definedName name="SGLSP" localSheetId="12">#REF!</definedName>
    <definedName name="SGLSP" localSheetId="9">#REF!</definedName>
    <definedName name="SGLSU" localSheetId="12">#REF!</definedName>
    <definedName name="SGLSU" localSheetId="9">#REF!</definedName>
    <definedName name="sgsegegrt" localSheetId="1" hidden="1">{#N/A,#N/A,TRUE,"Cover";#N/A,#N/A,TRUE,"Conts";#N/A,#N/A,TRUE,"VOS";#N/A,#N/A,TRUE,"Warrington";#N/A,#N/A,TRUE,"Widnes"}</definedName>
    <definedName name="sgsegegrt" localSheetId="5" hidden="1">{#N/A,#N/A,TRUE,"Cover";#N/A,#N/A,TRUE,"Conts";#N/A,#N/A,TRUE,"VOS";#N/A,#N/A,TRUE,"Warrington";#N/A,#N/A,TRUE,"Widnes"}</definedName>
    <definedName name="sgsegegrt" localSheetId="0" hidden="1">{#N/A,#N/A,TRUE,"Cover";#N/A,#N/A,TRUE,"Conts";#N/A,#N/A,TRUE,"VOS";#N/A,#N/A,TRUE,"Warrington";#N/A,#N/A,TRUE,"Widnes"}</definedName>
    <definedName name="sgsegegrt" localSheetId="6" hidden="1">{#N/A,#N/A,TRUE,"Cover";#N/A,#N/A,TRUE,"Conts";#N/A,#N/A,TRUE,"VOS";#N/A,#N/A,TRUE,"Warrington";#N/A,#N/A,TRUE,"Widnes"}</definedName>
    <definedName name="sgsegegrt" localSheetId="4"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localSheetId="5" hidden="1">{#N/A,#N/A,FALSE,"CAM-G7";#N/A,#N/A,FALSE,"SPL";#N/A,#N/A,FALSE,"butt-in G7";#N/A,#N/A,FALSE,"dia-in G7";#N/A,#N/A,FALSE,"추가-STA G7"}</definedName>
    <definedName name="sgsg" localSheetId="0" hidden="1">{#N/A,#N/A,FALSE,"CAM-G7";#N/A,#N/A,FALSE,"SPL";#N/A,#N/A,FALSE,"butt-in G7";#N/A,#N/A,FALSE,"dia-in G7";#N/A,#N/A,FALSE,"추가-STA G7"}</definedName>
    <definedName name="sgsg" localSheetId="6" hidden="1">{#N/A,#N/A,FALSE,"CAM-G7";#N/A,#N/A,FALSE,"SPL";#N/A,#N/A,FALSE,"butt-in G7";#N/A,#N/A,FALSE,"dia-in G7";#N/A,#N/A,FALSE,"추가-STA G7"}</definedName>
    <definedName name="sgsg" localSheetId="4"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localSheetId="5" hidden="1">{#N/A,#N/A,TRUE,"Cover";#N/A,#N/A,TRUE,"Conts";#N/A,#N/A,TRUE,"VOS";#N/A,#N/A,TRUE,"Warrington";#N/A,#N/A,TRUE,"Widnes"}</definedName>
    <definedName name="sgsghju" localSheetId="0" hidden="1">{#N/A,#N/A,TRUE,"Cover";#N/A,#N/A,TRUE,"Conts";#N/A,#N/A,TRUE,"VOS";#N/A,#N/A,TRUE,"Warrington";#N/A,#N/A,TRUE,"Widnes"}</definedName>
    <definedName name="sgsghju" localSheetId="6" hidden="1">{#N/A,#N/A,TRUE,"Cover";#N/A,#N/A,TRUE,"Conts";#N/A,#N/A,TRUE,"VOS";#N/A,#N/A,TRUE,"Warrington";#N/A,#N/A,TRUE,"Widnes"}</definedName>
    <definedName name="sgsghju" localSheetId="4"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localSheetId="5" hidden="1">{#N/A,#N/A,TRUE,"Cover";#N/A,#N/A,TRUE,"Conts";#N/A,#N/A,TRUE,"VOS";#N/A,#N/A,TRUE,"Warrington";#N/A,#N/A,TRUE,"Widnes"}</definedName>
    <definedName name="sgsgr" localSheetId="0" hidden="1">{#N/A,#N/A,TRUE,"Cover";#N/A,#N/A,TRUE,"Conts";#N/A,#N/A,TRUE,"VOS";#N/A,#N/A,TRUE,"Warrington";#N/A,#N/A,TRUE,"Widnes"}</definedName>
    <definedName name="sgsgr" localSheetId="6" hidden="1">{#N/A,#N/A,TRUE,"Cover";#N/A,#N/A,TRUE,"Conts";#N/A,#N/A,TRUE,"VOS";#N/A,#N/A,TRUE,"Warrington";#N/A,#N/A,TRUE,"Widnes"}</definedName>
    <definedName name="sgsgr" localSheetId="4"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localSheetId="5" hidden="1">{#N/A,#N/A,FALSE,"물량산출"}</definedName>
    <definedName name="sgsrgr" localSheetId="0" hidden="1">{#N/A,#N/A,FALSE,"물량산출"}</definedName>
    <definedName name="sgsrgr" localSheetId="6" hidden="1">{#N/A,#N/A,FALSE,"물량산출"}</definedName>
    <definedName name="sgsrgr" localSheetId="4" hidden="1">{#N/A,#N/A,FALSE,"물량산출"}</definedName>
    <definedName name="sgsrgr" hidden="1">{#N/A,#N/A,FALSE,"물량산출"}</definedName>
    <definedName name="SHCF" localSheetId="12">#REF!</definedName>
    <definedName name="SHCF" localSheetId="9">#REF!</definedName>
    <definedName name="SHCP" localSheetId="12">#REF!</definedName>
    <definedName name="SHCP" localSheetId="9">#REF!</definedName>
    <definedName name="SHCV" localSheetId="12">#REF!</definedName>
    <definedName name="SHCV" localSheetId="9">#REF!</definedName>
    <definedName name="Sheet" localSheetId="1" hidden="1">#REF!</definedName>
    <definedName name="Sheet" localSheetId="5" hidden="1">#REF!</definedName>
    <definedName name="Sheet" localSheetId="12" hidden="1">#REF!</definedName>
    <definedName name="Sheet" localSheetId="14" hidden="1">#REF!</definedName>
    <definedName name="Sheet" localSheetId="9" hidden="1">#REF!</definedName>
    <definedName name="Sheet" hidden="1">#REF!</definedName>
    <definedName name="sheet1" localSheetId="1" hidden="1">{#N/A,#N/A,TRUE,"Front";#N/A,#N/A,TRUE,"Simple Letter";#N/A,#N/A,TRUE,"Inside";#N/A,#N/A,TRUE,"Contents";#N/A,#N/A,TRUE,"Basis";#N/A,#N/A,TRUE,"Inclusions";#N/A,#N/A,TRUE,"Exclusions";#N/A,#N/A,TRUE,"Areas";#N/A,#N/A,TRUE,"Summary";#N/A,#N/A,TRUE,"Detail"}</definedName>
    <definedName name="sheet1" localSheetId="5" hidden="1">{#N/A,#N/A,TRUE,"Front";#N/A,#N/A,TRUE,"Simple Letter";#N/A,#N/A,TRUE,"Inside";#N/A,#N/A,TRUE,"Contents";#N/A,#N/A,TRUE,"Basis";#N/A,#N/A,TRUE,"Inclusions";#N/A,#N/A,TRUE,"Exclusions";#N/A,#N/A,TRUE,"Areas";#N/A,#N/A,TRUE,"Summary";#N/A,#N/A,TRUE,"Detail"}</definedName>
    <definedName name="sheet1" localSheetId="0" hidden="1">{#N/A,#N/A,TRUE,"Front";#N/A,#N/A,TRUE,"Simple Letter";#N/A,#N/A,TRUE,"Inside";#N/A,#N/A,TRUE,"Contents";#N/A,#N/A,TRUE,"Basis";#N/A,#N/A,TRUE,"Inclusions";#N/A,#N/A,TRUE,"Exclusions";#N/A,#N/A,TRUE,"Areas";#N/A,#N/A,TRUE,"Summary";#N/A,#N/A,TRUE,"Detail"}</definedName>
    <definedName name="sheet1" localSheetId="4" hidden="1">{#N/A,#N/A,TRUE,"Front";#N/A,#N/A,TRUE,"Simple Letter";#N/A,#N/A,TRUE,"Inside";#N/A,#N/A,TRUE,"Contents";#N/A,#N/A,TRUE,"Basis";#N/A,#N/A,TRUE,"Inclusions";#N/A,#N/A,TRUE,"Exclusions";#N/A,#N/A,TRUE,"Areas";#N/A,#N/A,TRUE,"Summary";#N/A,#N/A,TRUE,"Detail"}</definedName>
    <definedName name="sheet1" hidden="1">{#N/A,#N/A,TRUE,"Front";#N/A,#N/A,TRUE,"Simple Letter";#N/A,#N/A,TRUE,"Inside";#N/A,#N/A,TRUE,"Contents";#N/A,#N/A,TRUE,"Basis";#N/A,#N/A,TRUE,"Inclusions";#N/A,#N/A,TRUE,"Exclusions";#N/A,#N/A,TRUE,"Areas";#N/A,#N/A,TRUE,"Summary";#N/A,#N/A,TRUE,"Detail"}</definedName>
    <definedName name="Sheet2" localSheetId="1" hidden="1">{#N/A,#N/A,TRUE,"Front";#N/A,#N/A,TRUE,"Simple Letter";#N/A,#N/A,TRUE,"Inside";#N/A,#N/A,TRUE,"Contents";#N/A,#N/A,TRUE,"Basis";#N/A,#N/A,TRUE,"Inclusions";#N/A,#N/A,TRUE,"Exclusions";#N/A,#N/A,TRUE,"Areas";#N/A,#N/A,TRUE,"Summary";#N/A,#N/A,TRUE,"Detail"}</definedName>
    <definedName name="Sheet2" localSheetId="5" hidden="1">{#N/A,#N/A,TRUE,"Front";#N/A,#N/A,TRUE,"Simple Letter";#N/A,#N/A,TRUE,"Inside";#N/A,#N/A,TRUE,"Contents";#N/A,#N/A,TRUE,"Basis";#N/A,#N/A,TRUE,"Inclusions";#N/A,#N/A,TRUE,"Exclusions";#N/A,#N/A,TRUE,"Areas";#N/A,#N/A,TRUE,"Summary";#N/A,#N/A,TRUE,"Detail"}</definedName>
    <definedName name="Sheet2" localSheetId="0" hidden="1">{#N/A,#N/A,TRUE,"Front";#N/A,#N/A,TRUE,"Simple Letter";#N/A,#N/A,TRUE,"Inside";#N/A,#N/A,TRUE,"Contents";#N/A,#N/A,TRUE,"Basis";#N/A,#N/A,TRUE,"Inclusions";#N/A,#N/A,TRUE,"Exclusions";#N/A,#N/A,TRUE,"Areas";#N/A,#N/A,TRUE,"Summary";#N/A,#N/A,TRUE,"Detail"}</definedName>
    <definedName name="Sheet2" localSheetId="4" hidden="1">{#N/A,#N/A,TRUE,"Front";#N/A,#N/A,TRUE,"Simple Letter";#N/A,#N/A,TRUE,"Inside";#N/A,#N/A,TRUE,"Contents";#N/A,#N/A,TRUE,"Basis";#N/A,#N/A,TRUE,"Inclusions";#N/A,#N/A,TRUE,"Exclusions";#N/A,#N/A,TRUE,"Areas";#N/A,#N/A,TRUE,"Summary";#N/A,#N/A,TRUE,"Detail"}</definedName>
    <definedName name="Sheet2" hidden="1">{#N/A,#N/A,TRUE,"Front";#N/A,#N/A,TRUE,"Simple Letter";#N/A,#N/A,TRUE,"Inside";#N/A,#N/A,TRUE,"Contents";#N/A,#N/A,TRUE,"Basis";#N/A,#N/A,TRUE,"Inclusions";#N/A,#N/A,TRUE,"Exclusions";#N/A,#N/A,TRUE,"Areas";#N/A,#N/A,TRUE,"Summary";#N/A,#N/A,TRUE,"Detail"}</definedName>
    <definedName name="SHELTER" localSheetId="6"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localSheetId="5" hidden="1">{#N/A,#N/A,FALSE,"CAM-G7";#N/A,#N/A,FALSE,"SPL";#N/A,#N/A,FALSE,"butt-in G7";#N/A,#N/A,FALSE,"dia-in G7";#N/A,#N/A,FALSE,"추가-STA G7"}</definedName>
    <definedName name="shjhj" localSheetId="0" hidden="1">{#N/A,#N/A,FALSE,"CAM-G7";#N/A,#N/A,FALSE,"SPL";#N/A,#N/A,FALSE,"butt-in G7";#N/A,#N/A,FALSE,"dia-in G7";#N/A,#N/A,FALSE,"추가-STA G7"}</definedName>
    <definedName name="shjhj" localSheetId="6" hidden="1">{#N/A,#N/A,FALSE,"CAM-G7";#N/A,#N/A,FALSE,"SPL";#N/A,#N/A,FALSE,"butt-in G7";#N/A,#N/A,FALSE,"dia-in G7";#N/A,#N/A,FALSE,"추가-STA G7"}</definedName>
    <definedName name="shjhj" localSheetId="4" hidden="1">{#N/A,#N/A,FALSE,"CAM-G7";#N/A,#N/A,FALSE,"SPL";#N/A,#N/A,FALSE,"butt-in G7";#N/A,#N/A,FALSE,"dia-in G7";#N/A,#N/A,FALSE,"추가-STA G7"}</definedName>
    <definedName name="shjhj" hidden="1">{#N/A,#N/A,FALSE,"CAM-G7";#N/A,#N/A,FALSE,"SPL";#N/A,#N/A,FALSE,"butt-in G7";#N/A,#N/A,FALSE,"dia-in G7";#N/A,#N/A,FALSE,"추가-STA G7"}</definedName>
    <definedName name="SHO_1" localSheetId="12">#REF!</definedName>
    <definedName name="SHO_1" localSheetId="9">#REF!</definedName>
    <definedName name="SHOF_1" localSheetId="12">#REF!</definedName>
    <definedName name="SHOF_1" localSheetId="9">#REF!</definedName>
    <definedName name="shs" localSheetId="1" hidden="1">{#N/A,#N/A,FALSE,"CAM-G7";#N/A,#N/A,FALSE,"SPL";#N/A,#N/A,FALSE,"butt-in G7";#N/A,#N/A,FALSE,"dia-in G7";#N/A,#N/A,FALSE,"추가-STA G7"}</definedName>
    <definedName name="shs" localSheetId="5" hidden="1">{#N/A,#N/A,FALSE,"CAM-G7";#N/A,#N/A,FALSE,"SPL";#N/A,#N/A,FALSE,"butt-in G7";#N/A,#N/A,FALSE,"dia-in G7";#N/A,#N/A,FALSE,"추가-STA G7"}</definedName>
    <definedName name="shs" localSheetId="0" hidden="1">{#N/A,#N/A,FALSE,"CAM-G7";#N/A,#N/A,FALSE,"SPL";#N/A,#N/A,FALSE,"butt-in G7";#N/A,#N/A,FALSE,"dia-in G7";#N/A,#N/A,FALSE,"추가-STA G7"}</definedName>
    <definedName name="shs" localSheetId="6" hidden="1">{#N/A,#N/A,FALSE,"CAM-G7";#N/A,#N/A,FALSE,"SPL";#N/A,#N/A,FALSE,"butt-in G7";#N/A,#N/A,FALSE,"dia-in G7";#N/A,#N/A,FALSE,"추가-STA G7"}</definedName>
    <definedName name="shs" localSheetId="4"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localSheetId="5" hidden="1">{#N/A,#N/A,TRUE,"Cover";#N/A,#N/A,TRUE,"Conts";#N/A,#N/A,TRUE,"VOS";#N/A,#N/A,TRUE,"Warrington";#N/A,#N/A,TRUE,"Widnes"}</definedName>
    <definedName name="shshgtr" localSheetId="0" hidden="1">{#N/A,#N/A,TRUE,"Cover";#N/A,#N/A,TRUE,"Conts";#N/A,#N/A,TRUE,"VOS";#N/A,#N/A,TRUE,"Warrington";#N/A,#N/A,TRUE,"Widnes"}</definedName>
    <definedName name="shshgtr" localSheetId="6" hidden="1">{#N/A,#N/A,TRUE,"Cover";#N/A,#N/A,TRUE,"Conts";#N/A,#N/A,TRUE,"VOS";#N/A,#N/A,TRUE,"Warrington";#N/A,#N/A,TRUE,"Widnes"}</definedName>
    <definedName name="shshgtr" localSheetId="4" hidden="1">{#N/A,#N/A,TRUE,"Cover";#N/A,#N/A,TRUE,"Conts";#N/A,#N/A,TRUE,"VOS";#N/A,#N/A,TRUE,"Warrington";#N/A,#N/A,TRUE,"Widnes"}</definedName>
    <definedName name="shshgtr" hidden="1">{#N/A,#N/A,TRUE,"Cover";#N/A,#N/A,TRUE,"Conts";#N/A,#N/A,TRUE,"VOS";#N/A,#N/A,TRUE,"Warrington";#N/A,#N/A,TRUE,"Widnes"}</definedName>
    <definedName name="shutt" hidden="1">#REF!</definedName>
    <definedName name="shyam" localSheetId="12">#REF!</definedName>
    <definedName name="shyam" localSheetId="9">#REF!</definedName>
    <definedName name="SIFPNLL" localSheetId="12">#REF!</definedName>
    <definedName name="SIFPNLL" localSheetId="9">#REF!</definedName>
    <definedName name="SIFPNLP" localSheetId="12">#REF!</definedName>
    <definedName name="SIFPNLP" localSheetId="9">#REF!</definedName>
    <definedName name="SIFPNLU" localSheetId="12">#REF!</definedName>
    <definedName name="SIFPNLU" localSheetId="9">#REF!</definedName>
    <definedName name="SITE" localSheetId="6" hidden="1">{#N/A,#N/A,TRUE,"Cover";#N/A,#N/A,TRUE,"Conts";#N/A,#N/A,TRUE,"VOS";#N/A,#N/A,TRUE,"Warrington";#N/A,#N/A,TRUE,"Widnes"}</definedName>
    <definedName name="SITE" hidden="1">{#N/A,#N/A,TRUE,"Cover";#N/A,#N/A,TRUE,"Conts";#N/A,#N/A,TRUE,"VOS";#N/A,#N/A,TRUE,"Warrington";#N/A,#N/A,TRUE,"Widnes"}</definedName>
    <definedName name="SITEWORK" localSheetId="6" hidden="1">{#N/A,#N/A,TRUE,"Cover";#N/A,#N/A,TRUE,"Conts";#N/A,#N/A,TRUE,"VOS";#N/A,#N/A,TRUE,"Warrington";#N/A,#N/A,TRUE,"Widnes"}</definedName>
    <definedName name="SITEWORK" hidden="1">{#N/A,#N/A,TRUE,"Cover";#N/A,#N/A,TRUE,"Conts";#N/A,#N/A,TRUE,"VOS";#N/A,#N/A,TRUE,"Warrington";#N/A,#N/A,TRUE,"Widnes"}</definedName>
    <definedName name="ska" localSheetId="6"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6"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l_No" localSheetId="12">#REF!</definedName>
    <definedName name="Sl_No" localSheetId="9">#REF!</definedName>
    <definedName name="SLLF" localSheetId="12">#REF!</definedName>
    <definedName name="SLLF" localSheetId="9">#REF!</definedName>
    <definedName name="SLLP" localSheetId="12">#REF!</definedName>
    <definedName name="SLLP" localSheetId="9">#REF!</definedName>
    <definedName name="SLLV" localSheetId="12">#REF!</definedName>
    <definedName name="SLLV" localSheetId="9">#REF!</definedName>
    <definedName name="SM" localSheetId="6" hidden="1">{#N/A,#N/A,FALSE,"Organisation Chart"}</definedName>
    <definedName name="SM" hidden="1">{#N/A,#N/A,FALSE,"Organisation Chart"}</definedName>
    <definedName name="sma" localSheetId="6" hidden="1">{"'Break down'!$A$4"}</definedName>
    <definedName name="sma" hidden="1">{"'Break down'!$A$4"}</definedName>
    <definedName name="smo" localSheetId="6" hidden="1">{"'Break down'!$A$4"}</definedName>
    <definedName name="smo" hidden="1">{"'Break down'!$A$4"}</definedName>
    <definedName name="SNC" localSheetId="12">#REF!</definedName>
    <definedName name="SNC" localSheetId="9">#REF!</definedName>
    <definedName name="SNT_GLK" localSheetId="12">#REF!</definedName>
    <definedName name="SNT_GLK" localSheetId="9">#REF!</definedName>
    <definedName name="SNT_MCF" localSheetId="12">#REF!</definedName>
    <definedName name="SNT_MCF" localSheetId="9">#REF!</definedName>
    <definedName name="SNT_MDO" localSheetId="12">#REF!</definedName>
    <definedName name="SNT_MDO" localSheetId="9">#REF!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localSheetId="5" hidden="1">#REF!</definedName>
    <definedName name="SpecialPrice" localSheetId="12" hidden="1">#REF!</definedName>
    <definedName name="SpecialPrice" localSheetId="14" hidden="1">#REF!</definedName>
    <definedName name="SpecialPrice" localSheetId="9" hidden="1">#REF!</definedName>
    <definedName name="SpecialPrice" localSheetId="6" hidden="1">#REF!</definedName>
    <definedName name="SpecialPrice" hidden="1">#REF!</definedName>
    <definedName name="Specs.." localSheetId="12">[32]Sheet3!#REF!</definedName>
    <definedName name="Specs.." localSheetId="9">[32]Sheet3!#REF!</definedName>
    <definedName name="SPNLL" localSheetId="12">#REF!</definedName>
    <definedName name="SPNLL" localSheetId="9">#REF!</definedName>
    <definedName name="SPNLP" localSheetId="12">#REF!</definedName>
    <definedName name="SPNLP" localSheetId="9">#REF!</definedName>
    <definedName name="SPNLU" localSheetId="12">#REF!</definedName>
    <definedName name="SPNLU" localSheetId="9">#REF!</definedName>
    <definedName name="sqm" localSheetId="12">#REF!</definedName>
    <definedName name="sqm" localSheetId="9">#REF!</definedName>
    <definedName name="SR" hidden="1">#REF!</definedName>
    <definedName name="SRB" localSheetId="6" hidden="1">{"'Sheet1'!$A$4386:$N$4591"}</definedName>
    <definedName name="SRB" hidden="1">{"'Sheet1'!$A$4386:$N$4591"}</definedName>
    <definedName name="srhrh" localSheetId="1" hidden="1">{#N/A,#N/A,TRUE,"Cover";#N/A,#N/A,TRUE,"Conts";#N/A,#N/A,TRUE,"VOS";#N/A,#N/A,TRUE,"Warrington";#N/A,#N/A,TRUE,"Widnes"}</definedName>
    <definedName name="srhrh" localSheetId="5" hidden="1">{#N/A,#N/A,TRUE,"Cover";#N/A,#N/A,TRUE,"Conts";#N/A,#N/A,TRUE,"VOS";#N/A,#N/A,TRUE,"Warrington";#N/A,#N/A,TRUE,"Widnes"}</definedName>
    <definedName name="srhrh" localSheetId="0" hidden="1">{#N/A,#N/A,TRUE,"Cover";#N/A,#N/A,TRUE,"Conts";#N/A,#N/A,TRUE,"VOS";#N/A,#N/A,TRUE,"Warrington";#N/A,#N/A,TRUE,"Widnes"}</definedName>
    <definedName name="srhrh" localSheetId="6" hidden="1">{#N/A,#N/A,TRUE,"Cover";#N/A,#N/A,TRUE,"Conts";#N/A,#N/A,TRUE,"VOS";#N/A,#N/A,TRUE,"Warrington";#N/A,#N/A,TRUE,"Widnes"}</definedName>
    <definedName name="srhrh" localSheetId="4"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localSheetId="5" hidden="1">{#N/A,#N/A,TRUE,"Cover";#N/A,#N/A,TRUE,"Conts";#N/A,#N/A,TRUE,"VOS";#N/A,#N/A,TRUE,"Warrington";#N/A,#N/A,TRUE,"Widnes"}</definedName>
    <definedName name="srsetrthgfh" localSheetId="0" hidden="1">{#N/A,#N/A,TRUE,"Cover";#N/A,#N/A,TRUE,"Conts";#N/A,#N/A,TRUE,"VOS";#N/A,#N/A,TRUE,"Warrington";#N/A,#N/A,TRUE,"Widnes"}</definedName>
    <definedName name="srsetrthgfh" localSheetId="6" hidden="1">{#N/A,#N/A,TRUE,"Cover";#N/A,#N/A,TRUE,"Conts";#N/A,#N/A,TRUE,"VOS";#N/A,#N/A,TRUE,"Warrington";#N/A,#N/A,TRUE,"Widnes"}</definedName>
    <definedName name="srsetrthgfh" localSheetId="4"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localSheetId="5" hidden="1">{#N/A,#N/A,TRUE,"Cover";#N/A,#N/A,TRUE,"Conts";#N/A,#N/A,TRUE,"VOS";#N/A,#N/A,TRUE,"Warrington";#N/A,#N/A,TRUE,"Widnes"}</definedName>
    <definedName name="srsretr" localSheetId="0" hidden="1">{#N/A,#N/A,TRUE,"Cover";#N/A,#N/A,TRUE,"Conts";#N/A,#N/A,TRUE,"VOS";#N/A,#N/A,TRUE,"Warrington";#N/A,#N/A,TRUE,"Widnes"}</definedName>
    <definedName name="srsretr" localSheetId="6" hidden="1">{#N/A,#N/A,TRUE,"Cover";#N/A,#N/A,TRUE,"Conts";#N/A,#N/A,TRUE,"VOS";#N/A,#N/A,TRUE,"Warrington";#N/A,#N/A,TRUE,"Widnes"}</definedName>
    <definedName name="srsretr" localSheetId="4" hidden="1">{#N/A,#N/A,TRUE,"Cover";#N/A,#N/A,TRUE,"Conts";#N/A,#N/A,TRUE,"VOS";#N/A,#N/A,TRUE,"Warrington";#N/A,#N/A,TRUE,"Widnes"}</definedName>
    <definedName name="srsretr" hidden="1">{#N/A,#N/A,TRUE,"Cover";#N/A,#N/A,TRUE,"Conts";#N/A,#N/A,TRUE,"VOS";#N/A,#N/A,TRUE,"Warrington";#N/A,#N/A,TRUE,"Widnes"}</definedName>
    <definedName name="srtthyrt" localSheetId="6"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localSheetId="5" hidden="1">{#N/A,#N/A,TRUE,"Cover";#N/A,#N/A,TRUE,"Conts";#N/A,#N/A,TRUE,"VOS";#N/A,#N/A,TRUE,"Warrington";#N/A,#N/A,TRUE,"Widnes"}</definedName>
    <definedName name="sryeysr" localSheetId="0" hidden="1">{#N/A,#N/A,TRUE,"Cover";#N/A,#N/A,TRUE,"Conts";#N/A,#N/A,TRUE,"VOS";#N/A,#N/A,TRUE,"Warrington";#N/A,#N/A,TRUE,"Widnes"}</definedName>
    <definedName name="sryeysr" localSheetId="6" hidden="1">{#N/A,#N/A,TRUE,"Cover";#N/A,#N/A,TRUE,"Conts";#N/A,#N/A,TRUE,"VOS";#N/A,#N/A,TRUE,"Warrington";#N/A,#N/A,TRUE,"Widnes"}</definedName>
    <definedName name="sryeysr" localSheetId="4" hidden="1">{#N/A,#N/A,TRUE,"Cover";#N/A,#N/A,TRUE,"Conts";#N/A,#N/A,TRUE,"VOS";#N/A,#N/A,TRUE,"Warrington";#N/A,#N/A,TRUE,"Widnes"}</definedName>
    <definedName name="sryeysr" hidden="1">{#N/A,#N/A,TRUE,"Cover";#N/A,#N/A,TRUE,"Conts";#N/A,#N/A,TRUE,"VOS";#N/A,#N/A,TRUE,"Warrington";#N/A,#N/A,TRUE,"Widnes"}</definedName>
    <definedName name="SS" localSheetId="1" hidden="1">{#N/A,#N/A,FALSE,"CAM-G7";#N/A,#N/A,FALSE,"SPL";#N/A,#N/A,FALSE,"butt-in G7";#N/A,#N/A,FALSE,"dia-in G7";#N/A,#N/A,FALSE,"추가-STA G7"}</definedName>
    <definedName name="SS" localSheetId="5" hidden="1">{#N/A,#N/A,FALSE,"CAM-G7";#N/A,#N/A,FALSE,"SPL";#N/A,#N/A,FALSE,"butt-in G7";#N/A,#N/A,FALSE,"dia-in G7";#N/A,#N/A,FALSE,"추가-STA G7"}</definedName>
    <definedName name="SS" localSheetId="0" hidden="1">{#N/A,#N/A,FALSE,"CAM-G7";#N/A,#N/A,FALSE,"SPL";#N/A,#N/A,FALSE,"butt-in G7";#N/A,#N/A,FALSE,"dia-in G7";#N/A,#N/A,FALSE,"추가-STA G7"}</definedName>
    <definedName name="SS" localSheetId="4" hidden="1">{#N/A,#N/A,FALSE,"CAM-G7";#N/A,#N/A,FALSE,"SPL";#N/A,#N/A,FALSE,"butt-in G7";#N/A,#N/A,FALSE,"dia-in G7";#N/A,#N/A,FALSE,"추가-STA G7"}</definedName>
    <definedName name="SS" hidden="1">{#N/A,#N/A,FALSE,"CAM-G7";#N/A,#N/A,FALSE,"SPL";#N/A,#N/A,FALSE,"butt-in G7";#N/A,#N/A,FALSE,"dia-in G7";#N/A,#N/A,FALSE,"추가-STA G7"}</definedName>
    <definedName name="SSCF" localSheetId="12">#REF!</definedName>
    <definedName name="SSCF" localSheetId="9">#REF!</definedName>
    <definedName name="SSCP" localSheetId="12">#REF!</definedName>
    <definedName name="SSCP" localSheetId="9">#REF!</definedName>
    <definedName name="SSCV" localSheetId="12">#REF!</definedName>
    <definedName name="SSCV" localSheetId="9">#REF!</definedName>
    <definedName name="ssdad" localSheetId="1" hidden="1">{#N/A,#N/A,TRUE,"Front";#N/A,#N/A,TRUE,"Simple Letter";#N/A,#N/A,TRUE,"Inside";#N/A,#N/A,TRUE,"Contents";#N/A,#N/A,TRUE,"Basis";#N/A,#N/A,TRUE,"Inclusions";#N/A,#N/A,TRUE,"Exclusions";#N/A,#N/A,TRUE,"Areas";#N/A,#N/A,TRUE,"Summary";#N/A,#N/A,TRUE,"Detail"}</definedName>
    <definedName name="ssdad" localSheetId="5" hidden="1">{#N/A,#N/A,TRUE,"Front";#N/A,#N/A,TRUE,"Simple Letter";#N/A,#N/A,TRUE,"Inside";#N/A,#N/A,TRUE,"Contents";#N/A,#N/A,TRUE,"Basis";#N/A,#N/A,TRUE,"Inclusions";#N/A,#N/A,TRUE,"Exclusions";#N/A,#N/A,TRUE,"Areas";#N/A,#N/A,TRUE,"Summary";#N/A,#N/A,TRUE,"Detail"}</definedName>
    <definedName name="ssdad" localSheetId="0" hidden="1">{#N/A,#N/A,TRUE,"Front";#N/A,#N/A,TRUE,"Simple Letter";#N/A,#N/A,TRUE,"Inside";#N/A,#N/A,TRUE,"Contents";#N/A,#N/A,TRUE,"Basis";#N/A,#N/A,TRUE,"Inclusions";#N/A,#N/A,TRUE,"Exclusions";#N/A,#N/A,TRUE,"Areas";#N/A,#N/A,TRUE,"Summary";#N/A,#N/A,TRUE,"Detail"}</definedName>
    <definedName name="ssdad" localSheetId="6" hidden="1">{#N/A,#N/A,TRUE,"Front";#N/A,#N/A,TRUE,"Simple Letter";#N/A,#N/A,TRUE,"Inside";#N/A,#N/A,TRUE,"Contents";#N/A,#N/A,TRUE,"Basis";#N/A,#N/A,TRUE,"Inclusions";#N/A,#N/A,TRUE,"Exclusions";#N/A,#N/A,TRUE,"Areas";#N/A,#N/A,TRUE,"Summary";#N/A,#N/A,TRUE,"Detail"}</definedName>
    <definedName name="ssdad" localSheetId="4"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6" hidden="1">{#N/A,#N/A,TRUE,"arnitower";#N/A,#N/A,TRUE,"arnigarage "}</definedName>
    <definedName name="SSJ" hidden="1">{#N/A,#N/A,TRUE,"arnitower";#N/A,#N/A,TRUE,"arnigarage "}</definedName>
    <definedName name="SSKL" localSheetId="12">#REF!</definedName>
    <definedName name="SSKL" localSheetId="9">#REF!</definedName>
    <definedName name="SSKP" localSheetId="12">#REF!</definedName>
    <definedName name="SSKP" localSheetId="9">#REF!</definedName>
    <definedName name="SSKU" localSheetId="12">#REF!</definedName>
    <definedName name="SSKU" localSheetId="9">#REF!</definedName>
    <definedName name="sss" localSheetId="1" hidden="1">{#N/A,#N/A,TRUE,"Cover";#N/A,#N/A,TRUE,"Conts";#N/A,#N/A,TRUE,"VOS";#N/A,#N/A,TRUE,"Warrington";#N/A,#N/A,TRUE,"Widnes"}</definedName>
    <definedName name="sss" localSheetId="5" hidden="1">{#N/A,#N/A,TRUE,"Cover";#N/A,#N/A,TRUE,"Conts";#N/A,#N/A,TRUE,"VOS";#N/A,#N/A,TRUE,"Warrington";#N/A,#N/A,TRUE,"Widnes"}</definedName>
    <definedName name="sss" localSheetId="0" hidden="1">{#N/A,#N/A,TRUE,"Cover";#N/A,#N/A,TRUE,"Conts";#N/A,#N/A,TRUE,"VOS";#N/A,#N/A,TRUE,"Warrington";#N/A,#N/A,TRUE,"Widnes"}</definedName>
    <definedName name="sss" localSheetId="6" hidden="1">[17]FitOutConfCentre!#REF!</definedName>
    <definedName name="sss" localSheetId="4" hidden="1">{#N/A,#N/A,TRUE,"Cover";#N/A,#N/A,TRUE,"Conts";#N/A,#N/A,TRUE,"VOS";#N/A,#N/A,TRUE,"Warrington";#N/A,#N/A,TRUE,"Widnes"}</definedName>
    <definedName name="sss" hidden="1">{#N/A,#N/A,TRUE,"Cover";#N/A,#N/A,TRUE,"Conts";#N/A,#N/A,TRUE,"VOS";#N/A,#N/A,TRUE,"Warrington";#N/A,#N/A,TRUE,"Widnes"}</definedName>
    <definedName name="ssshhh" localSheetId="6"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hidden="1">#REF!</definedName>
    <definedName name="sssssssssssssssssss" localSheetId="12">#REF!</definedName>
    <definedName name="sssssssssssssssssss" localSheetId="9">#REF!</definedName>
    <definedName name="stair" localSheetId="12">#REF!</definedName>
    <definedName name="stair" localSheetId="9">#REF!</definedName>
    <definedName name="star" localSheetId="12">#REF!</definedName>
    <definedName name="star" localSheetId="9">#REF!</definedName>
    <definedName name="STCF" localSheetId="12">#REF!</definedName>
    <definedName name="STCF" localSheetId="9">#REF!</definedName>
    <definedName name="STCP" localSheetId="12">#REF!</definedName>
    <definedName name="STCP" localSheetId="9">#REF!</definedName>
    <definedName name="STCV" localSheetId="12">#REF!</definedName>
    <definedName name="STCV" localSheetId="9">#REF!</definedName>
    <definedName name="STGPNLL" localSheetId="12">#REF!</definedName>
    <definedName name="STGPNLL" localSheetId="9">#REF!</definedName>
    <definedName name="STGPNLP" localSheetId="12">#REF!</definedName>
    <definedName name="STGPNLP" localSheetId="9">#REF!</definedName>
    <definedName name="STGPNLU" localSheetId="12">#REF!</definedName>
    <definedName name="STGPNLU" localSheetId="9">#REF!</definedName>
    <definedName name="stkcode" localSheetId="12">#REF!</definedName>
    <definedName name="stkcode" localSheetId="9">#REF!</definedName>
    <definedName name="StrID" localSheetId="12">#REF!</definedName>
    <definedName name="StrID" localSheetId="9">#REF!</definedName>
    <definedName name="structure" localSheetId="12">#REF!</definedName>
    <definedName name="structure" localSheetId="9">#REF!</definedName>
    <definedName name="structures" localSheetId="6"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localSheetId="5" hidden="1">{#N/A,#N/A,TRUE,"Cover";#N/A,#N/A,TRUE,"Conts";#N/A,#N/A,TRUE,"VOS";#N/A,#N/A,TRUE,"Warrington";#N/A,#N/A,TRUE,"Widnes"}</definedName>
    <definedName name="stryt5u8h87" localSheetId="0" hidden="1">{#N/A,#N/A,TRUE,"Cover";#N/A,#N/A,TRUE,"Conts";#N/A,#N/A,TRUE,"VOS";#N/A,#N/A,TRUE,"Warrington";#N/A,#N/A,TRUE,"Widnes"}</definedName>
    <definedName name="stryt5u8h87" localSheetId="6" hidden="1">{#N/A,#N/A,TRUE,"Cover";#N/A,#N/A,TRUE,"Conts";#N/A,#N/A,TRUE,"VOS";#N/A,#N/A,TRUE,"Warrington";#N/A,#N/A,TRUE,"Widnes"}</definedName>
    <definedName name="stryt5u8h87" localSheetId="4" hidden="1">{#N/A,#N/A,TRUE,"Cover";#N/A,#N/A,TRUE,"Conts";#N/A,#N/A,TRUE,"VOS";#N/A,#N/A,TRUE,"Warrington";#N/A,#N/A,TRUE,"Widnes"}</definedName>
    <definedName name="stryt5u8h87" hidden="1">{#N/A,#N/A,TRUE,"Cover";#N/A,#N/A,TRUE,"Conts";#N/A,#N/A,TRUE,"VOS";#N/A,#N/A,TRUE,"Warrington";#N/A,#N/A,TRUE,"Widnes"}</definedName>
    <definedName name="Subcont" localSheetId="12">#REF!</definedName>
    <definedName name="Subcont" localSheetId="9">#REF!</definedName>
    <definedName name="Subcont_Selling" localSheetId="12">'[44]Total All By Trades highest 1st'!#REF!</definedName>
    <definedName name="Subcont_Selling" localSheetId="9">'[44]Total All By Trades highest 1st'!#REF!</definedName>
    <definedName name="SubContFL" localSheetId="12">#REF!</definedName>
    <definedName name="SubContFL" localSheetId="9">#REF!</definedName>
    <definedName name="Subject" localSheetId="12">#REF!</definedName>
    <definedName name="Subject" localSheetId="9">#REF!</definedName>
    <definedName name="summ1" localSheetId="6" hidden="1">{"'Break down'!$A$4"}</definedName>
    <definedName name="summ1" hidden="1">{"'Break down'!$A$4"}</definedName>
    <definedName name="summariseddiff" localSheetId="6" hidden="1">{"'Break down'!$A$4"}</definedName>
    <definedName name="summariseddiff" hidden="1">{"'Break down'!$A$4"}</definedName>
    <definedName name="Summary" localSheetId="12">#REF!</definedName>
    <definedName name="Summary" localSheetId="9">#REF!</definedName>
    <definedName name="suresh" localSheetId="6"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urf" localSheetId="12">#REF!</definedName>
    <definedName name="Surf" localSheetId="9">#REF!</definedName>
    <definedName name="svm" localSheetId="12">#REF!</definedName>
    <definedName name="svm" localSheetId="9">#REF!</definedName>
    <definedName name="SWHF" localSheetId="6"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m" localSheetId="12">#REF!</definedName>
    <definedName name="swm" localSheetId="9">#REF!</definedName>
    <definedName name="swsdfa" localSheetId="6" hidden="1">{#N/A,#N/A,TRUE,"Cover";#N/A,#N/A,TRUE,"Conts";#N/A,#N/A,TRUE,"VOS";#N/A,#N/A,TRUE,"Warrington";#N/A,#N/A,TRUE,"Widnes"}</definedName>
    <definedName name="swsdfa" hidden="1">{#N/A,#N/A,TRUE,"Cover";#N/A,#N/A,TRUE,"Conts";#N/A,#N/A,TRUE,"VOS";#N/A,#N/A,TRUE,"Warrington";#N/A,#N/A,TRUE,"Widnes"}</definedName>
    <definedName name="System" localSheetId="12">#REF!</definedName>
    <definedName name="System" localSheetId="9">#REF!</definedName>
    <definedName name="syu" localSheetId="1" hidden="1">{#N/A,#N/A,TRUE,"Cover";#N/A,#N/A,TRUE,"Conts";#N/A,#N/A,TRUE,"VOS";#N/A,#N/A,TRUE,"Warrington";#N/A,#N/A,TRUE,"Widnes"}</definedName>
    <definedName name="syu" localSheetId="5" hidden="1">{#N/A,#N/A,TRUE,"Cover";#N/A,#N/A,TRUE,"Conts";#N/A,#N/A,TRUE,"VOS";#N/A,#N/A,TRUE,"Warrington";#N/A,#N/A,TRUE,"Widnes"}</definedName>
    <definedName name="syu" localSheetId="0" hidden="1">{#N/A,#N/A,TRUE,"Cover";#N/A,#N/A,TRUE,"Conts";#N/A,#N/A,TRUE,"VOS";#N/A,#N/A,TRUE,"Warrington";#N/A,#N/A,TRUE,"Widnes"}</definedName>
    <definedName name="syu" localSheetId="6" hidden="1">{#N/A,#N/A,TRUE,"Cover";#N/A,#N/A,TRUE,"Conts";#N/A,#N/A,TRUE,"VOS";#N/A,#N/A,TRUE,"Warrington";#N/A,#N/A,TRUE,"Widnes"}</definedName>
    <definedName name="syu" localSheetId="4" hidden="1">{#N/A,#N/A,TRUE,"Cover";#N/A,#N/A,TRUE,"Conts";#N/A,#N/A,TRUE,"VOS";#N/A,#N/A,TRUE,"Warrington";#N/A,#N/A,TRUE,"Widnes"}</definedName>
    <definedName name="syu" hidden="1">{#N/A,#N/A,TRUE,"Cover";#N/A,#N/A,TRUE,"Conts";#N/A,#N/A,TRUE,"VOS";#N/A,#N/A,TRUE,"Warrington";#N/A,#N/A,TRUE,"Widnes"}</definedName>
    <definedName name="T" localSheetId="12">#REF!</definedName>
    <definedName name="T" localSheetId="9">#REF!</definedName>
    <definedName name="T_SCH_1" localSheetId="12">#REF!</definedName>
    <definedName name="T_SCH_1" localSheetId="9">#REF!</definedName>
    <definedName name="T_SCH_2" localSheetId="12">#REF!</definedName>
    <definedName name="T_SCH_2" localSheetId="9">#REF!</definedName>
    <definedName name="T_SCH_3" localSheetId="12">#REF!</definedName>
    <definedName name="T_SCH_3" localSheetId="9">#REF!</definedName>
    <definedName name="T_SCH_4" localSheetId="12">#REF!</definedName>
    <definedName name="T_SCH_4" localSheetId="9">#REF!</definedName>
    <definedName name="T_SCH_5" localSheetId="12">#REF!</definedName>
    <definedName name="T_SCH_5" localSheetId="9">#REF!</definedName>
    <definedName name="T_SCH_6" localSheetId="12">#REF!</definedName>
    <definedName name="T_SCH_6" localSheetId="9">#REF!</definedName>
    <definedName name="T0" localSheetId="12">#REF!</definedName>
    <definedName name="T0" localSheetId="9">#REF!</definedName>
    <definedName name="t5454t" localSheetId="1" hidden="1">{#N/A,#N/A,TRUE,"Front";#N/A,#N/A,TRUE,"Simple Letter";#N/A,#N/A,TRUE,"Inside";#N/A,#N/A,TRUE,"Contents";#N/A,#N/A,TRUE,"Basis";#N/A,#N/A,TRUE,"Inclusions";#N/A,#N/A,TRUE,"Exclusions";#N/A,#N/A,TRUE,"Areas";#N/A,#N/A,TRUE,"Summary";#N/A,#N/A,TRUE,"Detail"}</definedName>
    <definedName name="t5454t" localSheetId="5" hidden="1">{#N/A,#N/A,TRUE,"Front";#N/A,#N/A,TRUE,"Simple Letter";#N/A,#N/A,TRUE,"Inside";#N/A,#N/A,TRUE,"Contents";#N/A,#N/A,TRUE,"Basis";#N/A,#N/A,TRUE,"Inclusions";#N/A,#N/A,TRUE,"Exclusions";#N/A,#N/A,TRUE,"Areas";#N/A,#N/A,TRUE,"Summary";#N/A,#N/A,TRUE,"Detail"}</definedName>
    <definedName name="t5454t" localSheetId="0" hidden="1">{#N/A,#N/A,TRUE,"Front";#N/A,#N/A,TRUE,"Simple Letter";#N/A,#N/A,TRUE,"Inside";#N/A,#N/A,TRUE,"Contents";#N/A,#N/A,TRUE,"Basis";#N/A,#N/A,TRUE,"Inclusions";#N/A,#N/A,TRUE,"Exclusions";#N/A,#N/A,TRUE,"Areas";#N/A,#N/A,TRUE,"Summary";#N/A,#N/A,TRUE,"Detail"}</definedName>
    <definedName name="t5454t" localSheetId="6" hidden="1">{#N/A,#N/A,TRUE,"Front";#N/A,#N/A,TRUE,"Simple Letter";#N/A,#N/A,TRUE,"Inside";#N/A,#N/A,TRUE,"Contents";#N/A,#N/A,TRUE,"Basis";#N/A,#N/A,TRUE,"Inclusions";#N/A,#N/A,TRUE,"Exclusions";#N/A,#N/A,TRUE,"Areas";#N/A,#N/A,TRUE,"Summary";#N/A,#N/A,TRUE,"Detail"}</definedName>
    <definedName name="t5454t" localSheetId="4"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A" localSheetId="1" hidden="1">{#N/A,#N/A,FALSE,"CAM-G7";#N/A,#N/A,FALSE,"SPL";#N/A,#N/A,FALSE,"butt-in G7";#N/A,#N/A,FALSE,"dia-in G7";#N/A,#N/A,FALSE,"추가-STA G7"}</definedName>
    <definedName name="TA" localSheetId="5" hidden="1">{#N/A,#N/A,FALSE,"CAM-G7";#N/A,#N/A,FALSE,"SPL";#N/A,#N/A,FALSE,"butt-in G7";#N/A,#N/A,FALSE,"dia-in G7";#N/A,#N/A,FALSE,"추가-STA G7"}</definedName>
    <definedName name="TA" localSheetId="0" hidden="1">{#N/A,#N/A,FALSE,"CAM-G7";#N/A,#N/A,FALSE,"SPL";#N/A,#N/A,FALSE,"butt-in G7";#N/A,#N/A,FALSE,"dia-in G7";#N/A,#N/A,FALSE,"추가-STA G7"}</definedName>
    <definedName name="TA" localSheetId="4" hidden="1">{#N/A,#N/A,FALSE,"CAM-G7";#N/A,#N/A,FALSE,"SPL";#N/A,#N/A,FALSE,"butt-in G7";#N/A,#N/A,FALSE,"dia-in G7";#N/A,#N/A,FALSE,"추가-STA G7"}</definedName>
    <definedName name="TA" hidden="1">{#N/A,#N/A,FALSE,"CAM-G7";#N/A,#N/A,FALSE,"SPL";#N/A,#N/A,FALSE,"butt-in G7";#N/A,#N/A,FALSE,"dia-in G7";#N/A,#N/A,FALSE,"추가-STA G7"}</definedName>
    <definedName name="Table_01" localSheetId="12">#REF!</definedName>
    <definedName name="Table_01" localSheetId="9">#REF!</definedName>
    <definedName name="Table_02" localSheetId="12">#REF!</definedName>
    <definedName name="Table_02" localSheetId="9">#REF!</definedName>
    <definedName name="Table_03" localSheetId="12">#REF!</definedName>
    <definedName name="Table_03" localSheetId="9">#REF!</definedName>
    <definedName name="TABLE2" localSheetId="12">#REF!</definedName>
    <definedName name="TABLE2" localSheetId="9">#REF!</definedName>
    <definedName name="TableRange" localSheetId="12">#REF!</definedName>
    <definedName name="TableRange" localSheetId="9">#REF!</definedName>
    <definedName name="Taux" localSheetId="12">'[21]Décomposition de prix'!#REF!</definedName>
    <definedName name="Taux" localSheetId="9">'[22]Décomposition de prix'!#REF!</definedName>
    <definedName name="tbl_ProdInfo" localSheetId="1" hidden="1">#REF!</definedName>
    <definedName name="tbl_ProdInfo" localSheetId="5" hidden="1">#REF!</definedName>
    <definedName name="tbl_ProdInfo" localSheetId="12" hidden="1">#REF!</definedName>
    <definedName name="tbl_ProdInfo" localSheetId="14" hidden="1">#REF!</definedName>
    <definedName name="tbl_ProdInfo" localSheetId="9" hidden="1">#REF!</definedName>
    <definedName name="tbl_ProdInfo" localSheetId="6" hidden="1">#REF!</definedName>
    <definedName name="tbl_ProdInfo" hidden="1">#REF!</definedName>
    <definedName name="TC임대" localSheetId="1" hidden="1">{#N/A,#N/A,FALSE,"물량산출"}</definedName>
    <definedName name="TC임대" localSheetId="5" hidden="1">{#N/A,#N/A,FALSE,"물량산출"}</definedName>
    <definedName name="TC임대" localSheetId="0" hidden="1">{#N/A,#N/A,FALSE,"물량산출"}</definedName>
    <definedName name="TC임대" localSheetId="6" hidden="1">{#N/A,#N/A,FALSE,"물량산출"}</definedName>
    <definedName name="TC임대" localSheetId="4" hidden="1">{#N/A,#N/A,FALSE,"물량산출"}</definedName>
    <definedName name="TC임대" hidden="1">{#N/A,#N/A,FALSE,"물량산출"}</definedName>
    <definedName name="TDS" localSheetId="6"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localSheetId="5" hidden="1">{#N/A,#N/A,TRUE,"Front";#N/A,#N/A,TRUE,"Simple Letter";#N/A,#N/A,TRUE,"Inside";#N/A,#N/A,TRUE,"Contents";#N/A,#N/A,TRUE,"Basis";#N/A,#N/A,TRUE,"Inclusions";#N/A,#N/A,TRUE,"Exclusions";#N/A,#N/A,TRUE,"Areas";#N/A,#N/A,TRUE,"Summary";#N/A,#N/A,TRUE,"Detail"}</definedName>
    <definedName name="teg" localSheetId="0" hidden="1">{#N/A,#N/A,TRUE,"Front";#N/A,#N/A,TRUE,"Simple Letter";#N/A,#N/A,TRUE,"Inside";#N/A,#N/A,TRUE,"Contents";#N/A,#N/A,TRUE,"Basis";#N/A,#N/A,TRUE,"Inclusions";#N/A,#N/A,TRUE,"Exclusions";#N/A,#N/A,TRUE,"Areas";#N/A,#N/A,TRUE,"Summary";#N/A,#N/A,TRUE,"Detail"}</definedName>
    <definedName name="teg" localSheetId="6" hidden="1">{#N/A,#N/A,TRUE,"Front";#N/A,#N/A,TRUE,"Simple Letter";#N/A,#N/A,TRUE,"Inside";#N/A,#N/A,TRUE,"Contents";#N/A,#N/A,TRUE,"Basis";#N/A,#N/A,TRUE,"Inclusions";#N/A,#N/A,TRUE,"Exclusions";#N/A,#N/A,TRUE,"Areas";#N/A,#N/A,TRUE,"Summary";#N/A,#N/A,TRUE,"Detail"}</definedName>
    <definedName name="teg" localSheetId="4"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2" hidden="1">[27]analysis!#REF!</definedName>
    <definedName name="temp" localSheetId="14" hidden="1">[27]analysis!#REF!</definedName>
    <definedName name="temp" localSheetId="9" hidden="1">[27]analysis!#REF!</definedName>
    <definedName name="temp" localSheetId="6" hidden="1">{"'Break down'!$A$4"}</definedName>
    <definedName name="temp" hidden="1">[27]analysis!#REF!</definedName>
    <definedName name="TemplateA" localSheetId="12">#REF!</definedName>
    <definedName name="TemplateA" localSheetId="9">#REF!</definedName>
    <definedName name="tempo" localSheetId="6" hidden="1">{"'Break down'!$A$4"}</definedName>
    <definedName name="tempo" hidden="1">{"'Break down'!$A$4"}</definedName>
    <definedName name="teri" localSheetId="6" hidden="1">{#N/A,#N/A,TRUE,"Basic";#N/A,#N/A,TRUE,"EXT-TABLE";#N/A,#N/A,TRUE,"STEEL";#N/A,#N/A,TRUE,"INT-Table";#N/A,#N/A,TRUE,"STEEL";#N/A,#N/A,TRUE,"Door"}</definedName>
    <definedName name="teri" hidden="1">{#N/A,#N/A,TRUE,"Basic";#N/A,#N/A,TRUE,"EXT-TABLE";#N/A,#N/A,TRUE,"STEEL";#N/A,#N/A,TRUE,"INT-Table";#N/A,#N/A,TRUE,"STEEL";#N/A,#N/A,TRUE,"Door"}</definedName>
    <definedName name="TEST" localSheetId="12">[53]ANALYSER!#REF!</definedName>
    <definedName name="TEST" localSheetId="9">[53]ANALYSER!#REF!</definedName>
    <definedName name="test" localSheetId="6"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6"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1" hidden="1">#REF!</definedName>
    <definedName name="tfgf" localSheetId="5" hidden="1">#REF!</definedName>
    <definedName name="tfgf" localSheetId="12" hidden="1">#REF!</definedName>
    <definedName name="tfgf" localSheetId="14" hidden="1">#REF!</definedName>
    <definedName name="tfgf" localSheetId="9" hidden="1">#REF!</definedName>
    <definedName name="tfgf" localSheetId="6" hidden="1">#REF!</definedName>
    <definedName name="tfgf" hidden="1">#REF!</definedName>
    <definedName name="tg" localSheetId="1" hidden="1">{#N/A,#N/A,TRUE,"Front";#N/A,#N/A,TRUE,"Simple Letter";#N/A,#N/A,TRUE,"Inside";#N/A,#N/A,TRUE,"Contents";#N/A,#N/A,TRUE,"Basis";#N/A,#N/A,TRUE,"Inclusions";#N/A,#N/A,TRUE,"Exclusions";#N/A,#N/A,TRUE,"Areas";#N/A,#N/A,TRUE,"Summary";#N/A,#N/A,TRUE,"Detail"}</definedName>
    <definedName name="tg" localSheetId="5" hidden="1">{#N/A,#N/A,TRUE,"Front";#N/A,#N/A,TRUE,"Simple Letter";#N/A,#N/A,TRUE,"Inside";#N/A,#N/A,TRUE,"Contents";#N/A,#N/A,TRUE,"Basis";#N/A,#N/A,TRUE,"Inclusions";#N/A,#N/A,TRUE,"Exclusions";#N/A,#N/A,TRUE,"Areas";#N/A,#N/A,TRUE,"Summary";#N/A,#N/A,TRUE,"Detail"}</definedName>
    <definedName name="tg" localSheetId="0" hidden="1">{#N/A,#N/A,TRUE,"Front";#N/A,#N/A,TRUE,"Simple Letter";#N/A,#N/A,TRUE,"Inside";#N/A,#N/A,TRUE,"Contents";#N/A,#N/A,TRUE,"Basis";#N/A,#N/A,TRUE,"Inclusions";#N/A,#N/A,TRUE,"Exclusions";#N/A,#N/A,TRUE,"Areas";#N/A,#N/A,TRUE,"Summary";#N/A,#N/A,TRUE,"Detail"}</definedName>
    <definedName name="tg" localSheetId="4" hidden="1">{#N/A,#N/A,TRUE,"Front";#N/A,#N/A,TRUE,"Simple Letter";#N/A,#N/A,TRUE,"Inside";#N/A,#N/A,TRUE,"Contents";#N/A,#N/A,TRUE,"Basis";#N/A,#N/A,TRUE,"Inclusions";#N/A,#N/A,TRUE,"Exclusions";#N/A,#N/A,TRUE,"Areas";#N/A,#N/A,TRUE,"Summary";#N/A,#N/A,TRUE,"Detail"}</definedName>
    <definedName name="tg" hidden="1">{#N/A,#N/A,TRUE,"Front";#N/A,#N/A,TRUE,"Simple Letter";#N/A,#N/A,TRUE,"Inside";#N/A,#N/A,TRUE,"Contents";#N/A,#N/A,TRUE,"Basis";#N/A,#N/A,TRUE,"Inclusions";#N/A,#N/A,TRUE,"Exclusions";#N/A,#N/A,TRUE,"Areas";#N/A,#N/A,TRUE,"Summary";#N/A,#N/A,TRUE,"Detail"}</definedName>
    <definedName name="tghy" localSheetId="6" hidden="1">{"'Break down'!$A$4"}</definedName>
    <definedName name="tghy" hidden="1">{"'Break down'!$A$4"}</definedName>
    <definedName name="thierry" localSheetId="6" hidden="1">{"Totax",#N/A,FALSE,"Sheet1";#N/A,#N/A,FALSE,"Law Output"}</definedName>
    <definedName name="thierry" hidden="1">{"Totax",#N/A,FALSE,"Sheet1";#N/A,#N/A,FALSE,"Law Output"}</definedName>
    <definedName name="THIN" localSheetId="12">#REF!</definedName>
    <definedName name="THIN" localSheetId="9">#REF!</definedName>
    <definedName name="THINET" localSheetId="12">#REF!</definedName>
    <definedName name="THINET" localSheetId="9">#REF!</definedName>
    <definedName name="thm" localSheetId="12">#REF!</definedName>
    <definedName name="thm" localSheetId="9">#REF!</definedName>
    <definedName name="thrt" localSheetId="1" hidden="1">{#N/A,#N/A,TRUE,"Front";#N/A,#N/A,TRUE,"Simple Letter";#N/A,#N/A,TRUE,"Inside";#N/A,#N/A,TRUE,"Contents";#N/A,#N/A,TRUE,"Basis";#N/A,#N/A,TRUE,"Inclusions";#N/A,#N/A,TRUE,"Exclusions";#N/A,#N/A,TRUE,"Areas";#N/A,#N/A,TRUE,"Summary";#N/A,#N/A,TRUE,"Detail"}</definedName>
    <definedName name="thrt" localSheetId="5" hidden="1">{#N/A,#N/A,TRUE,"Front";#N/A,#N/A,TRUE,"Simple Letter";#N/A,#N/A,TRUE,"Inside";#N/A,#N/A,TRUE,"Contents";#N/A,#N/A,TRUE,"Basis";#N/A,#N/A,TRUE,"Inclusions";#N/A,#N/A,TRUE,"Exclusions";#N/A,#N/A,TRUE,"Areas";#N/A,#N/A,TRUE,"Summary";#N/A,#N/A,TRUE,"Detail"}</definedName>
    <definedName name="thrt" localSheetId="0" hidden="1">{#N/A,#N/A,TRUE,"Front";#N/A,#N/A,TRUE,"Simple Letter";#N/A,#N/A,TRUE,"Inside";#N/A,#N/A,TRUE,"Contents";#N/A,#N/A,TRUE,"Basis";#N/A,#N/A,TRUE,"Inclusions";#N/A,#N/A,TRUE,"Exclusions";#N/A,#N/A,TRUE,"Areas";#N/A,#N/A,TRUE,"Summary";#N/A,#N/A,TRUE,"Detail"}</definedName>
    <definedName name="thrt" localSheetId="6" hidden="1">{#N/A,#N/A,TRUE,"Front";#N/A,#N/A,TRUE,"Simple Letter";#N/A,#N/A,TRUE,"Inside";#N/A,#N/A,TRUE,"Contents";#N/A,#N/A,TRUE,"Basis";#N/A,#N/A,TRUE,"Inclusions";#N/A,#N/A,TRUE,"Exclusions";#N/A,#N/A,TRUE,"Areas";#N/A,#N/A,TRUE,"Summary";#N/A,#N/A,TRUE,"Detail"}</definedName>
    <definedName name="thrt" localSheetId="4"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localSheetId="5" hidden="1">{#N/A,#N/A,TRUE,"Cover";#N/A,#N/A,TRUE,"Conts";#N/A,#N/A,TRUE,"VOS";#N/A,#N/A,TRUE,"Warrington";#N/A,#N/A,TRUE,"Widnes"}</definedName>
    <definedName name="thwghrt" localSheetId="0" hidden="1">{#N/A,#N/A,TRUE,"Cover";#N/A,#N/A,TRUE,"Conts";#N/A,#N/A,TRUE,"VOS";#N/A,#N/A,TRUE,"Warrington";#N/A,#N/A,TRUE,"Widnes"}</definedName>
    <definedName name="thwghrt" localSheetId="6" hidden="1">{#N/A,#N/A,TRUE,"Cover";#N/A,#N/A,TRUE,"Conts";#N/A,#N/A,TRUE,"VOS";#N/A,#N/A,TRUE,"Warrington";#N/A,#N/A,TRUE,"Widnes"}</definedName>
    <definedName name="thwghrt" localSheetId="4" hidden="1">{#N/A,#N/A,TRUE,"Cover";#N/A,#N/A,TRUE,"Conts";#N/A,#N/A,TRUE,"VOS";#N/A,#N/A,TRUE,"Warrington";#N/A,#N/A,TRUE,"Widnes"}</definedName>
    <definedName name="thwghrt" hidden="1">{#N/A,#N/A,TRUE,"Cover";#N/A,#N/A,TRUE,"Conts";#N/A,#N/A,TRUE,"VOS";#N/A,#N/A,TRUE,"Warrington";#N/A,#N/A,TRUE,"Widnes"}</definedName>
    <definedName name="tisa" localSheetId="12">#REF!</definedName>
    <definedName name="tisa" localSheetId="9">#REF!</definedName>
    <definedName name="Title1" localSheetId="12">#REF!</definedName>
    <definedName name="Title1" localSheetId="9">#REF!</definedName>
    <definedName name="Title2" localSheetId="12">#REF!</definedName>
    <definedName name="Title2" localSheetId="9">#REF!</definedName>
    <definedName name="TMD" localSheetId="12">'[36]except wiring'!#REF!</definedName>
    <definedName name="TMD" localSheetId="9">'[36]except wiring'!#REF!</definedName>
    <definedName name="tmp" localSheetId="6" hidden="1">{"'Break down'!$A$4"}</definedName>
    <definedName name="tmp" hidden="1">{"'Break down'!$A$4"}</definedName>
    <definedName name="tno" localSheetId="6" hidden="1">{"'Break down'!$A$4"}</definedName>
    <definedName name="tno" hidden="1">{"'Break down'!$A$4"}</definedName>
    <definedName name="TODLFJ" localSheetId="1" hidden="1">{"'별표'!$N$220"}</definedName>
    <definedName name="TODLFJ" localSheetId="5" hidden="1">{"'별표'!$N$220"}</definedName>
    <definedName name="TODLFJ" localSheetId="0" hidden="1">{"'별표'!$N$220"}</definedName>
    <definedName name="TODLFJ" localSheetId="6" hidden="1">{"'별표'!$N$220"}</definedName>
    <definedName name="TODLFJ" localSheetId="4" hidden="1">{"'별표'!$N$220"}</definedName>
    <definedName name="TODLFJ" hidden="1">{"'별표'!$N$220"}</definedName>
    <definedName name="toil" localSheetId="12">#REF!</definedName>
    <definedName name="toil" localSheetId="9">#REF!</definedName>
    <definedName name="TOK" hidden="1">#REF!</definedName>
    <definedName name="tol" localSheetId="12">#REF!</definedName>
    <definedName name="tol" localSheetId="9">#REF!</definedName>
    <definedName name="topl" localSheetId="12">#REF!</definedName>
    <definedName name="topl" localSheetId="9">#REF!</definedName>
    <definedName name="topn" localSheetId="12">#REF!</definedName>
    <definedName name="topn" localSheetId="9">#REF!</definedName>
    <definedName name="Total_Mandays" localSheetId="12">#REF!</definedName>
    <definedName name="Total_Mandays" localSheetId="9">#REF!</definedName>
    <definedName name="tppp" localSheetId="6" hidden="1">{"'Break down'!$A$4"}</definedName>
    <definedName name="tppp" hidden="1">{"'Break down'!$A$4"}</definedName>
    <definedName name="tr" hidden="1">[19]BID!$A$1:$A$1714</definedName>
    <definedName name="trbnuomi" localSheetId="1" hidden="1">{#N/A,#N/A,TRUE,"Cover";#N/A,#N/A,TRUE,"Conts";#N/A,#N/A,TRUE,"VOS";#N/A,#N/A,TRUE,"Warrington";#N/A,#N/A,TRUE,"Widnes"}</definedName>
    <definedName name="trbnuomi" localSheetId="5" hidden="1">{#N/A,#N/A,TRUE,"Cover";#N/A,#N/A,TRUE,"Conts";#N/A,#N/A,TRUE,"VOS";#N/A,#N/A,TRUE,"Warrington";#N/A,#N/A,TRUE,"Widnes"}</definedName>
    <definedName name="trbnuomi" localSheetId="0" hidden="1">{#N/A,#N/A,TRUE,"Cover";#N/A,#N/A,TRUE,"Conts";#N/A,#N/A,TRUE,"VOS";#N/A,#N/A,TRUE,"Warrington";#N/A,#N/A,TRUE,"Widnes"}</definedName>
    <definedName name="trbnuomi" localSheetId="6" hidden="1">{#N/A,#N/A,TRUE,"Cover";#N/A,#N/A,TRUE,"Conts";#N/A,#N/A,TRUE,"VOS";#N/A,#N/A,TRUE,"Warrington";#N/A,#N/A,TRUE,"Widnes"}</definedName>
    <definedName name="trbnuomi" localSheetId="4"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localSheetId="5" hidden="1">{#N/A,#N/A,FALSE,"CAM-G7";#N/A,#N/A,FALSE,"SPL";#N/A,#N/A,FALSE,"butt-in G7";#N/A,#N/A,FALSE,"dia-in G7";#N/A,#N/A,FALSE,"추가-STA G7"}</definedName>
    <definedName name="tretew" localSheetId="0" hidden="1">{#N/A,#N/A,FALSE,"CAM-G7";#N/A,#N/A,FALSE,"SPL";#N/A,#N/A,FALSE,"butt-in G7";#N/A,#N/A,FALSE,"dia-in G7";#N/A,#N/A,FALSE,"추가-STA G7"}</definedName>
    <definedName name="tretew" localSheetId="6" hidden="1">{#N/A,#N/A,FALSE,"CAM-G7";#N/A,#N/A,FALSE,"SPL";#N/A,#N/A,FALSE,"butt-in G7";#N/A,#N/A,FALSE,"dia-in G7";#N/A,#N/A,FALSE,"추가-STA G7"}</definedName>
    <definedName name="tretew" localSheetId="4"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localSheetId="5" hidden="1">{#N/A,#N/A,TRUE,"Cover";#N/A,#N/A,TRUE,"Conts";#N/A,#N/A,TRUE,"VOS";#N/A,#N/A,TRUE,"Warrington";#N/A,#N/A,TRUE,"Widnes"}</definedName>
    <definedName name="trgr" localSheetId="0" hidden="1">{#N/A,#N/A,TRUE,"Cover";#N/A,#N/A,TRUE,"Conts";#N/A,#N/A,TRUE,"VOS";#N/A,#N/A,TRUE,"Warrington";#N/A,#N/A,TRUE,"Widnes"}</definedName>
    <definedName name="trgr" localSheetId="6" hidden="1">{#N/A,#N/A,TRUE,"Cover";#N/A,#N/A,TRUE,"Conts";#N/A,#N/A,TRUE,"VOS";#N/A,#N/A,TRUE,"Warrington";#N/A,#N/A,TRUE,"Widnes"}</definedName>
    <definedName name="trgr" localSheetId="4"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localSheetId="5" hidden="1">{#N/A,#N/A,TRUE,"Cover";#N/A,#N/A,TRUE,"Conts";#N/A,#N/A,TRUE,"VOS";#N/A,#N/A,TRUE,"Warrington";#N/A,#N/A,TRUE,"Widnes"}</definedName>
    <definedName name="trhe" localSheetId="0" hidden="1">{#N/A,#N/A,TRUE,"Cover";#N/A,#N/A,TRUE,"Conts";#N/A,#N/A,TRUE,"VOS";#N/A,#N/A,TRUE,"Warrington";#N/A,#N/A,TRUE,"Widnes"}</definedName>
    <definedName name="trhe" localSheetId="6" hidden="1">{#N/A,#N/A,TRUE,"Cover";#N/A,#N/A,TRUE,"Conts";#N/A,#N/A,TRUE,"VOS";#N/A,#N/A,TRUE,"Warrington";#N/A,#N/A,TRUE,"Widnes"}</definedName>
    <definedName name="trhe" localSheetId="4"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localSheetId="5" hidden="1">{#N/A,#N/A,TRUE,"Cover";#N/A,#N/A,TRUE,"Conts";#N/A,#N/A,TRUE,"VOS";#N/A,#N/A,TRUE,"Warrington";#N/A,#N/A,TRUE,"Widnes"}</definedName>
    <definedName name="trhsh" localSheetId="0" hidden="1">{#N/A,#N/A,TRUE,"Cover";#N/A,#N/A,TRUE,"Conts";#N/A,#N/A,TRUE,"VOS";#N/A,#N/A,TRUE,"Warrington";#N/A,#N/A,TRUE,"Widnes"}</definedName>
    <definedName name="trhsh" localSheetId="6" hidden="1">{#N/A,#N/A,TRUE,"Cover";#N/A,#N/A,TRUE,"Conts";#N/A,#N/A,TRUE,"VOS";#N/A,#N/A,TRUE,"Warrington";#N/A,#N/A,TRUE,"Widnes"}</definedName>
    <definedName name="trhsh" localSheetId="4"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localSheetId="5" hidden="1">{#N/A,#N/A,TRUE,"Cover";#N/A,#N/A,TRUE,"Conts";#N/A,#N/A,TRUE,"VOS";#N/A,#N/A,TRUE,"Warrington";#N/A,#N/A,TRUE,"Widnes"}</definedName>
    <definedName name="trhsw" localSheetId="0" hidden="1">{#N/A,#N/A,TRUE,"Cover";#N/A,#N/A,TRUE,"Conts";#N/A,#N/A,TRUE,"VOS";#N/A,#N/A,TRUE,"Warrington";#N/A,#N/A,TRUE,"Widnes"}</definedName>
    <definedName name="trhsw" localSheetId="6" hidden="1">{#N/A,#N/A,TRUE,"Cover";#N/A,#N/A,TRUE,"Conts";#N/A,#N/A,TRUE,"VOS";#N/A,#N/A,TRUE,"Warrington";#N/A,#N/A,TRUE,"Widnes"}</definedName>
    <definedName name="trhsw" localSheetId="4" hidden="1">{#N/A,#N/A,TRUE,"Cover";#N/A,#N/A,TRUE,"Conts";#N/A,#N/A,TRUE,"VOS";#N/A,#N/A,TRUE,"Warrington";#N/A,#N/A,TRUE,"Widnes"}</definedName>
    <definedName name="trhsw" hidden="1">{#N/A,#N/A,TRUE,"Cover";#N/A,#N/A,TRUE,"Conts";#N/A,#N/A,TRUE,"VOS";#N/A,#N/A,TRUE,"Warrington";#N/A,#N/A,TRUE,"Widnes"}</definedName>
    <definedName name="trial" localSheetId="6"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S" localSheetId="12">'[45]SLABREINF-SCH'!#REF!</definedName>
    <definedName name="TS" localSheetId="9">'[45]SLABREINF-SCH'!#REF!</definedName>
    <definedName name="TT" localSheetId="1" hidden="1">{#N/A,#N/A,FALSE,"CAM-G7";#N/A,#N/A,FALSE,"SPL";#N/A,#N/A,FALSE,"butt-in G7";#N/A,#N/A,FALSE,"dia-in G7";#N/A,#N/A,FALSE,"추가-STA G7"}</definedName>
    <definedName name="TT" localSheetId="5" hidden="1">{#N/A,#N/A,FALSE,"CAM-G7";#N/A,#N/A,FALSE,"SPL";#N/A,#N/A,FALSE,"butt-in G7";#N/A,#N/A,FALSE,"dia-in G7";#N/A,#N/A,FALSE,"추가-STA G7"}</definedName>
    <definedName name="TT" localSheetId="0" hidden="1">{#N/A,#N/A,FALSE,"CAM-G7";#N/A,#N/A,FALSE,"SPL";#N/A,#N/A,FALSE,"butt-in G7";#N/A,#N/A,FALSE,"dia-in G7";#N/A,#N/A,FALSE,"추가-STA G7"}</definedName>
    <definedName name="TT" localSheetId="4" hidden="1">{#N/A,#N/A,FALSE,"CAM-G7";#N/A,#N/A,FALSE,"SPL";#N/A,#N/A,FALSE,"butt-in G7";#N/A,#N/A,FALSE,"dia-in G7";#N/A,#N/A,FALSE,"추가-STA G7"}</definedName>
    <definedName name="TT" hidden="1">{#N/A,#N/A,FALSE,"CAM-G7";#N/A,#N/A,FALSE,"SPL";#N/A,#N/A,FALSE,"butt-in G7";#N/A,#N/A,FALSE,"dia-in G7";#N/A,#N/A,FALSE,"추가-STA G7"}</definedName>
    <definedName name="tttt" localSheetId="6"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tttt" localSheetId="1" hidden="1">{#N/A,#N/A,FALSE,"지침";#N/A,#N/A,FALSE,"환경분석";#N/A,#N/A,FALSE,"Sheet16"}</definedName>
    <definedName name="ttttt" localSheetId="5" hidden="1">{#N/A,#N/A,FALSE,"지침";#N/A,#N/A,FALSE,"환경분석";#N/A,#N/A,FALSE,"Sheet16"}</definedName>
    <definedName name="ttttt" localSheetId="0" hidden="1">{#N/A,#N/A,FALSE,"지침";#N/A,#N/A,FALSE,"환경분석";#N/A,#N/A,FALSE,"Sheet16"}</definedName>
    <definedName name="ttttt" localSheetId="4" hidden="1">{#N/A,#N/A,FALSE,"지침";#N/A,#N/A,FALSE,"환경분석";#N/A,#N/A,FALSE,"Sheet16"}</definedName>
    <definedName name="ttttt" hidden="1">{#N/A,#N/A,FALSE,"지침";#N/A,#N/A,FALSE,"환경분석";#N/A,#N/A,FALSE,"Sheet16"}</definedName>
    <definedName name="tttttttttttttt" localSheetId="12">#REF!</definedName>
    <definedName name="tttttttttttttt" localSheetId="9">#REF!</definedName>
    <definedName name="tttttttttttttttttttt" localSheetId="12">#REF!</definedName>
    <definedName name="tttttttttttttttttttt" localSheetId="9">#REF!</definedName>
    <definedName name="tu6u" localSheetId="1" hidden="1">{#N/A,#N/A,TRUE,"Front";#N/A,#N/A,TRUE,"Simple Letter";#N/A,#N/A,TRUE,"Inside";#N/A,#N/A,TRUE,"Contents";#N/A,#N/A,TRUE,"Basis";#N/A,#N/A,TRUE,"Inclusions";#N/A,#N/A,TRUE,"Exclusions";#N/A,#N/A,TRUE,"Areas";#N/A,#N/A,TRUE,"Summary";#N/A,#N/A,TRUE,"Detail"}</definedName>
    <definedName name="tu6u" localSheetId="5" hidden="1">{#N/A,#N/A,TRUE,"Front";#N/A,#N/A,TRUE,"Simple Letter";#N/A,#N/A,TRUE,"Inside";#N/A,#N/A,TRUE,"Contents";#N/A,#N/A,TRUE,"Basis";#N/A,#N/A,TRUE,"Inclusions";#N/A,#N/A,TRUE,"Exclusions";#N/A,#N/A,TRUE,"Areas";#N/A,#N/A,TRUE,"Summary";#N/A,#N/A,TRUE,"Detail"}</definedName>
    <definedName name="tu6u" localSheetId="0" hidden="1">{#N/A,#N/A,TRUE,"Front";#N/A,#N/A,TRUE,"Simple Letter";#N/A,#N/A,TRUE,"Inside";#N/A,#N/A,TRUE,"Contents";#N/A,#N/A,TRUE,"Basis";#N/A,#N/A,TRUE,"Inclusions";#N/A,#N/A,TRUE,"Exclusions";#N/A,#N/A,TRUE,"Areas";#N/A,#N/A,TRUE,"Summary";#N/A,#N/A,TRUE,"Detail"}</definedName>
    <definedName name="tu6u" localSheetId="6" hidden="1">{#N/A,#N/A,TRUE,"Front";#N/A,#N/A,TRUE,"Simple Letter";#N/A,#N/A,TRUE,"Inside";#N/A,#N/A,TRUE,"Contents";#N/A,#N/A,TRUE,"Basis";#N/A,#N/A,TRUE,"Inclusions";#N/A,#N/A,TRUE,"Exclusions";#N/A,#N/A,TRUE,"Areas";#N/A,#N/A,TRUE,"Summary";#N/A,#N/A,TRUE,"Detail"}</definedName>
    <definedName name="tu6u" localSheetId="4"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localSheetId="5" hidden="1">{#N/A,#N/A,TRUE,"Cover";#N/A,#N/A,TRUE,"Conts";#N/A,#N/A,TRUE,"VOS";#N/A,#N/A,TRUE,"Warrington";#N/A,#N/A,TRUE,"Widnes"}</definedName>
    <definedName name="tui" localSheetId="0" hidden="1">{#N/A,#N/A,TRUE,"Cover";#N/A,#N/A,TRUE,"Conts";#N/A,#N/A,TRUE,"VOS";#N/A,#N/A,TRUE,"Warrington";#N/A,#N/A,TRUE,"Widnes"}</definedName>
    <definedName name="tui" localSheetId="6" hidden="1">{#N/A,#N/A,TRUE,"Cover";#N/A,#N/A,TRUE,"Conts";#N/A,#N/A,TRUE,"VOS";#N/A,#N/A,TRUE,"Warrington";#N/A,#N/A,TRUE,"Widnes"}</definedName>
    <definedName name="tui" localSheetId="4"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localSheetId="5" hidden="1">{#N/A,#N/A,TRUE,"Cover";#N/A,#N/A,TRUE,"Conts";#N/A,#N/A,TRUE,"VOS";#N/A,#N/A,TRUE,"Warrington";#N/A,#N/A,TRUE,"Widnes"}</definedName>
    <definedName name="tuite" localSheetId="0" hidden="1">{#N/A,#N/A,TRUE,"Cover";#N/A,#N/A,TRUE,"Conts";#N/A,#N/A,TRUE,"VOS";#N/A,#N/A,TRUE,"Warrington";#N/A,#N/A,TRUE,"Widnes"}</definedName>
    <definedName name="tuite" localSheetId="6" hidden="1">{#N/A,#N/A,TRUE,"Cover";#N/A,#N/A,TRUE,"Conts";#N/A,#N/A,TRUE,"VOS";#N/A,#N/A,TRUE,"Warrington";#N/A,#N/A,TRUE,"Widnes"}</definedName>
    <definedName name="tuite" localSheetId="4" hidden="1">{#N/A,#N/A,TRUE,"Cover";#N/A,#N/A,TRUE,"Conts";#N/A,#N/A,TRUE,"VOS";#N/A,#N/A,TRUE,"Warrington";#N/A,#N/A,TRUE,"Widnes"}</definedName>
    <definedName name="tuite" hidden="1">{#N/A,#N/A,TRUE,"Cover";#N/A,#N/A,TRUE,"Conts";#N/A,#N/A,TRUE,"VOS";#N/A,#N/A,TRUE,"Warrington";#N/A,#N/A,TRUE,"Widnes"}</definedName>
    <definedName name="tvm" localSheetId="12">#REF!</definedName>
    <definedName name="tvm" localSheetId="9">#REF!</definedName>
    <definedName name="tvtyiuoujl" localSheetId="1" hidden="1">{#N/A,#N/A,TRUE,"Cover";#N/A,#N/A,TRUE,"Conts";#N/A,#N/A,TRUE,"VOS";#N/A,#N/A,TRUE,"Warrington";#N/A,#N/A,TRUE,"Widnes"}</definedName>
    <definedName name="tvtyiuoujl" localSheetId="5" hidden="1">{#N/A,#N/A,TRUE,"Cover";#N/A,#N/A,TRUE,"Conts";#N/A,#N/A,TRUE,"VOS";#N/A,#N/A,TRUE,"Warrington";#N/A,#N/A,TRUE,"Widnes"}</definedName>
    <definedName name="tvtyiuoujl" localSheetId="0" hidden="1">{#N/A,#N/A,TRUE,"Cover";#N/A,#N/A,TRUE,"Conts";#N/A,#N/A,TRUE,"VOS";#N/A,#N/A,TRUE,"Warrington";#N/A,#N/A,TRUE,"Widnes"}</definedName>
    <definedName name="tvtyiuoujl" localSheetId="6" hidden="1">{#N/A,#N/A,TRUE,"Cover";#N/A,#N/A,TRUE,"Conts";#N/A,#N/A,TRUE,"VOS";#N/A,#N/A,TRUE,"Warrington";#N/A,#N/A,TRUE,"Widnes"}</definedName>
    <definedName name="tvtyiuoujl" localSheetId="4"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localSheetId="5" hidden="1">{#N/A,#N/A,FALSE,"포장2"}</definedName>
    <definedName name="tw4t3" localSheetId="0" hidden="1">{#N/A,#N/A,FALSE,"포장2"}</definedName>
    <definedName name="tw4t3" localSheetId="6" hidden="1">{#N/A,#N/A,FALSE,"포장2"}</definedName>
    <definedName name="tw4t3" localSheetId="4" hidden="1">{#N/A,#N/A,FALSE,"포장2"}</definedName>
    <definedName name="tw4t3" hidden="1">{#N/A,#N/A,FALSE,"포장2"}</definedName>
    <definedName name="twentytwo" localSheetId="12">#REF!</definedName>
    <definedName name="twentytwo" localSheetId="9">#REF!</definedName>
    <definedName name="tweterwt" localSheetId="1" hidden="1">{#N/A,#N/A,FALSE,"CAM-G7";#N/A,#N/A,FALSE,"SPL";#N/A,#N/A,FALSE,"butt-in G7";#N/A,#N/A,FALSE,"dia-in G7";#N/A,#N/A,FALSE,"추가-STA G7"}</definedName>
    <definedName name="tweterwt" localSheetId="5" hidden="1">{#N/A,#N/A,FALSE,"CAM-G7";#N/A,#N/A,FALSE,"SPL";#N/A,#N/A,FALSE,"butt-in G7";#N/A,#N/A,FALSE,"dia-in G7";#N/A,#N/A,FALSE,"추가-STA G7"}</definedName>
    <definedName name="tweterwt" localSheetId="0" hidden="1">{#N/A,#N/A,FALSE,"CAM-G7";#N/A,#N/A,FALSE,"SPL";#N/A,#N/A,FALSE,"butt-in G7";#N/A,#N/A,FALSE,"dia-in G7";#N/A,#N/A,FALSE,"추가-STA G7"}</definedName>
    <definedName name="tweterwt" localSheetId="6" hidden="1">{#N/A,#N/A,FALSE,"CAM-G7";#N/A,#N/A,FALSE,"SPL";#N/A,#N/A,FALSE,"butt-in G7";#N/A,#N/A,FALSE,"dia-in G7";#N/A,#N/A,FALSE,"추가-STA G7"}</definedName>
    <definedName name="tweterwt" localSheetId="4"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localSheetId="5" hidden="1">{#N/A,#N/A,FALSE,"물량산출"}</definedName>
    <definedName name="twetewt" localSheetId="0" hidden="1">{#N/A,#N/A,FALSE,"물량산출"}</definedName>
    <definedName name="twetewt" localSheetId="6" hidden="1">{#N/A,#N/A,FALSE,"물량산출"}</definedName>
    <definedName name="twetewt" localSheetId="4" hidden="1">{#N/A,#N/A,FALSE,"물량산출"}</definedName>
    <definedName name="twetewt" hidden="1">{#N/A,#N/A,FALSE,"물량산출"}</definedName>
    <definedName name="twetwet" localSheetId="1" hidden="1">{#N/A,#N/A,FALSE,"전력간선"}</definedName>
    <definedName name="twetwet" localSheetId="5" hidden="1">{#N/A,#N/A,FALSE,"전력간선"}</definedName>
    <definedName name="twetwet" localSheetId="0" hidden="1">{#N/A,#N/A,FALSE,"전력간선"}</definedName>
    <definedName name="twetwet" localSheetId="6" hidden="1">{#N/A,#N/A,FALSE,"전력간선"}</definedName>
    <definedName name="twetwet" localSheetId="4" hidden="1">{#N/A,#N/A,FALSE,"전력간선"}</definedName>
    <definedName name="twetwet" hidden="1">{#N/A,#N/A,FALSE,"전력간선"}</definedName>
    <definedName name="twetwetw" localSheetId="1" hidden="1">{#N/A,#N/A,FALSE,"물량산출"}</definedName>
    <definedName name="twetwetw" localSheetId="5" hidden="1">{#N/A,#N/A,FALSE,"물량산출"}</definedName>
    <definedName name="twetwetw" localSheetId="0" hidden="1">{#N/A,#N/A,FALSE,"물량산출"}</definedName>
    <definedName name="twetwetw" localSheetId="6" hidden="1">{#N/A,#N/A,FALSE,"물량산출"}</definedName>
    <definedName name="twetwetw" localSheetId="4" hidden="1">{#N/A,#N/A,FALSE,"물량산출"}</definedName>
    <definedName name="twetwetw" hidden="1">{#N/A,#N/A,FALSE,"물량산출"}</definedName>
    <definedName name="twetwt" localSheetId="1" hidden="1">{#N/A,#N/A,FALSE,"구조1"}</definedName>
    <definedName name="twetwt" localSheetId="5" hidden="1">{#N/A,#N/A,FALSE,"구조1"}</definedName>
    <definedName name="twetwt" localSheetId="0" hidden="1">{#N/A,#N/A,FALSE,"구조1"}</definedName>
    <definedName name="twetwt" localSheetId="6" hidden="1">{#N/A,#N/A,FALSE,"구조1"}</definedName>
    <definedName name="twetwt" localSheetId="4" hidden="1">{#N/A,#N/A,FALSE,"구조1"}</definedName>
    <definedName name="twetwt" hidden="1">{#N/A,#N/A,FALSE,"구조1"}</definedName>
    <definedName name="twwt" localSheetId="1" hidden="1">{#N/A,#N/A,FALSE,"단가표지"}</definedName>
    <definedName name="twwt" localSheetId="5" hidden="1">{#N/A,#N/A,FALSE,"단가표지"}</definedName>
    <definedName name="twwt" localSheetId="0" hidden="1">{#N/A,#N/A,FALSE,"단가표지"}</definedName>
    <definedName name="twwt" localSheetId="6" hidden="1">{#N/A,#N/A,FALSE,"단가표지"}</definedName>
    <definedName name="twwt" localSheetId="4" hidden="1">{#N/A,#N/A,FALSE,"단가표지"}</definedName>
    <definedName name="twwt" hidden="1">{#N/A,#N/A,FALSE,"단가표지"}</definedName>
    <definedName name="ty" localSheetId="1" hidden="1">{#N/A,#N/A,TRUE,"Cover";#N/A,#N/A,TRUE,"Conts";#N/A,#N/A,TRUE,"VOS";#N/A,#N/A,TRUE,"Warrington";#N/A,#N/A,TRUE,"Widnes"}</definedName>
    <definedName name="ty" localSheetId="5" hidden="1">{#N/A,#N/A,TRUE,"Cover";#N/A,#N/A,TRUE,"Conts";#N/A,#N/A,TRUE,"VOS";#N/A,#N/A,TRUE,"Warrington";#N/A,#N/A,TRUE,"Widnes"}</definedName>
    <definedName name="ty" localSheetId="0" hidden="1">{#N/A,#N/A,TRUE,"Cover";#N/A,#N/A,TRUE,"Conts";#N/A,#N/A,TRUE,"VOS";#N/A,#N/A,TRUE,"Warrington";#N/A,#N/A,TRUE,"Widnes"}</definedName>
    <definedName name="ty" localSheetId="6" hidden="1">{#N/A,#N/A,TRUE,"Cover";#N/A,#N/A,TRUE,"Conts";#N/A,#N/A,TRUE,"VOS";#N/A,#N/A,TRUE,"Warrington";#N/A,#N/A,TRUE,"Widnes"}</definedName>
    <definedName name="ty" localSheetId="4"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localSheetId="5" hidden="1">{#N/A,#N/A,TRUE,"Front";#N/A,#N/A,TRUE,"Simple Letter";#N/A,#N/A,TRUE,"Inside";#N/A,#N/A,TRUE,"Contents";#N/A,#N/A,TRUE,"Basis";#N/A,#N/A,TRUE,"Inclusions";#N/A,#N/A,TRUE,"Exclusions";#N/A,#N/A,TRUE,"Areas";#N/A,#N/A,TRUE,"Summary";#N/A,#N/A,TRUE,"Detail"}</definedName>
    <definedName name="tyeret" localSheetId="0" hidden="1">{#N/A,#N/A,TRUE,"Front";#N/A,#N/A,TRUE,"Simple Letter";#N/A,#N/A,TRUE,"Inside";#N/A,#N/A,TRUE,"Contents";#N/A,#N/A,TRUE,"Basis";#N/A,#N/A,TRUE,"Inclusions";#N/A,#N/A,TRUE,"Exclusions";#N/A,#N/A,TRUE,"Areas";#N/A,#N/A,TRUE,"Summary";#N/A,#N/A,TRUE,"Detail"}</definedName>
    <definedName name="tyeret" localSheetId="6" hidden="1">{#N/A,#N/A,TRUE,"Front";#N/A,#N/A,TRUE,"Simple Letter";#N/A,#N/A,TRUE,"Inside";#N/A,#N/A,TRUE,"Contents";#N/A,#N/A,TRUE,"Basis";#N/A,#N/A,TRUE,"Inclusions";#N/A,#N/A,TRUE,"Exclusions";#N/A,#N/A,TRUE,"Areas";#N/A,#N/A,TRUE,"Summary";#N/A,#N/A,TRUE,"Detail"}</definedName>
    <definedName name="tyeret" localSheetId="4"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localSheetId="5" hidden="1">{#N/A,#N/A,TRUE,"Front";#N/A,#N/A,TRUE,"Simple Letter";#N/A,#N/A,TRUE,"Inside";#N/A,#N/A,TRUE,"Contents";#N/A,#N/A,TRUE,"Basis";#N/A,#N/A,TRUE,"Inclusions";#N/A,#N/A,TRUE,"Exclusions";#N/A,#N/A,TRUE,"Areas";#N/A,#N/A,TRUE,"Summary";#N/A,#N/A,TRUE,"Detail"}</definedName>
    <definedName name="tyiddui" localSheetId="0" hidden="1">{#N/A,#N/A,TRUE,"Front";#N/A,#N/A,TRUE,"Simple Letter";#N/A,#N/A,TRUE,"Inside";#N/A,#N/A,TRUE,"Contents";#N/A,#N/A,TRUE,"Basis";#N/A,#N/A,TRUE,"Inclusions";#N/A,#N/A,TRUE,"Exclusions";#N/A,#N/A,TRUE,"Areas";#N/A,#N/A,TRUE,"Summary";#N/A,#N/A,TRUE,"Detail"}</definedName>
    <definedName name="tyiddui" localSheetId="6" hidden="1">{#N/A,#N/A,TRUE,"Front";#N/A,#N/A,TRUE,"Simple Letter";#N/A,#N/A,TRUE,"Inside";#N/A,#N/A,TRUE,"Contents";#N/A,#N/A,TRUE,"Basis";#N/A,#N/A,TRUE,"Inclusions";#N/A,#N/A,TRUE,"Exclusions";#N/A,#N/A,TRUE,"Areas";#N/A,#N/A,TRUE,"Summary";#N/A,#N/A,TRUE,"Detail"}</definedName>
    <definedName name="tyiddui" localSheetId="4"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localSheetId="5" hidden="1">{#N/A,#N/A,TRUE,"Front";#N/A,#N/A,TRUE,"Simple Letter";#N/A,#N/A,TRUE,"Inside";#N/A,#N/A,TRUE,"Contents";#N/A,#N/A,TRUE,"Basis";#N/A,#N/A,TRUE,"Inclusions";#N/A,#N/A,TRUE,"Exclusions";#N/A,#N/A,TRUE,"Areas";#N/A,#N/A,TRUE,"Summary";#N/A,#N/A,TRUE,"Detail"}</definedName>
    <definedName name="tyt" localSheetId="0" hidden="1">{#N/A,#N/A,TRUE,"Front";#N/A,#N/A,TRUE,"Simple Letter";#N/A,#N/A,TRUE,"Inside";#N/A,#N/A,TRUE,"Contents";#N/A,#N/A,TRUE,"Basis";#N/A,#N/A,TRUE,"Inclusions";#N/A,#N/A,TRUE,"Exclusions";#N/A,#N/A,TRUE,"Areas";#N/A,#N/A,TRUE,"Summary";#N/A,#N/A,TRUE,"Detail"}</definedName>
    <definedName name="tyt" localSheetId="6" hidden="1">{#N/A,#N/A,TRUE,"Front";#N/A,#N/A,TRUE,"Simple Letter";#N/A,#N/A,TRUE,"Inside";#N/A,#N/A,TRUE,"Contents";#N/A,#N/A,TRUE,"Basis";#N/A,#N/A,TRUE,"Inclusions";#N/A,#N/A,TRUE,"Exclusions";#N/A,#N/A,TRUE,"Areas";#N/A,#N/A,TRUE,"Summary";#N/A,#N/A,TRUE,"Detail"}</definedName>
    <definedName name="tyt" localSheetId="4"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localSheetId="5" hidden="1">{#N/A,#N/A,TRUE,"Cover";#N/A,#N/A,TRUE,"Conts";#N/A,#N/A,TRUE,"VOS";#N/A,#N/A,TRUE,"Warrington";#N/A,#N/A,TRUE,"Widnes"}</definedName>
    <definedName name="tyutri" localSheetId="0" hidden="1">{#N/A,#N/A,TRUE,"Cover";#N/A,#N/A,TRUE,"Conts";#N/A,#N/A,TRUE,"VOS";#N/A,#N/A,TRUE,"Warrington";#N/A,#N/A,TRUE,"Widnes"}</definedName>
    <definedName name="tyutri" localSheetId="6" hidden="1">{#N/A,#N/A,TRUE,"Cover";#N/A,#N/A,TRUE,"Conts";#N/A,#N/A,TRUE,"VOS";#N/A,#N/A,TRUE,"Warrington";#N/A,#N/A,TRUE,"Widnes"}</definedName>
    <definedName name="tyutri" localSheetId="4" hidden="1">{#N/A,#N/A,TRUE,"Cover";#N/A,#N/A,TRUE,"Conts";#N/A,#N/A,TRUE,"VOS";#N/A,#N/A,TRUE,"Warrington";#N/A,#N/A,TRUE,"Widnes"}</definedName>
    <definedName name="tyutri" hidden="1">{#N/A,#N/A,TRUE,"Cover";#N/A,#N/A,TRUE,"Conts";#N/A,#N/A,TRUE,"VOS";#N/A,#N/A,TRUE,"Warrington";#N/A,#N/A,TRUE,"Widnes"}</definedName>
    <definedName name="U" localSheetId="12">#REF!</definedName>
    <definedName name="U" localSheetId="9">#REF!</definedName>
    <definedName name="U_CMhr" localSheetId="12">#REF!</definedName>
    <definedName name="U_CMhr" localSheetId="9">#REF!</definedName>
    <definedName name="U_CMhrFL" localSheetId="12">#REF!</definedName>
    <definedName name="U_CMhrFL" localSheetId="9">#REF!</definedName>
    <definedName name="U5YT" localSheetId="1" hidden="1">{#N/A,#N/A,TRUE,"Front";#N/A,#N/A,TRUE,"Simple Letter";#N/A,#N/A,TRUE,"Inside";#N/A,#N/A,TRUE,"Contents";#N/A,#N/A,TRUE,"Basis";#N/A,#N/A,TRUE,"Inclusions";#N/A,#N/A,TRUE,"Exclusions";#N/A,#N/A,TRUE,"Areas";#N/A,#N/A,TRUE,"Summary";#N/A,#N/A,TRUE,"Detail"}</definedName>
    <definedName name="U5YT" localSheetId="5" hidden="1">{#N/A,#N/A,TRUE,"Front";#N/A,#N/A,TRUE,"Simple Letter";#N/A,#N/A,TRUE,"Inside";#N/A,#N/A,TRUE,"Contents";#N/A,#N/A,TRUE,"Basis";#N/A,#N/A,TRUE,"Inclusions";#N/A,#N/A,TRUE,"Exclusions";#N/A,#N/A,TRUE,"Areas";#N/A,#N/A,TRUE,"Summary";#N/A,#N/A,TRUE,"Detail"}</definedName>
    <definedName name="U5YT" localSheetId="0" hidden="1">{#N/A,#N/A,TRUE,"Front";#N/A,#N/A,TRUE,"Simple Letter";#N/A,#N/A,TRUE,"Inside";#N/A,#N/A,TRUE,"Contents";#N/A,#N/A,TRUE,"Basis";#N/A,#N/A,TRUE,"Inclusions";#N/A,#N/A,TRUE,"Exclusions";#N/A,#N/A,TRUE,"Areas";#N/A,#N/A,TRUE,"Summary";#N/A,#N/A,TRUE,"Detail"}</definedName>
    <definedName name="U5YT" localSheetId="6" hidden="1">{#N/A,#N/A,TRUE,"Front";#N/A,#N/A,TRUE,"Simple Letter";#N/A,#N/A,TRUE,"Inside";#N/A,#N/A,TRUE,"Contents";#N/A,#N/A,TRUE,"Basis";#N/A,#N/A,TRUE,"Inclusions";#N/A,#N/A,TRUE,"Exclusions";#N/A,#N/A,TRUE,"Areas";#N/A,#N/A,TRUE,"Summary";#N/A,#N/A,TRUE,"Detail"}</definedName>
    <definedName name="U5YT" localSheetId="4"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localSheetId="5" hidden="1">{#N/A,#N/A,TRUE,"Front";#N/A,#N/A,TRUE,"Simple Letter";#N/A,#N/A,TRUE,"Inside";#N/A,#N/A,TRUE,"Contents";#N/A,#N/A,TRUE,"Basis";#N/A,#N/A,TRUE,"Inclusions";#N/A,#N/A,TRUE,"Exclusions";#N/A,#N/A,TRUE,"Areas";#N/A,#N/A,TRUE,"Summary";#N/A,#N/A,TRUE,"Detail"}</definedName>
    <definedName name="u667ri" localSheetId="0" hidden="1">{#N/A,#N/A,TRUE,"Front";#N/A,#N/A,TRUE,"Simple Letter";#N/A,#N/A,TRUE,"Inside";#N/A,#N/A,TRUE,"Contents";#N/A,#N/A,TRUE,"Basis";#N/A,#N/A,TRUE,"Inclusions";#N/A,#N/A,TRUE,"Exclusions";#N/A,#N/A,TRUE,"Areas";#N/A,#N/A,TRUE,"Summary";#N/A,#N/A,TRUE,"Detail"}</definedName>
    <definedName name="u667ri" localSheetId="6" hidden="1">{#N/A,#N/A,TRUE,"Front";#N/A,#N/A,TRUE,"Simple Letter";#N/A,#N/A,TRUE,"Inside";#N/A,#N/A,TRUE,"Contents";#N/A,#N/A,TRUE,"Basis";#N/A,#N/A,TRUE,"Inclusions";#N/A,#N/A,TRUE,"Exclusions";#N/A,#N/A,TRUE,"Areas";#N/A,#N/A,TRUE,"Summary";#N/A,#N/A,TRUE,"Detail"}</definedName>
    <definedName name="u667ri" localSheetId="4"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6" hidden="1">{#N/A,#N/A,FALSE,"VCR"}</definedName>
    <definedName name="ubaid" hidden="1">{#N/A,#N/A,FALSE,"VCR"}</definedName>
    <definedName name="Ubaide" localSheetId="6" hidden="1">{#N/A,#N/A,FALSE,"VCR"}</definedName>
    <definedName name="Ubaide" hidden="1">{#N/A,#N/A,FALSE,"VCR"}</definedName>
    <definedName name="ubhi" localSheetId="12">#REF!</definedName>
    <definedName name="ubhi" localSheetId="9">#REF!</definedName>
    <definedName name="UC_Mnhr" localSheetId="12">#REF!</definedName>
    <definedName name="UC_Mnhr" localSheetId="9">#REF!</definedName>
    <definedName name="UC_MnhrFL" localSheetId="12">#REF!</definedName>
    <definedName name="UC_MnhrFL" localSheetId="9">#REF!</definedName>
    <definedName name="ug" localSheetId="6" hidden="1">{"Inflation-BaseYear",#N/A,FALSE,"Inputs"}</definedName>
    <definedName name="ug" hidden="1">{"Inflation-BaseYear",#N/A,FALSE,"Inputs"}</definedName>
    <definedName name="uhhtrytrs" localSheetId="1" hidden="1">{#N/A,#N/A,TRUE,"Cover";#N/A,#N/A,TRUE,"Conts";#N/A,#N/A,TRUE,"VOS";#N/A,#N/A,TRUE,"Warrington";#N/A,#N/A,TRUE,"Widnes"}</definedName>
    <definedName name="uhhtrytrs" localSheetId="5" hidden="1">{#N/A,#N/A,TRUE,"Cover";#N/A,#N/A,TRUE,"Conts";#N/A,#N/A,TRUE,"VOS";#N/A,#N/A,TRUE,"Warrington";#N/A,#N/A,TRUE,"Widnes"}</definedName>
    <definedName name="uhhtrytrs" localSheetId="0" hidden="1">{#N/A,#N/A,TRUE,"Cover";#N/A,#N/A,TRUE,"Conts";#N/A,#N/A,TRUE,"VOS";#N/A,#N/A,TRUE,"Warrington";#N/A,#N/A,TRUE,"Widnes"}</definedName>
    <definedName name="uhhtrytrs" localSheetId="6" hidden="1">{#N/A,#N/A,TRUE,"Cover";#N/A,#N/A,TRUE,"Conts";#N/A,#N/A,TRUE,"VOS";#N/A,#N/A,TRUE,"Warrington";#N/A,#N/A,TRUE,"Widnes"}</definedName>
    <definedName name="uhhtrytrs" localSheetId="4" hidden="1">{#N/A,#N/A,TRUE,"Cover";#N/A,#N/A,TRUE,"Conts";#N/A,#N/A,TRUE,"VOS";#N/A,#N/A,TRUE,"Warrington";#N/A,#N/A,TRUE,"Widnes"}</definedName>
    <definedName name="uhhtrytrs" hidden="1">{#N/A,#N/A,TRUE,"Cover";#N/A,#N/A,TRUE,"Conts";#N/A,#N/A,TRUE,"VOS";#N/A,#N/A,TRUE,"Warrington";#N/A,#N/A,TRUE,"Widnes"}</definedName>
    <definedName name="ui" localSheetId="6"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localSheetId="5" hidden="1">{#N/A,#N/A,TRUE,"Front";#N/A,#N/A,TRUE,"Simple Letter";#N/A,#N/A,TRUE,"Inside";#N/A,#N/A,TRUE,"Contents";#N/A,#N/A,TRUE,"Basis";#N/A,#N/A,TRUE,"Inclusions";#N/A,#N/A,TRUE,"Exclusions";#N/A,#N/A,TRUE,"Areas";#N/A,#N/A,TRUE,"Summary";#N/A,#N/A,TRUE,"Detail"}</definedName>
    <definedName name="UI2Y4RF" localSheetId="0" hidden="1">{#N/A,#N/A,TRUE,"Front";#N/A,#N/A,TRUE,"Simple Letter";#N/A,#N/A,TRUE,"Inside";#N/A,#N/A,TRUE,"Contents";#N/A,#N/A,TRUE,"Basis";#N/A,#N/A,TRUE,"Inclusions";#N/A,#N/A,TRUE,"Exclusions";#N/A,#N/A,TRUE,"Areas";#N/A,#N/A,TRUE,"Summary";#N/A,#N/A,TRUE,"Detail"}</definedName>
    <definedName name="UI2Y4RF" localSheetId="6" hidden="1">{#N/A,#N/A,TRUE,"Front";#N/A,#N/A,TRUE,"Simple Letter";#N/A,#N/A,TRUE,"Inside";#N/A,#N/A,TRUE,"Contents";#N/A,#N/A,TRUE,"Basis";#N/A,#N/A,TRUE,"Inclusions";#N/A,#N/A,TRUE,"Exclusions";#N/A,#N/A,TRUE,"Areas";#N/A,#N/A,TRUE,"Summary";#N/A,#N/A,TRUE,"Detail"}</definedName>
    <definedName name="UI2Y4RF" localSheetId="4"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6"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localSheetId="5" hidden="1">{#N/A,#N/A,TRUE,"Cover";#N/A,#N/A,TRUE,"Conts";#N/A,#N/A,TRUE,"VOS";#N/A,#N/A,TRUE,"Warrington";#N/A,#N/A,TRUE,"Widnes"}</definedName>
    <definedName name="uit" localSheetId="0" hidden="1">{#N/A,#N/A,TRUE,"Cover";#N/A,#N/A,TRUE,"Conts";#N/A,#N/A,TRUE,"VOS";#N/A,#N/A,TRUE,"Warrington";#N/A,#N/A,TRUE,"Widnes"}</definedName>
    <definedName name="uit" localSheetId="6" hidden="1">{#N/A,#N/A,TRUE,"Cover";#N/A,#N/A,TRUE,"Conts";#N/A,#N/A,TRUE,"VOS";#N/A,#N/A,TRUE,"Warrington";#N/A,#N/A,TRUE,"Widnes"}</definedName>
    <definedName name="uit" localSheetId="4"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localSheetId="5" hidden="1">{#N/A,#N/A,TRUE,"Cover";#N/A,#N/A,TRUE,"Conts";#N/A,#N/A,TRUE,"VOS";#N/A,#N/A,TRUE,"Warrington";#N/A,#N/A,TRUE,"Widnes"}</definedName>
    <definedName name="uiuif" localSheetId="0" hidden="1">{#N/A,#N/A,TRUE,"Cover";#N/A,#N/A,TRUE,"Conts";#N/A,#N/A,TRUE,"VOS";#N/A,#N/A,TRUE,"Warrington";#N/A,#N/A,TRUE,"Widnes"}</definedName>
    <definedName name="uiuif" localSheetId="6" hidden="1">{#N/A,#N/A,TRUE,"Cover";#N/A,#N/A,TRUE,"Conts";#N/A,#N/A,TRUE,"VOS";#N/A,#N/A,TRUE,"Warrington";#N/A,#N/A,TRUE,"Widnes"}</definedName>
    <definedName name="uiuif" localSheetId="4" hidden="1">{#N/A,#N/A,TRUE,"Cover";#N/A,#N/A,TRUE,"Conts";#N/A,#N/A,TRUE,"VOS";#N/A,#N/A,TRUE,"Warrington";#N/A,#N/A,TRUE,"Widnes"}</definedName>
    <definedName name="uiuif" hidden="1">{#N/A,#N/A,TRUE,"Cover";#N/A,#N/A,TRUE,"Conts";#N/A,#N/A,TRUE,"VOS";#N/A,#N/A,TRUE,"Warrington";#N/A,#N/A,TRUE,"Widnes"}</definedName>
    <definedName name="uiy" localSheetId="6"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localSheetId="5" hidden="1">{#N/A,#N/A,TRUE,"Cover";#N/A,#N/A,TRUE,"Conts";#N/A,#N/A,TRUE,"VOS";#N/A,#N/A,TRUE,"Warrington";#N/A,#N/A,TRUE,"Widnes"}</definedName>
    <definedName name="uiyuitii" localSheetId="0" hidden="1">{#N/A,#N/A,TRUE,"Cover";#N/A,#N/A,TRUE,"Conts";#N/A,#N/A,TRUE,"VOS";#N/A,#N/A,TRUE,"Warrington";#N/A,#N/A,TRUE,"Widnes"}</definedName>
    <definedName name="uiyuitii" localSheetId="6" hidden="1">{#N/A,#N/A,TRUE,"Cover";#N/A,#N/A,TRUE,"Conts";#N/A,#N/A,TRUE,"VOS";#N/A,#N/A,TRUE,"Warrington";#N/A,#N/A,TRUE,"Widnes"}</definedName>
    <definedName name="uiyuitii" localSheetId="4"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localSheetId="5" hidden="1">{#N/A,#N/A,TRUE,"Front";#N/A,#N/A,TRUE,"Simple Letter";#N/A,#N/A,TRUE,"Inside";#N/A,#N/A,TRUE,"Contents";#N/A,#N/A,TRUE,"Basis";#N/A,#N/A,TRUE,"Inclusions";#N/A,#N/A,TRUE,"Exclusions";#N/A,#N/A,TRUE,"Areas";#N/A,#N/A,TRUE,"Summary";#N/A,#N/A,TRUE,"Detail"}</definedName>
    <definedName name="ujnnmhnnn" localSheetId="0" hidden="1">{#N/A,#N/A,TRUE,"Front";#N/A,#N/A,TRUE,"Simple Letter";#N/A,#N/A,TRUE,"Inside";#N/A,#N/A,TRUE,"Contents";#N/A,#N/A,TRUE,"Basis";#N/A,#N/A,TRUE,"Inclusions";#N/A,#N/A,TRUE,"Exclusions";#N/A,#N/A,TRUE,"Areas";#N/A,#N/A,TRUE,"Summary";#N/A,#N/A,TRUE,"Detail"}</definedName>
    <definedName name="ujnnmhnnn" localSheetId="6" hidden="1">{#N/A,#N/A,TRUE,"Front";#N/A,#N/A,TRUE,"Simple Letter";#N/A,#N/A,TRUE,"Inside";#N/A,#N/A,TRUE,"Contents";#N/A,#N/A,TRUE,"Basis";#N/A,#N/A,TRUE,"Inclusions";#N/A,#N/A,TRUE,"Exclusions";#N/A,#N/A,TRUE,"Areas";#N/A,#N/A,TRUE,"Summary";#N/A,#N/A,TRUE,"Detail"}</definedName>
    <definedName name="ujnnmhnnn" localSheetId="4"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localSheetId="5" hidden="1">{#N/A,#N/A,TRUE,"Front";#N/A,#N/A,TRUE,"Simple Letter";#N/A,#N/A,TRUE,"Inside";#N/A,#N/A,TRUE,"Contents";#N/A,#N/A,TRUE,"Basis";#N/A,#N/A,TRUE,"Inclusions";#N/A,#N/A,TRUE,"Exclusions";#N/A,#N/A,TRUE,"Areas";#N/A,#N/A,TRUE,"Summary";#N/A,#N/A,TRUE,"Detail"}</definedName>
    <definedName name="ujuuyi" localSheetId="0" hidden="1">{#N/A,#N/A,TRUE,"Front";#N/A,#N/A,TRUE,"Simple Letter";#N/A,#N/A,TRUE,"Inside";#N/A,#N/A,TRUE,"Contents";#N/A,#N/A,TRUE,"Basis";#N/A,#N/A,TRUE,"Inclusions";#N/A,#N/A,TRUE,"Exclusions";#N/A,#N/A,TRUE,"Areas";#N/A,#N/A,TRUE,"Summary";#N/A,#N/A,TRUE,"Detail"}</definedName>
    <definedName name="ujuuyi" localSheetId="6" hidden="1">{#N/A,#N/A,TRUE,"Front";#N/A,#N/A,TRUE,"Simple Letter";#N/A,#N/A,TRUE,"Inside";#N/A,#N/A,TRUE,"Contents";#N/A,#N/A,TRUE,"Basis";#N/A,#N/A,TRUE,"Inclusions";#N/A,#N/A,TRUE,"Exclusions";#N/A,#N/A,TRUE,"Areas";#N/A,#N/A,TRUE,"Summary";#N/A,#N/A,TRUE,"Detail"}</definedName>
    <definedName name="ujuuyi" localSheetId="4"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localSheetId="5" hidden="1">{#N/A,#N/A,TRUE,"Cover";#N/A,#N/A,TRUE,"Conts";#N/A,#N/A,TRUE,"VOS";#N/A,#N/A,TRUE,"Warrington";#N/A,#N/A,TRUE,"Widnes"}</definedName>
    <definedName name="ulppuipui" localSheetId="0" hidden="1">{#N/A,#N/A,TRUE,"Cover";#N/A,#N/A,TRUE,"Conts";#N/A,#N/A,TRUE,"VOS";#N/A,#N/A,TRUE,"Warrington";#N/A,#N/A,TRUE,"Widnes"}</definedName>
    <definedName name="ulppuipui" localSheetId="6" hidden="1">{#N/A,#N/A,TRUE,"Cover";#N/A,#N/A,TRUE,"Conts";#N/A,#N/A,TRUE,"VOS";#N/A,#N/A,TRUE,"Warrington";#N/A,#N/A,TRUE,"Widnes"}</definedName>
    <definedName name="ulppuipui" localSheetId="4"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MD" localSheetId="12">'[36]except wiring'!#REF!</definedName>
    <definedName name="UMD" localSheetId="9">'[36]except wiring'!#REF!</definedName>
    <definedName name="undo" localSheetId="6"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M2" localSheetId="12">#REF!</definedName>
    <definedName name="Unit_M2" localSheetId="9">#REF!</definedName>
    <definedName name="Unit_Perim" localSheetId="12">#REF!</definedName>
    <definedName name="Unit_Perim" localSheetId="9">#REF!</definedName>
    <definedName name="unitA" localSheetId="12">#REF!</definedName>
    <definedName name="unitA" localSheetId="9">#REF!</definedName>
    <definedName name="unitB" localSheetId="12">#REF!</definedName>
    <definedName name="unitB" localSheetId="9">#REF!</definedName>
    <definedName name="UNITS" localSheetId="12">#REF!</definedName>
    <definedName name="UNITS" localSheetId="9">#REF!</definedName>
    <definedName name="uolougouio" localSheetId="1" hidden="1">{#N/A,#N/A,TRUE,"Cover";#N/A,#N/A,TRUE,"Conts";#N/A,#N/A,TRUE,"VOS";#N/A,#N/A,TRUE,"Warrington";#N/A,#N/A,TRUE,"Widnes"}</definedName>
    <definedName name="uolougouio" localSheetId="5" hidden="1">{#N/A,#N/A,TRUE,"Cover";#N/A,#N/A,TRUE,"Conts";#N/A,#N/A,TRUE,"VOS";#N/A,#N/A,TRUE,"Warrington";#N/A,#N/A,TRUE,"Widnes"}</definedName>
    <definedName name="uolougouio" localSheetId="0" hidden="1">{#N/A,#N/A,TRUE,"Cover";#N/A,#N/A,TRUE,"Conts";#N/A,#N/A,TRUE,"VOS";#N/A,#N/A,TRUE,"Warrington";#N/A,#N/A,TRUE,"Widnes"}</definedName>
    <definedName name="uolougouio" localSheetId="6" hidden="1">{#N/A,#N/A,TRUE,"Cover";#N/A,#N/A,TRUE,"Conts";#N/A,#N/A,TRUE,"VOS";#N/A,#N/A,TRUE,"Warrington";#N/A,#N/A,TRUE,"Widnes"}</definedName>
    <definedName name="uolougouio" localSheetId="4" hidden="1">{#N/A,#N/A,TRUE,"Cover";#N/A,#N/A,TRUE,"Conts";#N/A,#N/A,TRUE,"VOS";#N/A,#N/A,TRUE,"Warrington";#N/A,#N/A,TRUE,"Widnes"}</definedName>
    <definedName name="uolougouio" hidden="1">{#N/A,#N/A,TRUE,"Cover";#N/A,#N/A,TRUE,"Conts";#N/A,#N/A,TRUE,"VOS";#N/A,#N/A,TRUE,"Warrington";#N/A,#N/A,TRUE,"Widnes"}</definedName>
    <definedName name="up" localSheetId="1" hidden="1">{#N/A,#N/A,FALSE,"지침";#N/A,#N/A,FALSE,"환경분석";#N/A,#N/A,FALSE,"Sheet16"}</definedName>
    <definedName name="up" localSheetId="5" hidden="1">{#N/A,#N/A,FALSE,"지침";#N/A,#N/A,FALSE,"환경분석";#N/A,#N/A,FALSE,"Sheet16"}</definedName>
    <definedName name="up" localSheetId="0" hidden="1">{#N/A,#N/A,FALSE,"지침";#N/A,#N/A,FALSE,"환경분석";#N/A,#N/A,FALSE,"Sheet16"}</definedName>
    <definedName name="up" localSheetId="4" hidden="1">{#N/A,#N/A,FALSE,"지침";#N/A,#N/A,FALSE,"환경분석";#N/A,#N/A,FALSE,"Sheet16"}</definedName>
    <definedName name="up" hidden="1">{#N/A,#N/A,FALSE,"지침";#N/A,#N/A,FALSE,"환경분석";#N/A,#N/A,FALSE,"Sheet16"}</definedName>
    <definedName name="UP1F" localSheetId="12">#REF!</definedName>
    <definedName name="UP1F" localSheetId="9">#REF!</definedName>
    <definedName name="upo" localSheetId="6" hidden="1">{"'Break down'!$A$4"}</definedName>
    <definedName name="upo" hidden="1">{"'Break down'!$A$4"}</definedName>
    <definedName name="US_20Min_Veneer" localSheetId="12">#REF!</definedName>
    <definedName name="US_20Min_Veneer" localSheetId="9">#REF!</definedName>
    <definedName name="US_90Min_Formica" localSheetId="12">#REF!</definedName>
    <definedName name="US_90Min_Formica" localSheetId="9">#REF!</definedName>
    <definedName name="US_90Min_Ven" localSheetId="12">#REF!</definedName>
    <definedName name="US_90Min_Ven" localSheetId="9">#REF!</definedName>
    <definedName name="US45Min" localSheetId="12">#REF!</definedName>
    <definedName name="US45Min" localSheetId="9">#REF!</definedName>
    <definedName name="US45SPECS" localSheetId="12">#REF!</definedName>
    <definedName name="US45SPECS" localSheetId="9">#REF!</definedName>
    <definedName name="US60SPECS" localSheetId="12">#REF!</definedName>
    <definedName name="US60SPECS" localSheetId="9">#REF!</definedName>
    <definedName name="US90SPECS" localSheetId="12">#REF!</definedName>
    <definedName name="US90SPECS" localSheetId="9">#REF!</definedName>
    <definedName name="UTE40thkFor6mm" localSheetId="12">#REF!</definedName>
    <definedName name="UTE40thkFor6mm" localSheetId="9">#REF!</definedName>
    <definedName name="UTE40thkVen6mm" localSheetId="12">#REF!</definedName>
    <definedName name="UTE40thkVen6mm" localSheetId="9">#REF!</definedName>
    <definedName name="uuuu" localSheetId="6" hidden="1">{"'Break down'!$A$4"}</definedName>
    <definedName name="uuuu" hidden="1">{"'Break down'!$A$4"}</definedName>
    <definedName name="uuuuuuuuuuuuuu" localSheetId="12">#REF!</definedName>
    <definedName name="uuuuuuuuuuuuuu" localSheetId="9">#REF!</definedName>
    <definedName name="uuuyi" localSheetId="6" hidden="1">{"'Break down'!$A$4"}</definedName>
    <definedName name="uuuyi" hidden="1">{"'Break down'!$A$4"}</definedName>
    <definedName name="uyr" localSheetId="6" hidden="1">{"Output%",#N/A,FALSE,"Output"}</definedName>
    <definedName name="uyr" hidden="1">{"Output%",#N/A,FALSE,"Output"}</definedName>
    <definedName name="V" localSheetId="12">#REF!</definedName>
    <definedName name="V" localSheetId="9">#REF!</definedName>
    <definedName name="Value" localSheetId="12">#REF!</definedName>
    <definedName name="Value" localSheetId="9">#REF!</definedName>
    <definedName name="Variation" localSheetId="6"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arious_01" localSheetId="12">#REF!</definedName>
    <definedName name="Various_01" localSheetId="9">#REF!</definedName>
    <definedName name="Various_02" localSheetId="12">#REF!</definedName>
    <definedName name="Various_02" localSheetId="9">#REF!</definedName>
    <definedName name="Various_03" localSheetId="12">#REF!</definedName>
    <definedName name="Various_03" localSheetId="9">#REF!</definedName>
    <definedName name="vbvbvb" localSheetId="6"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6"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6" hidden="1">{#N/A,#N/A,TRUE,"Cover";#N/A,#N/A,TRUE,"Conts";#N/A,#N/A,TRUE,"VOS";#N/A,#N/A,TRUE,"Warrington";#N/A,#N/A,TRUE,"Widnes"}</definedName>
    <definedName name="VENT" hidden="1">{#N/A,#N/A,TRUE,"Cover";#N/A,#N/A,TRUE,"Conts";#N/A,#N/A,TRUE,"VOS";#N/A,#N/A,TRUE,"Warrington";#N/A,#N/A,TRUE,"Widnes"}</definedName>
    <definedName name="vere" localSheetId="12">#REF!</definedName>
    <definedName name="vere" localSheetId="9">#REF!</definedName>
    <definedName name="vertical_col_and_corner_walls" localSheetId="12">#REF!</definedName>
    <definedName name="vertical_col_and_corner_walls" localSheetId="9">#REF!</definedName>
    <definedName name="vffsfs" localSheetId="6"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localSheetId="5" hidden="1">{#N/A,#N/A,TRUE,"Cover";#N/A,#N/A,TRUE,"Conts";#N/A,#N/A,TRUE,"VOS";#N/A,#N/A,TRUE,"Warrington";#N/A,#N/A,TRUE,"Widnes"}</definedName>
    <definedName name="vj" localSheetId="0" hidden="1">{#N/A,#N/A,TRUE,"Cover";#N/A,#N/A,TRUE,"Conts";#N/A,#N/A,TRUE,"VOS";#N/A,#N/A,TRUE,"Warrington";#N/A,#N/A,TRUE,"Widnes"}</definedName>
    <definedName name="vj" localSheetId="6" hidden="1">{#N/A,#N/A,TRUE,"Cover";#N/A,#N/A,TRUE,"Conts";#N/A,#N/A,TRUE,"VOS";#N/A,#N/A,TRUE,"Warrington";#N/A,#N/A,TRUE,"Widnes"}</definedName>
    <definedName name="vj" localSheetId="4" hidden="1">{#N/A,#N/A,TRUE,"Cover";#N/A,#N/A,TRUE,"Conts";#N/A,#N/A,TRUE,"VOS";#N/A,#N/A,TRUE,"Warrington";#N/A,#N/A,TRUE,"Widnes"}</definedName>
    <definedName name="vj" hidden="1">{#N/A,#N/A,TRUE,"Cover";#N/A,#N/A,TRUE,"Conts";#N/A,#N/A,TRUE,"VOS";#N/A,#N/A,TRUE,"Warrington";#N/A,#N/A,TRUE,"Widnes"}</definedName>
    <definedName name="vo" hidden="1">#REF!</definedName>
    <definedName name="vvvvvvvvvvvvvvv" localSheetId="12">#REF!</definedName>
    <definedName name="vvvvvvvvvvvvvvv" localSheetId="9">#REF!</definedName>
    <definedName name="W" localSheetId="12">#REF!</definedName>
    <definedName name="W" localSheetId="9">#REF!</definedName>
    <definedName name="W_01" localSheetId="12">'[38]DB T1T2'!#REF!</definedName>
    <definedName name="W_01" localSheetId="9">'[38]DB T1T2'!#REF!</definedName>
    <definedName name="W_02" localSheetId="12">'[38]DB T1T2'!#REF!</definedName>
    <definedName name="W_02" localSheetId="9">'[38]DB T1T2'!#REF!</definedName>
    <definedName name="W_03" localSheetId="12">'[38]DB T1T2'!#REF!</definedName>
    <definedName name="W_03" localSheetId="9">'[38]DB T1T2'!#REF!</definedName>
    <definedName name="W_04" localSheetId="12">'[38]DB T1T2'!#REF!</definedName>
    <definedName name="W_04" localSheetId="9">'[38]DB T1T2'!#REF!</definedName>
    <definedName name="W_05" localSheetId="12">'[38]DB T1T2'!#REF!</definedName>
    <definedName name="W_05" localSheetId="9">'[38]DB T1T2'!#REF!</definedName>
    <definedName name="W_06" localSheetId="12">'[38]DB T1T2'!#REF!</definedName>
    <definedName name="W_06" localSheetId="9">'[38]DB T1T2'!#REF!</definedName>
    <definedName name="W_07" localSheetId="12">'[38]DB T1T2'!#REF!</definedName>
    <definedName name="W_07" localSheetId="9">'[38]DB T1T2'!#REF!</definedName>
    <definedName name="W_08" localSheetId="12">'[38]DB T1T2'!#REF!</definedName>
    <definedName name="W_08" localSheetId="9">'[38]DB T1T2'!#REF!</definedName>
    <definedName name="W_09" localSheetId="12">'[38]DB T1T2'!#REF!</definedName>
    <definedName name="W_09" localSheetId="9">'[38]DB T1T2'!#REF!</definedName>
    <definedName name="W_10" localSheetId="12">'[38]DB T1T2'!#REF!</definedName>
    <definedName name="W_10" localSheetId="9">'[38]DB T1T2'!#REF!</definedName>
    <definedName name="W_11" localSheetId="12">'[38]DB T1T2'!#REF!</definedName>
    <definedName name="W_11" localSheetId="9">'[38]DB T1T2'!#REF!</definedName>
    <definedName name="W_12" localSheetId="12">'[38]DB T1T2'!#REF!</definedName>
    <definedName name="W_12" localSheetId="9">'[38]DB T1T2'!#REF!</definedName>
    <definedName name="W_13" localSheetId="12">'[38]DB T1T2'!#REF!</definedName>
    <definedName name="W_13" localSheetId="9">'[38]DB T1T2'!#REF!</definedName>
    <definedName name="W_15" localSheetId="12">'[38]DB T1T2'!#REF!</definedName>
    <definedName name="W_15" localSheetId="9">'[38]DB T1T2'!#REF!</definedName>
    <definedName name="W_16" localSheetId="12">'[38]DB T1T2'!#REF!</definedName>
    <definedName name="W_16" localSheetId="9">'[38]DB T1T2'!#REF!</definedName>
    <definedName name="W_17" localSheetId="12">'[38]DB T1T2'!#REF!</definedName>
    <definedName name="W_17" localSheetId="9">'[38]DB T1T2'!#REF!</definedName>
    <definedName name="W_18" localSheetId="12">'[38]DB T1T2'!#REF!</definedName>
    <definedName name="W_18" localSheetId="9">'[38]DB T1T2'!#REF!</definedName>
    <definedName name="W_19" localSheetId="12">'[38]DB T1T2'!#REF!</definedName>
    <definedName name="W_19" localSheetId="9">'[38]DB T1T2'!#REF!</definedName>
    <definedName name="W_20" localSheetId="12">'[38]DB T1T2'!#REF!</definedName>
    <definedName name="W_20" localSheetId="9">'[38]DB T1T2'!#REF!</definedName>
    <definedName name="W_21" localSheetId="12">'[38]DB T1T2'!#REF!</definedName>
    <definedName name="W_21" localSheetId="9">'[38]DB T1T2'!#REF!</definedName>
    <definedName name="W_21A" localSheetId="12">'[38]DB T1T2'!#REF!</definedName>
    <definedName name="W_21A" localSheetId="9">'[38]DB T1T2'!#REF!</definedName>
    <definedName name="W_22" localSheetId="12">'[38]DB T1T2'!#REF!</definedName>
    <definedName name="W_22" localSheetId="9">'[38]DB T1T2'!#REF!</definedName>
    <definedName name="W_23" localSheetId="12">'[38]DB T1T2'!#REF!</definedName>
    <definedName name="W_23" localSheetId="9">'[38]DB T1T2'!#REF!</definedName>
    <definedName name="W_24" localSheetId="12">'[38]DB T1T2'!#REF!</definedName>
    <definedName name="W_24" localSheetId="9">'[38]DB T1T2'!#REF!</definedName>
    <definedName name="W_25" localSheetId="12">'[38]DB T1T2'!#REF!</definedName>
    <definedName name="W_25" localSheetId="9">'[38]DB T1T2'!#REF!</definedName>
    <definedName name="W_26" localSheetId="12">'[38]DB T1T2'!#REF!</definedName>
    <definedName name="W_26" localSheetId="9">'[38]DB T1T2'!#REF!</definedName>
    <definedName name="W_27" localSheetId="12">'[38]DB T1T2'!#REF!</definedName>
    <definedName name="W_27" localSheetId="9">'[38]DB T1T2'!#REF!</definedName>
    <definedName name="W_28" localSheetId="12">'[38]DB T1T2'!#REF!</definedName>
    <definedName name="W_28" localSheetId="9">'[38]DB T1T2'!#REF!</definedName>
    <definedName name="W_29" localSheetId="12">'[38]DB T1T2'!#REF!</definedName>
    <definedName name="W_29" localSheetId="9">'[38]DB T1T2'!#REF!</definedName>
    <definedName name="W_32" localSheetId="12">'[38]DB T1T2'!#REF!</definedName>
    <definedName name="W_32" localSheetId="9">'[38]DB T1T2'!#REF!</definedName>
    <definedName name="W_33" localSheetId="12">'[38]DB T1T2'!#REF!</definedName>
    <definedName name="W_33" localSheetId="9">'[38]DB T1T2'!#REF!</definedName>
    <definedName name="W_34" localSheetId="12">'[38]DB T1T2'!#REF!</definedName>
    <definedName name="W_34" localSheetId="9">'[38]DB T1T2'!#REF!</definedName>
    <definedName name="W_35" localSheetId="12">'[38]DB T1T2'!#REF!</definedName>
    <definedName name="W_35" localSheetId="9">'[38]DB T1T2'!#REF!</definedName>
    <definedName name="W_36" localSheetId="12">'[38]DB T1T2'!#REF!</definedName>
    <definedName name="W_36" localSheetId="9">'[38]DB T1T2'!#REF!</definedName>
    <definedName name="W_37" localSheetId="12">'[38]DB T1T2'!#REF!</definedName>
    <definedName name="W_37" localSheetId="9">'[38]DB T1T2'!#REF!</definedName>
    <definedName name="W_38" localSheetId="12">'[38]DB T1T2'!#REF!</definedName>
    <definedName name="W_38" localSheetId="9">'[38]DB T1T2'!#REF!</definedName>
    <definedName name="W_39" localSheetId="12">'[38]DB T1T2'!#REF!</definedName>
    <definedName name="W_39" localSheetId="9">'[38]DB T1T2'!#REF!</definedName>
    <definedName name="W_40" localSheetId="12">'[38]DB T1T2'!#REF!</definedName>
    <definedName name="W_40" localSheetId="9">'[38]DB T1T2'!#REF!</definedName>
    <definedName name="W_41" localSheetId="12">'[38]DB T1T2'!#REF!</definedName>
    <definedName name="W_41" localSheetId="9">'[38]DB T1T2'!#REF!</definedName>
    <definedName name="W_42" localSheetId="12">'[38]DB T1T2'!#REF!</definedName>
    <definedName name="W_42" localSheetId="9">'[38]DB T1T2'!#REF!</definedName>
    <definedName name="W_43" localSheetId="12">'[38]DB T1T2'!#REF!</definedName>
    <definedName name="W_43" localSheetId="9">'[38]DB T1T2'!#REF!</definedName>
    <definedName name="W_44" localSheetId="12">'[38]DB T1T2'!#REF!</definedName>
    <definedName name="W_44" localSheetId="9">'[38]DB T1T2'!#REF!</definedName>
    <definedName name="W_45" localSheetId="12">'[38]DB T1T2'!#REF!</definedName>
    <definedName name="W_45" localSheetId="9">'[38]DB T1T2'!#REF!</definedName>
    <definedName name="W_46" localSheetId="12">'[38]DB T1T2'!#REF!</definedName>
    <definedName name="W_46" localSheetId="9">'[38]DB T1T2'!#REF!</definedName>
    <definedName name="W_47" localSheetId="12">'[38]DB T1T2'!#REF!</definedName>
    <definedName name="W_47" localSheetId="9">'[38]DB T1T2'!#REF!</definedName>
    <definedName name="W_49" localSheetId="12">'[38]DB T1T2'!#REF!</definedName>
    <definedName name="W_49" localSheetId="9">'[38]DB T1T2'!#REF!</definedName>
    <definedName name="w26te" localSheetId="1" hidden="1">{#N/A,#N/A,TRUE,"Cover";#N/A,#N/A,TRUE,"Conts";#N/A,#N/A,TRUE,"VOS";#N/A,#N/A,TRUE,"Warrington";#N/A,#N/A,TRUE,"Widnes"}</definedName>
    <definedName name="w26te" localSheetId="5" hidden="1">{#N/A,#N/A,TRUE,"Cover";#N/A,#N/A,TRUE,"Conts";#N/A,#N/A,TRUE,"VOS";#N/A,#N/A,TRUE,"Warrington";#N/A,#N/A,TRUE,"Widnes"}</definedName>
    <definedName name="w26te" localSheetId="0" hidden="1">{#N/A,#N/A,TRUE,"Cover";#N/A,#N/A,TRUE,"Conts";#N/A,#N/A,TRUE,"VOS";#N/A,#N/A,TRUE,"Warrington";#N/A,#N/A,TRUE,"Widnes"}</definedName>
    <definedName name="w26te" localSheetId="6" hidden="1">{#N/A,#N/A,TRUE,"Cover";#N/A,#N/A,TRUE,"Conts";#N/A,#N/A,TRUE,"VOS";#N/A,#N/A,TRUE,"Warrington";#N/A,#N/A,TRUE,"Widnes"}</definedName>
    <definedName name="w26te" localSheetId="4"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localSheetId="5" hidden="1">{#N/A,#N/A,FALSE,"표지목차"}</definedName>
    <definedName name="w3t344t" localSheetId="0" hidden="1">{#N/A,#N/A,FALSE,"표지목차"}</definedName>
    <definedName name="w3t344t" localSheetId="6" hidden="1">{#N/A,#N/A,FALSE,"표지목차"}</definedName>
    <definedName name="w3t344t" localSheetId="4" hidden="1">{#N/A,#N/A,FALSE,"표지목차"}</definedName>
    <definedName name="w3t344t" hidden="1">{#N/A,#N/A,FALSE,"표지목차"}</definedName>
    <definedName name="w6y" localSheetId="1" hidden="1">{#N/A,#N/A,TRUE,"Cover";#N/A,#N/A,TRUE,"Conts";#N/A,#N/A,TRUE,"VOS";#N/A,#N/A,TRUE,"Warrington";#N/A,#N/A,TRUE,"Widnes"}</definedName>
    <definedName name="w6y" localSheetId="5" hidden="1">{#N/A,#N/A,TRUE,"Cover";#N/A,#N/A,TRUE,"Conts";#N/A,#N/A,TRUE,"VOS";#N/A,#N/A,TRUE,"Warrington";#N/A,#N/A,TRUE,"Widnes"}</definedName>
    <definedName name="w6y" localSheetId="0" hidden="1">{#N/A,#N/A,TRUE,"Cover";#N/A,#N/A,TRUE,"Conts";#N/A,#N/A,TRUE,"VOS";#N/A,#N/A,TRUE,"Warrington";#N/A,#N/A,TRUE,"Widnes"}</definedName>
    <definedName name="w6y" localSheetId="6" hidden="1">{#N/A,#N/A,TRUE,"Cover";#N/A,#N/A,TRUE,"Conts";#N/A,#N/A,TRUE,"VOS";#N/A,#N/A,TRUE,"Warrington";#N/A,#N/A,TRUE,"Widnes"}</definedName>
    <definedName name="w6y" localSheetId="4"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localSheetId="5" hidden="1">{#N/A,#N/A,TRUE,"Cover";#N/A,#N/A,TRUE,"Conts";#N/A,#N/A,TRUE,"VOS";#N/A,#N/A,TRUE,"Warrington";#N/A,#N/A,TRUE,"Widnes"}</definedName>
    <definedName name="waff" localSheetId="0" hidden="1">{#N/A,#N/A,TRUE,"Cover";#N/A,#N/A,TRUE,"Conts";#N/A,#N/A,TRUE,"VOS";#N/A,#N/A,TRUE,"Warrington";#N/A,#N/A,TRUE,"Widnes"}</definedName>
    <definedName name="waff" localSheetId="6" hidden="1">{#N/A,#N/A,TRUE,"Cover";#N/A,#N/A,TRUE,"Conts";#N/A,#N/A,TRUE,"VOS";#N/A,#N/A,TRUE,"Warrington";#N/A,#N/A,TRUE,"Widnes"}</definedName>
    <definedName name="waff" localSheetId="4" hidden="1">{#N/A,#N/A,TRUE,"Cover";#N/A,#N/A,TRUE,"Conts";#N/A,#N/A,TRUE,"VOS";#N/A,#N/A,TRUE,"Warrington";#N/A,#N/A,TRUE,"Widnes"}</definedName>
    <definedName name="waff" hidden="1">{#N/A,#N/A,TRUE,"Cover";#N/A,#N/A,TRUE,"Conts";#N/A,#N/A,TRUE,"VOS";#N/A,#N/A,TRUE,"Warrington";#N/A,#N/A,TRUE,"Widnes"}</definedName>
    <definedName name="Wallfinishes" localSheetId="12">#REF!</definedName>
    <definedName name="Wallfinishes" localSheetId="9">#REF!</definedName>
    <definedName name="warergtrjyiu" localSheetId="1" hidden="1">{#N/A,#N/A,TRUE,"Cover";#N/A,#N/A,TRUE,"Conts";#N/A,#N/A,TRUE,"VOS";#N/A,#N/A,TRUE,"Warrington";#N/A,#N/A,TRUE,"Widnes"}</definedName>
    <definedName name="warergtrjyiu" localSheetId="5" hidden="1">{#N/A,#N/A,TRUE,"Cover";#N/A,#N/A,TRUE,"Conts";#N/A,#N/A,TRUE,"VOS";#N/A,#N/A,TRUE,"Warrington";#N/A,#N/A,TRUE,"Widnes"}</definedName>
    <definedName name="warergtrjyiu" localSheetId="0" hidden="1">{#N/A,#N/A,TRUE,"Cover";#N/A,#N/A,TRUE,"Conts";#N/A,#N/A,TRUE,"VOS";#N/A,#N/A,TRUE,"Warrington";#N/A,#N/A,TRUE,"Widnes"}</definedName>
    <definedName name="warergtrjyiu" localSheetId="6" hidden="1">{#N/A,#N/A,TRUE,"Cover";#N/A,#N/A,TRUE,"Conts";#N/A,#N/A,TRUE,"VOS";#N/A,#N/A,TRUE,"Warrington";#N/A,#N/A,TRUE,"Widnes"}</definedName>
    <definedName name="warergtrjyiu" localSheetId="4" hidden="1">{#N/A,#N/A,TRUE,"Cover";#N/A,#N/A,TRUE,"Conts";#N/A,#N/A,TRUE,"VOS";#N/A,#N/A,TRUE,"Warrington";#N/A,#N/A,TRUE,"Widnes"}</definedName>
    <definedName name="warergtrjyiu" hidden="1">{#N/A,#N/A,TRUE,"Cover";#N/A,#N/A,TRUE,"Conts";#N/A,#N/A,TRUE,"VOS";#N/A,#N/A,TRUE,"Warrington";#N/A,#N/A,TRUE,"Widnes"}</definedName>
    <definedName name="Waste" localSheetId="6" hidden="1">{#N/A,#N/A,TRUE,"Basic";#N/A,#N/A,TRUE,"EXT-TABLE";#N/A,#N/A,TRUE,"STEEL";#N/A,#N/A,TRUE,"INT-Table";#N/A,#N/A,TRUE,"STEEL";#N/A,#N/A,TRUE,"Door"}</definedName>
    <definedName name="Waste" hidden="1">{#N/A,#N/A,TRUE,"Basic";#N/A,#N/A,TRUE,"EXT-TABLE";#N/A,#N/A,TRUE,"STEEL";#N/A,#N/A,TRUE,"INT-Table";#N/A,#N/A,TRUE,"STEEL";#N/A,#N/A,TRUE,"Door"}</definedName>
    <definedName name="water_funds" localSheetId="6" hidden="1">{"'Sheet1'!$A$4386:$N$4591"}</definedName>
    <definedName name="water_funds" hidden="1">{"'Sheet1'!$A$4386:$N$4591"}</definedName>
    <definedName name="wawst" localSheetId="1" hidden="1">{#N/A,#N/A,TRUE,"Cover";#N/A,#N/A,TRUE,"Conts";#N/A,#N/A,TRUE,"VOS";#N/A,#N/A,TRUE,"Warrington";#N/A,#N/A,TRUE,"Widnes"}</definedName>
    <definedName name="wawst" localSheetId="5" hidden="1">{#N/A,#N/A,TRUE,"Cover";#N/A,#N/A,TRUE,"Conts";#N/A,#N/A,TRUE,"VOS";#N/A,#N/A,TRUE,"Warrington";#N/A,#N/A,TRUE,"Widnes"}</definedName>
    <definedName name="wawst" localSheetId="0" hidden="1">{#N/A,#N/A,TRUE,"Cover";#N/A,#N/A,TRUE,"Conts";#N/A,#N/A,TRUE,"VOS";#N/A,#N/A,TRUE,"Warrington";#N/A,#N/A,TRUE,"Widnes"}</definedName>
    <definedName name="wawst" localSheetId="6" hidden="1">{#N/A,#N/A,TRUE,"Cover";#N/A,#N/A,TRUE,"Conts";#N/A,#N/A,TRUE,"VOS";#N/A,#N/A,TRUE,"Warrington";#N/A,#N/A,TRUE,"Widnes"}</definedName>
    <definedName name="wawst" localSheetId="4" hidden="1">{#N/A,#N/A,TRUE,"Cover";#N/A,#N/A,TRUE,"Conts";#N/A,#N/A,TRUE,"VOS";#N/A,#N/A,TRUE,"Warrington";#N/A,#N/A,TRUE,"Widnes"}</definedName>
    <definedName name="wawst" hidden="1">{#N/A,#N/A,TRUE,"Cover";#N/A,#N/A,TRUE,"Conts";#N/A,#N/A,TRUE,"VOS";#N/A,#N/A,TRUE,"Warrington";#N/A,#N/A,TRUE,"Widnes"}</definedName>
    <definedName name="wc" localSheetId="12">#REF!</definedName>
    <definedName name="wc" localSheetId="9">#REF!</definedName>
    <definedName name="wdcqwe" localSheetId="1" hidden="1">{#N/A,#N/A,TRUE,"Front";#N/A,#N/A,TRUE,"Simple Letter";#N/A,#N/A,TRUE,"Inside";#N/A,#N/A,TRUE,"Contents";#N/A,#N/A,TRUE,"Basis";#N/A,#N/A,TRUE,"Inclusions";#N/A,#N/A,TRUE,"Exclusions";#N/A,#N/A,TRUE,"Areas";#N/A,#N/A,TRUE,"Summary";#N/A,#N/A,TRUE,"Detail"}</definedName>
    <definedName name="wdcqwe" localSheetId="5" hidden="1">{#N/A,#N/A,TRUE,"Front";#N/A,#N/A,TRUE,"Simple Letter";#N/A,#N/A,TRUE,"Inside";#N/A,#N/A,TRUE,"Contents";#N/A,#N/A,TRUE,"Basis";#N/A,#N/A,TRUE,"Inclusions";#N/A,#N/A,TRUE,"Exclusions";#N/A,#N/A,TRUE,"Areas";#N/A,#N/A,TRUE,"Summary";#N/A,#N/A,TRUE,"Detail"}</definedName>
    <definedName name="wdcqwe" localSheetId="0" hidden="1">{#N/A,#N/A,TRUE,"Front";#N/A,#N/A,TRUE,"Simple Letter";#N/A,#N/A,TRUE,"Inside";#N/A,#N/A,TRUE,"Contents";#N/A,#N/A,TRUE,"Basis";#N/A,#N/A,TRUE,"Inclusions";#N/A,#N/A,TRUE,"Exclusions";#N/A,#N/A,TRUE,"Areas";#N/A,#N/A,TRUE,"Summary";#N/A,#N/A,TRUE,"Detail"}</definedName>
    <definedName name="wdcqwe" localSheetId="6" hidden="1">{#N/A,#N/A,TRUE,"Front";#N/A,#N/A,TRUE,"Simple Letter";#N/A,#N/A,TRUE,"Inside";#N/A,#N/A,TRUE,"Contents";#N/A,#N/A,TRUE,"Basis";#N/A,#N/A,TRUE,"Inclusions";#N/A,#N/A,TRUE,"Exclusions";#N/A,#N/A,TRUE,"Areas";#N/A,#N/A,TRUE,"Summary";#N/A,#N/A,TRUE,"Detail"}</definedName>
    <definedName name="wdcqwe" localSheetId="4"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localSheetId="5" hidden="1">{#N/A,#N/A,TRUE,"Front";#N/A,#N/A,TRUE,"Simple Letter";#N/A,#N/A,TRUE,"Inside";#N/A,#N/A,TRUE,"Contents";#N/A,#N/A,TRUE,"Basis";#N/A,#N/A,TRUE,"Inclusions";#N/A,#N/A,TRUE,"Exclusions";#N/A,#N/A,TRUE,"Areas";#N/A,#N/A,TRUE,"Summary";#N/A,#N/A,TRUE,"Detail"}</definedName>
    <definedName name="wef" localSheetId="0" hidden="1">{#N/A,#N/A,TRUE,"Front";#N/A,#N/A,TRUE,"Simple Letter";#N/A,#N/A,TRUE,"Inside";#N/A,#N/A,TRUE,"Contents";#N/A,#N/A,TRUE,"Basis";#N/A,#N/A,TRUE,"Inclusions";#N/A,#N/A,TRUE,"Exclusions";#N/A,#N/A,TRUE,"Areas";#N/A,#N/A,TRUE,"Summary";#N/A,#N/A,TRUE,"Detail"}</definedName>
    <definedName name="wef" localSheetId="6" hidden="1">{#N/A,#N/A,TRUE,"Front";#N/A,#N/A,TRUE,"Simple Letter";#N/A,#N/A,TRUE,"Inside";#N/A,#N/A,TRUE,"Contents";#N/A,#N/A,TRUE,"Basis";#N/A,#N/A,TRUE,"Inclusions";#N/A,#N/A,TRUE,"Exclusions";#N/A,#N/A,TRUE,"Areas";#N/A,#N/A,TRUE,"Summary";#N/A,#N/A,TRUE,"Detail"}</definedName>
    <definedName name="wef" localSheetId="4"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localSheetId="5" hidden="1">{#N/A,#N/A,TRUE,"Front";#N/A,#N/A,TRUE,"Simple Letter";#N/A,#N/A,TRUE,"Inside";#N/A,#N/A,TRUE,"Contents";#N/A,#N/A,TRUE,"Basis";#N/A,#N/A,TRUE,"Inclusions";#N/A,#N/A,TRUE,"Exclusions";#N/A,#N/A,TRUE,"Areas";#N/A,#N/A,TRUE,"Summary";#N/A,#N/A,TRUE,"Detail"}</definedName>
    <definedName name="wefwer" localSheetId="0" hidden="1">{#N/A,#N/A,TRUE,"Front";#N/A,#N/A,TRUE,"Simple Letter";#N/A,#N/A,TRUE,"Inside";#N/A,#N/A,TRUE,"Contents";#N/A,#N/A,TRUE,"Basis";#N/A,#N/A,TRUE,"Inclusions";#N/A,#N/A,TRUE,"Exclusions";#N/A,#N/A,TRUE,"Areas";#N/A,#N/A,TRUE,"Summary";#N/A,#N/A,TRUE,"Detail"}</definedName>
    <definedName name="wefwer" localSheetId="6" hidden="1">{#N/A,#N/A,TRUE,"Front";#N/A,#N/A,TRUE,"Simple Letter";#N/A,#N/A,TRUE,"Inside";#N/A,#N/A,TRUE,"Contents";#N/A,#N/A,TRUE,"Basis";#N/A,#N/A,TRUE,"Inclusions";#N/A,#N/A,TRUE,"Exclusions";#N/A,#N/A,TRUE,"Areas";#N/A,#N/A,TRUE,"Summary";#N/A,#N/A,TRUE,"Detail"}</definedName>
    <definedName name="wefwer" localSheetId="4"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6"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localSheetId="5" hidden="1">{#N/A,#N/A,TRUE,"Cover";#N/A,#N/A,TRUE,"Conts";#N/A,#N/A,TRUE,"VOS";#N/A,#N/A,TRUE,"Warrington";#N/A,#N/A,TRUE,"Widnes"}</definedName>
    <definedName name="wegywegt" localSheetId="0" hidden="1">{#N/A,#N/A,TRUE,"Cover";#N/A,#N/A,TRUE,"Conts";#N/A,#N/A,TRUE,"VOS";#N/A,#N/A,TRUE,"Warrington";#N/A,#N/A,TRUE,"Widnes"}</definedName>
    <definedName name="wegywegt" localSheetId="6" hidden="1">{#N/A,#N/A,TRUE,"Cover";#N/A,#N/A,TRUE,"Conts";#N/A,#N/A,TRUE,"VOS";#N/A,#N/A,TRUE,"Warrington";#N/A,#N/A,TRUE,"Widnes"}</definedName>
    <definedName name="wegywegt" localSheetId="4" hidden="1">{#N/A,#N/A,TRUE,"Cover";#N/A,#N/A,TRUE,"Conts";#N/A,#N/A,TRUE,"VOS";#N/A,#N/A,TRUE,"Warrington";#N/A,#N/A,TRUE,"Widnes"}</definedName>
    <definedName name="wegywegt" hidden="1">{#N/A,#N/A,TRUE,"Cover";#N/A,#N/A,TRUE,"Conts";#N/A,#N/A,TRUE,"VOS";#N/A,#N/A,TRUE,"Warrington";#N/A,#N/A,TRUE,"Widnes"}</definedName>
    <definedName name="WEIGHT" localSheetId="12">#REF!</definedName>
    <definedName name="WEIGHT" localSheetId="9">#REF!</definedName>
    <definedName name="wen" localSheetId="1" hidden="1">{#N/A,#N/A,TRUE,"Front";#N/A,#N/A,TRUE,"Simple Letter";#N/A,#N/A,TRUE,"Inside";#N/A,#N/A,TRUE,"Contents";#N/A,#N/A,TRUE,"Basis";#N/A,#N/A,TRUE,"Inclusions";#N/A,#N/A,TRUE,"Exclusions";#N/A,#N/A,TRUE,"Areas";#N/A,#N/A,TRUE,"Summary";#N/A,#N/A,TRUE,"Detail"}</definedName>
    <definedName name="wen" localSheetId="5" hidden="1">{#N/A,#N/A,TRUE,"Front";#N/A,#N/A,TRUE,"Simple Letter";#N/A,#N/A,TRUE,"Inside";#N/A,#N/A,TRUE,"Contents";#N/A,#N/A,TRUE,"Basis";#N/A,#N/A,TRUE,"Inclusions";#N/A,#N/A,TRUE,"Exclusions";#N/A,#N/A,TRUE,"Areas";#N/A,#N/A,TRUE,"Summary";#N/A,#N/A,TRUE,"Detail"}</definedName>
    <definedName name="wen" localSheetId="0" hidden="1">{#N/A,#N/A,TRUE,"Front";#N/A,#N/A,TRUE,"Simple Letter";#N/A,#N/A,TRUE,"Inside";#N/A,#N/A,TRUE,"Contents";#N/A,#N/A,TRUE,"Basis";#N/A,#N/A,TRUE,"Inclusions";#N/A,#N/A,TRUE,"Exclusions";#N/A,#N/A,TRUE,"Areas";#N/A,#N/A,TRUE,"Summary";#N/A,#N/A,TRUE,"Detail"}</definedName>
    <definedName name="wen" localSheetId="6" hidden="1">{#N/A,#N/A,TRUE,"Front";#N/A,#N/A,TRUE,"Simple Letter";#N/A,#N/A,TRUE,"Inside";#N/A,#N/A,TRUE,"Contents";#N/A,#N/A,TRUE,"Basis";#N/A,#N/A,TRUE,"Inclusions";#N/A,#N/A,TRUE,"Exclusions";#N/A,#N/A,TRUE,"Areas";#N/A,#N/A,TRUE,"Summary";#N/A,#N/A,TRUE,"Detail"}</definedName>
    <definedName name="wen" localSheetId="4"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6" hidden="1">{"'Break down'!$A$4"}</definedName>
    <definedName name="weo" hidden="1">{"'Break down'!$A$4"}</definedName>
    <definedName name="weq" localSheetId="6"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localSheetId="5" hidden="1">{#N/A,#N/A,TRUE,"Front";#N/A,#N/A,TRUE,"Simple Letter";#N/A,#N/A,TRUE,"Inside";#N/A,#N/A,TRUE,"Contents";#N/A,#N/A,TRUE,"Basis";#N/A,#N/A,TRUE,"Inclusions";#N/A,#N/A,TRUE,"Exclusions";#N/A,#N/A,TRUE,"Areas";#N/A,#N/A,TRUE,"Summary";#N/A,#N/A,TRUE,"Detail"}</definedName>
    <definedName name="weqr" localSheetId="0" hidden="1">{#N/A,#N/A,TRUE,"Front";#N/A,#N/A,TRUE,"Simple Letter";#N/A,#N/A,TRUE,"Inside";#N/A,#N/A,TRUE,"Contents";#N/A,#N/A,TRUE,"Basis";#N/A,#N/A,TRUE,"Inclusions";#N/A,#N/A,TRUE,"Exclusions";#N/A,#N/A,TRUE,"Areas";#N/A,#N/A,TRUE,"Summary";#N/A,#N/A,TRUE,"Detail"}</definedName>
    <definedName name="weqr" localSheetId="6" hidden="1">{#N/A,#N/A,TRUE,"Front";#N/A,#N/A,TRUE,"Simple Letter";#N/A,#N/A,TRUE,"Inside";#N/A,#N/A,TRUE,"Contents";#N/A,#N/A,TRUE,"Basis";#N/A,#N/A,TRUE,"Inclusions";#N/A,#N/A,TRUE,"Exclusions";#N/A,#N/A,TRUE,"Areas";#N/A,#N/A,TRUE,"Summary";#N/A,#N/A,TRUE,"Detail"}</definedName>
    <definedName name="weqr" localSheetId="4"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localSheetId="5" hidden="1">{#N/A,#N/A,TRUE,"Front";#N/A,#N/A,TRUE,"Simple Letter";#N/A,#N/A,TRUE,"Inside";#N/A,#N/A,TRUE,"Contents";#N/A,#N/A,TRUE,"Basis";#N/A,#N/A,TRUE,"Inclusions";#N/A,#N/A,TRUE,"Exclusions";#N/A,#N/A,TRUE,"Areas";#N/A,#N/A,TRUE,"Summary";#N/A,#N/A,TRUE,"Detail"}</definedName>
    <definedName name="weqrff" localSheetId="0" hidden="1">{#N/A,#N/A,TRUE,"Front";#N/A,#N/A,TRUE,"Simple Letter";#N/A,#N/A,TRUE,"Inside";#N/A,#N/A,TRUE,"Contents";#N/A,#N/A,TRUE,"Basis";#N/A,#N/A,TRUE,"Inclusions";#N/A,#N/A,TRUE,"Exclusions";#N/A,#N/A,TRUE,"Areas";#N/A,#N/A,TRUE,"Summary";#N/A,#N/A,TRUE,"Detail"}</definedName>
    <definedName name="weqrff" localSheetId="6" hidden="1">{#N/A,#N/A,TRUE,"Front";#N/A,#N/A,TRUE,"Simple Letter";#N/A,#N/A,TRUE,"Inside";#N/A,#N/A,TRUE,"Contents";#N/A,#N/A,TRUE,"Basis";#N/A,#N/A,TRUE,"Inclusions";#N/A,#N/A,TRUE,"Exclusions";#N/A,#N/A,TRUE,"Areas";#N/A,#N/A,TRUE,"Summary";#N/A,#N/A,TRUE,"Detail"}</definedName>
    <definedName name="weqrff" localSheetId="4"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localSheetId="5" hidden="1">#REF!</definedName>
    <definedName name="wer" localSheetId="12" hidden="1">#REF!</definedName>
    <definedName name="wer" localSheetId="14" hidden="1">#REF!</definedName>
    <definedName name="wer" localSheetId="9" hidden="1">#REF!</definedName>
    <definedName name="wer" localSheetId="6"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localSheetId="5" hidden="1">{#N/A,#N/A,TRUE,"Front";#N/A,#N/A,TRUE,"Simple Letter";#N/A,#N/A,TRUE,"Inside";#N/A,#N/A,TRUE,"Contents";#N/A,#N/A,TRUE,"Basis";#N/A,#N/A,TRUE,"Inclusions";#N/A,#N/A,TRUE,"Exclusions";#N/A,#N/A,TRUE,"Areas";#N/A,#N/A,TRUE,"Summary";#N/A,#N/A,TRUE,"Detail"}</definedName>
    <definedName name="werqr" localSheetId="0" hidden="1">{#N/A,#N/A,TRUE,"Front";#N/A,#N/A,TRUE,"Simple Letter";#N/A,#N/A,TRUE,"Inside";#N/A,#N/A,TRUE,"Contents";#N/A,#N/A,TRUE,"Basis";#N/A,#N/A,TRUE,"Inclusions";#N/A,#N/A,TRUE,"Exclusions";#N/A,#N/A,TRUE,"Areas";#N/A,#N/A,TRUE,"Summary";#N/A,#N/A,TRUE,"Detail"}</definedName>
    <definedName name="werqr" localSheetId="6" hidden="1">{#N/A,#N/A,TRUE,"Front";#N/A,#N/A,TRUE,"Simple Letter";#N/A,#N/A,TRUE,"Inside";#N/A,#N/A,TRUE,"Contents";#N/A,#N/A,TRUE,"Basis";#N/A,#N/A,TRUE,"Inclusions";#N/A,#N/A,TRUE,"Exclusions";#N/A,#N/A,TRUE,"Areas";#N/A,#N/A,TRUE,"Summary";#N/A,#N/A,TRUE,"Detail"}</definedName>
    <definedName name="werqr" localSheetId="4"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 localSheetId="1" hidden="1">{#N/A,#N/A,TRUE,"Cover";#N/A,#N/A,TRUE,"Conts";#N/A,#N/A,TRUE,"VOS";#N/A,#N/A,TRUE,"Warrington";#N/A,#N/A,TRUE,"Widnes"}</definedName>
    <definedName name="wert" localSheetId="5" hidden="1">{#N/A,#N/A,TRUE,"Cover";#N/A,#N/A,TRUE,"Conts";#N/A,#N/A,TRUE,"VOS";#N/A,#N/A,TRUE,"Warrington";#N/A,#N/A,TRUE,"Widnes"}</definedName>
    <definedName name="wert" localSheetId="0" hidden="1">{#N/A,#N/A,TRUE,"Cover";#N/A,#N/A,TRUE,"Conts";#N/A,#N/A,TRUE,"VOS";#N/A,#N/A,TRUE,"Warrington";#N/A,#N/A,TRUE,"Widnes"}</definedName>
    <definedName name="wert" localSheetId="4" hidden="1">{#N/A,#N/A,TRUE,"Cover";#N/A,#N/A,TRUE,"Conts";#N/A,#N/A,TRUE,"VOS";#N/A,#N/A,TRUE,"Warrington";#N/A,#N/A,TRUE,"Widnes"}</definedName>
    <definedName name="wert" hidden="1">{#N/A,#N/A,TRUE,"Cover";#N/A,#N/A,TRUE,"Conts";#N/A,#N/A,TRUE,"VOS";#N/A,#N/A,TRUE,"Warrington";#N/A,#N/A,TRUE,"Widnes"}</definedName>
    <definedName name="werttt" localSheetId="6"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localSheetId="5" hidden="1">{#N/A,#N/A,TRUE,"Front";#N/A,#N/A,TRUE,"Simple Letter";#N/A,#N/A,TRUE,"Inside";#N/A,#N/A,TRUE,"Contents";#N/A,#N/A,TRUE,"Basis";#N/A,#N/A,TRUE,"Inclusions";#N/A,#N/A,TRUE,"Exclusions";#N/A,#N/A,TRUE,"Areas";#N/A,#N/A,TRUE,"Summary";#N/A,#N/A,TRUE,"Detail"}</definedName>
    <definedName name="wertwr" localSheetId="0" hidden="1">{#N/A,#N/A,TRUE,"Front";#N/A,#N/A,TRUE,"Simple Letter";#N/A,#N/A,TRUE,"Inside";#N/A,#N/A,TRUE,"Contents";#N/A,#N/A,TRUE,"Basis";#N/A,#N/A,TRUE,"Inclusions";#N/A,#N/A,TRUE,"Exclusions";#N/A,#N/A,TRUE,"Areas";#N/A,#N/A,TRUE,"Summary";#N/A,#N/A,TRUE,"Detail"}</definedName>
    <definedName name="wertwr" localSheetId="6" hidden="1">{#N/A,#N/A,TRUE,"Front";#N/A,#N/A,TRUE,"Simple Letter";#N/A,#N/A,TRUE,"Inside";#N/A,#N/A,TRUE,"Contents";#N/A,#N/A,TRUE,"Basis";#N/A,#N/A,TRUE,"Inclusions";#N/A,#N/A,TRUE,"Exclusions";#N/A,#N/A,TRUE,"Areas";#N/A,#N/A,TRUE,"Summary";#N/A,#N/A,TRUE,"Detail"}</definedName>
    <definedName name="wertwr" localSheetId="4"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localSheetId="5" hidden="1">{#N/A,#N/A,TRUE,"Cover";#N/A,#N/A,TRUE,"Conts";#N/A,#N/A,TRUE,"VOS";#N/A,#N/A,TRUE,"Warrington";#N/A,#N/A,TRUE,"Widnes"}</definedName>
    <definedName name="wetjy" localSheetId="0" hidden="1">{#N/A,#N/A,TRUE,"Cover";#N/A,#N/A,TRUE,"Conts";#N/A,#N/A,TRUE,"VOS";#N/A,#N/A,TRUE,"Warrington";#N/A,#N/A,TRUE,"Widnes"}</definedName>
    <definedName name="wetjy" localSheetId="6" hidden="1">{#N/A,#N/A,TRUE,"Cover";#N/A,#N/A,TRUE,"Conts";#N/A,#N/A,TRUE,"VOS";#N/A,#N/A,TRUE,"Warrington";#N/A,#N/A,TRUE,"Widnes"}</definedName>
    <definedName name="wetjy" localSheetId="4"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localSheetId="5" hidden="1">{#N/A,#N/A,FALSE,"운반시간"}</definedName>
    <definedName name="wetrtyret" localSheetId="0" hidden="1">{#N/A,#N/A,FALSE,"운반시간"}</definedName>
    <definedName name="wetrtyret" localSheetId="6" hidden="1">{#N/A,#N/A,FALSE,"운반시간"}</definedName>
    <definedName name="wetrtyret" localSheetId="4" hidden="1">{#N/A,#N/A,FALSE,"운반시간"}</definedName>
    <definedName name="wetrtyret" hidden="1">{#N/A,#N/A,FALSE,"운반시간"}</definedName>
    <definedName name="wetwety" localSheetId="1" hidden="1">{#N/A,#N/A,FALSE,"CAM-G7";#N/A,#N/A,FALSE,"SPL";#N/A,#N/A,FALSE,"butt-in G7";#N/A,#N/A,FALSE,"dia-in G7";#N/A,#N/A,FALSE,"추가-STA G7"}</definedName>
    <definedName name="wetwety" localSheetId="5" hidden="1">{#N/A,#N/A,FALSE,"CAM-G7";#N/A,#N/A,FALSE,"SPL";#N/A,#N/A,FALSE,"butt-in G7";#N/A,#N/A,FALSE,"dia-in G7";#N/A,#N/A,FALSE,"추가-STA G7"}</definedName>
    <definedName name="wetwety" localSheetId="0" hidden="1">{#N/A,#N/A,FALSE,"CAM-G7";#N/A,#N/A,FALSE,"SPL";#N/A,#N/A,FALSE,"butt-in G7";#N/A,#N/A,FALSE,"dia-in G7";#N/A,#N/A,FALSE,"추가-STA G7"}</definedName>
    <definedName name="wetwety" localSheetId="6" hidden="1">{#N/A,#N/A,FALSE,"CAM-G7";#N/A,#N/A,FALSE,"SPL";#N/A,#N/A,FALSE,"butt-in G7";#N/A,#N/A,FALSE,"dia-in G7";#N/A,#N/A,FALSE,"추가-STA G7"}</definedName>
    <definedName name="wetwety" localSheetId="4"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localSheetId="5" hidden="1">{#N/A,#N/A,TRUE,"Cover";#N/A,#N/A,TRUE,"Conts";#N/A,#N/A,TRUE,"VOS";#N/A,#N/A,TRUE,"Warrington";#N/A,#N/A,TRUE,"Widnes"}</definedName>
    <definedName name="wetyrutu" localSheetId="0" hidden="1">{#N/A,#N/A,TRUE,"Cover";#N/A,#N/A,TRUE,"Conts";#N/A,#N/A,TRUE,"VOS";#N/A,#N/A,TRUE,"Warrington";#N/A,#N/A,TRUE,"Widnes"}</definedName>
    <definedName name="wetyrutu" localSheetId="6" hidden="1">{#N/A,#N/A,TRUE,"Cover";#N/A,#N/A,TRUE,"Conts";#N/A,#N/A,TRUE,"VOS";#N/A,#N/A,TRUE,"Warrington";#N/A,#N/A,TRUE,"Widnes"}</definedName>
    <definedName name="wetyrutu" localSheetId="4" hidden="1">{#N/A,#N/A,TRUE,"Cover";#N/A,#N/A,TRUE,"Conts";#N/A,#N/A,TRUE,"VOS";#N/A,#N/A,TRUE,"Warrington";#N/A,#N/A,TRUE,"Widnes"}</definedName>
    <definedName name="wetyrutu" hidden="1">{#N/A,#N/A,TRUE,"Cover";#N/A,#N/A,TRUE,"Conts";#N/A,#N/A,TRUE,"VOS";#N/A,#N/A,TRUE,"Warrington";#N/A,#N/A,TRUE,"Widnes"}</definedName>
    <definedName name="WGEW" localSheetId="6" hidden="1">{#N/A,#N/A,TRUE,"Cover";#N/A,#N/A,TRUE,"Conts";#N/A,#N/A,TRUE,"VOS";#N/A,#N/A,TRUE,"Warrington";#N/A,#N/A,TRUE,"Widnes"}</definedName>
    <definedName name="WGEW" hidden="1">{#N/A,#N/A,TRUE,"Cover";#N/A,#N/A,TRUE,"Conts";#N/A,#N/A,TRUE,"VOS";#N/A,#N/A,TRUE,"Warrington";#N/A,#N/A,TRUE,"Widnes"}</definedName>
    <definedName name="wgWE" localSheetId="6" hidden="1">{#N/A,#N/A,TRUE,"Cover";#N/A,#N/A,TRUE,"Conts";#N/A,#N/A,TRUE,"VOS";#N/A,#N/A,TRUE,"Warrington";#N/A,#N/A,TRUE,"Widnes"}</definedName>
    <definedName name="wgWE" hidden="1">{#N/A,#N/A,TRUE,"Cover";#N/A,#N/A,TRUE,"Conts";#N/A,#N/A,TRUE,"VOS";#N/A,#N/A,TRUE,"Warrington";#N/A,#N/A,TRUE,"Widnes"}</definedName>
    <definedName name="WIC_DB" localSheetId="12">#REF!</definedName>
    <definedName name="WIC_DB" localSheetId="9">#REF!</definedName>
    <definedName name="Wicona_aed_u" localSheetId="12">#REF!</definedName>
    <definedName name="Wicona_aed_u" localSheetId="9">#REF!</definedName>
    <definedName name="Width_M" localSheetId="12">#REF!</definedName>
    <definedName name="Width_M" localSheetId="9">#REF!</definedName>
    <definedName name="WLL" localSheetId="12">#REF!</definedName>
    <definedName name="WLL" localSheetId="9">#REF!</definedName>
    <definedName name="wlqrp" hidden="1">0</definedName>
    <definedName name="wm" localSheetId="12">#REF!</definedName>
    <definedName name="wm" localSheetId="9">#REF!</definedName>
    <definedName name="wm.조골재1" localSheetId="1" hidden="1">{#N/A,#N/A,FALSE,"조골재"}</definedName>
    <definedName name="wm.조골재1" localSheetId="5" hidden="1">{#N/A,#N/A,FALSE,"조골재"}</definedName>
    <definedName name="wm.조골재1" localSheetId="0" hidden="1">{#N/A,#N/A,FALSE,"조골재"}</definedName>
    <definedName name="wm.조골재1" localSheetId="6" hidden="1">{#N/A,#N/A,FALSE,"조골재"}</definedName>
    <definedName name="wm.조골재1" localSheetId="4" hidden="1">{#N/A,#N/A,FALSE,"조골재"}</definedName>
    <definedName name="wm.조골재1" hidden="1">{#N/A,#N/A,FALSE,"조골재"}</definedName>
    <definedName name="work" localSheetId="12">#REF!</definedName>
    <definedName name="work" localSheetId="9">#REF!</definedName>
    <definedName name="WORKSHOP" localSheetId="6" hidden="1">{#N/A,#N/A,TRUE,"Basic";#N/A,#N/A,TRUE,"EXT-TABLE";#N/A,#N/A,TRUE,"STEEL";#N/A,#N/A,TRUE,"INT-Table";#N/A,#N/A,TRUE,"STEEL";#N/A,#N/A,TRUE,"Door"}</definedName>
    <definedName name="WORKSHOP" hidden="1">{#N/A,#N/A,TRUE,"Basic";#N/A,#N/A,TRUE,"EXT-TABLE";#N/A,#N/A,TRUE,"STEEL";#N/A,#N/A,TRUE,"INT-Table";#N/A,#N/A,TRUE,"STEEL";#N/A,#N/A,TRUE,"Door"}</definedName>
    <definedName name="WPG" localSheetId="6" hidden="1">{"'Revised (2)'!$A$1:$K$76"}</definedName>
    <definedName name="WPG" hidden="1">{"'Revised (2)'!$A$1:$K$76"}</definedName>
    <definedName name="wqer" localSheetId="1" hidden="1">{#N/A,#N/A,TRUE,"Cover";#N/A,#N/A,TRUE,"Conts";#N/A,#N/A,TRUE,"VOS";#N/A,#N/A,TRUE,"Warrington";#N/A,#N/A,TRUE,"Widnes"}</definedName>
    <definedName name="wqer" localSheetId="5" hidden="1">{#N/A,#N/A,TRUE,"Cover";#N/A,#N/A,TRUE,"Conts";#N/A,#N/A,TRUE,"VOS";#N/A,#N/A,TRUE,"Warrington";#N/A,#N/A,TRUE,"Widnes"}</definedName>
    <definedName name="wqer" localSheetId="0" hidden="1">{#N/A,#N/A,TRUE,"Cover";#N/A,#N/A,TRUE,"Conts";#N/A,#N/A,TRUE,"VOS";#N/A,#N/A,TRUE,"Warrington";#N/A,#N/A,TRUE,"Widnes"}</definedName>
    <definedName name="wqer" localSheetId="6" hidden="1">{#N/A,#N/A,TRUE,"Cover";#N/A,#N/A,TRUE,"Conts";#N/A,#N/A,TRUE,"VOS";#N/A,#N/A,TRUE,"Warrington";#N/A,#N/A,TRUE,"Widnes"}</definedName>
    <definedName name="wqer" localSheetId="4" hidden="1">{#N/A,#N/A,TRUE,"Cover";#N/A,#N/A,TRUE,"Conts";#N/A,#N/A,TRUE,"VOS";#N/A,#N/A,TRUE,"Warrington";#N/A,#N/A,TRUE,"Widnes"}</definedName>
    <definedName name="wqer" hidden="1">{#N/A,#N/A,TRUE,"Cover";#N/A,#N/A,TRUE,"Conts";#N/A,#N/A,TRUE,"VOS";#N/A,#N/A,TRUE,"Warrington";#N/A,#N/A,TRUE,"Widnes"}</definedName>
    <definedName name="WRITE" localSheetId="6" hidden="1">{#N/A,#N/A,FALSE,"CCTV"}</definedName>
    <definedName name="WRITE" hidden="1">{#N/A,#N/A,FALSE,"CCTV"}</definedName>
    <definedName name="WRN" localSheetId="6" hidden="1">{#N/A,#N/A,FALSE,"CCTV"}</definedName>
    <definedName name="WRN" hidden="1">{#N/A,#N/A,FALSE,"CCTV"}</definedName>
    <definedName name="wrn.11in._.Wellhead._.Cost._.Sheets." localSheetId="6"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localSheetId="5" hidden="1">{#N/A,#N/A,FALSE,"2~8번"}</definedName>
    <definedName name="wrn.2번." localSheetId="0" hidden="1">{#N/A,#N/A,FALSE,"2~8번"}</definedName>
    <definedName name="wrn.2번." localSheetId="6" hidden="1">{#N/A,#N/A,FALSE,"2~8번"}</definedName>
    <definedName name="wrn.2번." localSheetId="4" hidden="1">{#N/A,#N/A,FALSE,"2~8번"}</definedName>
    <definedName name="wrn.2번." hidden="1">{#N/A,#N/A,FALSE,"2~8번"}</definedName>
    <definedName name="wrn.3year._.frcst." localSheetId="6"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6" hidden="1">{"REBAR",#N/A,FALSE,"Sheet1";"CONCRETE",#N/A,FALSE,"Sheet1"}</definedName>
    <definedName name="wrn.52." hidden="1">{"REBAR",#N/A,FALSE,"Sheet1";"CONCRETE",#N/A,FALSE,"Sheet1"}</definedName>
    <definedName name="wrn.97." localSheetId="1" hidden="1">{#N/A,#N/A,FALSE,"지침";#N/A,#N/A,FALSE,"환경분석";#N/A,#N/A,FALSE,"Sheet16"}</definedName>
    <definedName name="wrn.97." localSheetId="5" hidden="1">{#N/A,#N/A,FALSE,"지침";#N/A,#N/A,FALSE,"환경분석";#N/A,#N/A,FALSE,"Sheet16"}</definedName>
    <definedName name="wrn.97." localSheetId="0" hidden="1">{#N/A,#N/A,FALSE,"지침";#N/A,#N/A,FALSE,"환경분석";#N/A,#N/A,FALSE,"Sheet16"}</definedName>
    <definedName name="wrn.97." localSheetId="6" hidden="1">{#N/A,#N/A,FALSE,"지침";#N/A,#N/A,FALSE,"환경분석";#N/A,#N/A,FALSE,"Sheet16"}</definedName>
    <definedName name="wrn.97." localSheetId="4"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localSheetId="5" hidden="1">{#N/A,#N/A,FALSE,"지침";#N/A,#N/A,FALSE,"환경분석";#N/A,#N/A,FALSE,"Sheet16"}</definedName>
    <definedName name="WRN.98." localSheetId="0" hidden="1">{#N/A,#N/A,FALSE,"지침";#N/A,#N/A,FALSE,"환경분석";#N/A,#N/A,FALSE,"Sheet16"}</definedName>
    <definedName name="WRN.98." localSheetId="6" hidden="1">{#N/A,#N/A,FALSE,"지침";#N/A,#N/A,FALSE,"환경분석";#N/A,#N/A,FALSE,"Sheet16"}</definedName>
    <definedName name="WRN.98." localSheetId="4" hidden="1">{#N/A,#N/A,FALSE,"지침";#N/A,#N/A,FALSE,"환경분석";#N/A,#N/A,FALSE,"Sheet16"}</definedName>
    <definedName name="WRN.98." hidden="1">{#N/A,#N/A,FALSE,"지침";#N/A,#N/A,FALSE,"환경분석";#N/A,#N/A,FALSE,"Sheet16"}</definedName>
    <definedName name="wrn.9in._.Twin._.Splitter._.Cost._.Sheets." localSheetId="6"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localSheetId="5" hidden="1">{#N/A,#N/A,FALSE,"CAM-G7";#N/A,#N/A,FALSE,"SPL";#N/A,#N/A,FALSE,"butt-in G7";#N/A,#N/A,FALSE,"dia-in G7";#N/A,#N/A,FALSE,"추가-STA G7"}</definedName>
    <definedName name="wrn.AA." localSheetId="0" hidden="1">{#N/A,#N/A,FALSE,"CAM-G7";#N/A,#N/A,FALSE,"SPL";#N/A,#N/A,FALSE,"butt-in G7";#N/A,#N/A,FALSE,"dia-in G7";#N/A,#N/A,FALSE,"추가-STA G7"}</definedName>
    <definedName name="wrn.AA." localSheetId="6" hidden="1">{#N/A,#N/A,FALSE,"CAM-G7";#N/A,#N/A,FALSE,"SPL";#N/A,#N/A,FALSE,"butt-in G7";#N/A,#N/A,FALSE,"dia-in G7";#N/A,#N/A,FALSE,"추가-STA G7"}</definedName>
    <definedName name="wrn.AA." localSheetId="4"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localSheetId="5" hidden="1">{#N/A,#N/A,FALSE,"AFR-ELC"}</definedName>
    <definedName name="wrn.ABUBAKAR._.RIMI._.KAD." localSheetId="0" hidden="1">{#N/A,#N/A,FALSE,"AFR-ELC"}</definedName>
    <definedName name="wrn.ABUBAKAR._.RIMI._.KAD." localSheetId="6" hidden="1">{#N/A,#N/A,FALSE,"AFR-ELC"}</definedName>
    <definedName name="wrn.ABUBAKAR._.RIMI._.KAD." localSheetId="4" hidden="1">{#N/A,#N/A,FALSE,"AFR-ELC"}</definedName>
    <definedName name="wrn.ABUBAKAR._.RIMI._.KAD." hidden="1">{#N/A,#N/A,FALSE,"AFR-ELC"}</definedName>
    <definedName name="wrn.Accountant." localSheetId="6"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localSheetId="5" hidden="1">{#N/A,#N/A,FALSE,"Organisation Chart"}</definedName>
    <definedName name="wrn.ADSS._.CONT._.432._._._.Organisation._.Chart." localSheetId="0" hidden="1">{#N/A,#N/A,FALSE,"Organisation Chart"}</definedName>
    <definedName name="wrn.ADSS._.CONT._.432._._._.Organisation._.Chart." localSheetId="6" hidden="1">{#N/A,#N/A,FALSE,"Organisation Chart"}</definedName>
    <definedName name="wrn.ADSS._.CONT._.432._._._.Organisation._.Chart." localSheetId="4" hidden="1">{#N/A,#N/A,FALSE,"Organisation Chart"}</definedName>
    <definedName name="wrn.ADSS._.CONT._.432._._._.Organisation._.Chart." hidden="1">{#N/A,#N/A,FALSE,"Organisation Chart"}</definedName>
    <definedName name="wrn.all." localSheetId="6"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6"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6"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6"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6"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6" hidden="1">{"AnnualRentRoll",#N/A,FALSE,"RentRoll"}</definedName>
    <definedName name="wrn.AnnualRentRoll." hidden="1">{"AnnualRentRoll",#N/A,FALSE,"RentRoll"}</definedName>
    <definedName name="wrn.Barbara._.Modular._.Indirects." localSheetId="6"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6" hidden="1">{"Base Year Demand",#N/A,FALSE,"Demand-Base Year"}</definedName>
    <definedName name="wrn.BaseYearDemand." hidden="1">{"Base Year Demand",#N/A,FALSE,"Demand-Base Year"}</definedName>
    <definedName name="wrn.Birdie." localSheetId="6" hidden="1">{#N/A,#N/A,FALSE,"Trans Summary";#N/A,#N/A,FALSE,"Proforma Five Yr";#N/A,#N/A,FALSE,"Occ and Rate"}</definedName>
    <definedName name="wrn.Birdie." hidden="1">{#N/A,#N/A,FALSE,"Trans Summary";#N/A,#N/A,FALSE,"Proforma Five Yr";#N/A,#N/A,FALSE,"Occ and Rate"}</definedName>
    <definedName name="wrn.BM." localSheetId="6" hidden="1">{#N/A,#N/A,FALSE,"CCTV"}</definedName>
    <definedName name="wrn.BM." hidden="1">{#N/A,#N/A,FALSE,"CCTV"}</definedName>
    <definedName name="wrn.Both._.Outputs." localSheetId="6" hidden="1">{"LTV Output",#N/A,FALSE,"Output";"DCR Output",#N/A,FALSE,"Output"}</definedName>
    <definedName name="wrn.Both._.Outputs." hidden="1">{"LTV Output",#N/A,FALSE,"Output";"DCR Output",#N/A,FALSE,"Output"}</definedName>
    <definedName name="wrn.Chandana." localSheetId="1" hidden="1">{#N/A,#N/A,FALSE,"VCR"}</definedName>
    <definedName name="wrn.Chandana." localSheetId="5" hidden="1">{#N/A,#N/A,FALSE,"VCR"}</definedName>
    <definedName name="wrn.Chandana." localSheetId="0" hidden="1">{#N/A,#N/A,FALSE,"VCR"}</definedName>
    <definedName name="wrn.Chandana." localSheetId="6" hidden="1">{#N/A,#N/A,FALSE,"VCR"}</definedName>
    <definedName name="wrn.Chandana." localSheetId="4" hidden="1">{#N/A,#N/A,FALSE,"VCR"}</definedName>
    <definedName name="wrn.Chandana." hidden="1">{#N/A,#N/A,FALSE,"VCR"}</definedName>
    <definedName name="wrn.CHIEF._.REVIEW." localSheetId="6"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6" hidden="1">{"DBANK",#N/A,FALSE,"PriceE";"CKTS",#N/A,FALSE,"PriceE"}</definedName>
    <definedName name="wrn.CIRCUITS." hidden="1">{"DBANK",#N/A,FALSE,"PriceE";"CKTS",#N/A,FALSE,"PriceE"}</definedName>
    <definedName name="wrn.COMBINED." localSheetId="6"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6"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6"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6"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localSheetId="5" hidden="1">{"Cost Summary",#N/A,FALSE,"B";"Cost Detail 1",#N/A,FALSE,"C";"Cost Detail 2",#N/A,FALSE,"C"}</definedName>
    <definedName name="wrn.Cost._.Summary." localSheetId="0" hidden="1">{"Cost Summary",#N/A,FALSE,"B";"Cost Detail 1",#N/A,FALSE,"C";"Cost Detail 2",#N/A,FALSE,"C"}</definedName>
    <definedName name="wrn.Cost._.Summary." localSheetId="6" hidden="1">{"Cost Summary",#N/A,FALSE,"B";"Cost Detail 1",#N/A,FALSE,"C";"Cost Detail 2",#N/A,FALSE,"C"}</definedName>
    <definedName name="wrn.Cost._.Summary." localSheetId="4" hidden="1">{"Cost Summary",#N/A,FALSE,"B";"Cost Detail 1",#N/A,FALSE,"C";"Cost Detail 2",#N/A,FALSE,"C"}</definedName>
    <definedName name="wrn.Cost._.Summary." hidden="1">{"Cost Summary",#N/A,FALSE,"B";"Cost Detail 1",#N/A,FALSE,"C";"Cost Detail 2",#N/A,FALSE,"C"}</definedName>
    <definedName name="wrn.COST_SHEETS." localSheetId="6"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localSheetId="5" hidden="1">{"cost",#N/A,FALSE,"B";"Sum",#N/A,FALSE,"C";"Sal1",#N/A,FALSE,"D";"Sal2",#N/A,FALSE,"D";"Mob",#N/A,FALSE,"E";"Eqpcst1",#N/A,FALSE,"F";"Eqpcst2",#N/A,FALSE,"F";"Eqpcst3",#N/A,FALSE,"F";"Est1",#N/A,FALSE,"G";"Est2",#N/A,FALSE,"G";"Fin",#N/A,FALSE,"H";"EqpCal",#N/A,FALSE,"I";"ManCal1",#N/A,FALSE,"J";"ManCal2",#N/A,FALSE,"J";"Consm",#N/A,FALSE,"L";"B O",#N/A,FALSE,"M";"S C",#N/A,FALSE,"N"}</definedName>
    <definedName name="wrn.costprint." localSheetId="0" hidden="1">{"cost",#N/A,FALSE,"B";"Sum",#N/A,FALSE,"C";"Sal1",#N/A,FALSE,"D";"Sal2",#N/A,FALSE,"D";"Mob",#N/A,FALSE,"E";"Eqpcst1",#N/A,FALSE,"F";"Eqpcst2",#N/A,FALSE,"F";"Eqpcst3",#N/A,FALSE,"F";"Est1",#N/A,FALSE,"G";"Est2",#N/A,FALSE,"G";"Fin",#N/A,FALSE,"H";"EqpCal",#N/A,FALSE,"I";"ManCal1",#N/A,FALSE,"J";"ManCal2",#N/A,FALSE,"J";"Consm",#N/A,FALSE,"L";"B O",#N/A,FALSE,"M";"S C",#N/A,FALSE,"N"}</definedName>
    <definedName name="wrn.costprint." localSheetId="6" hidden="1">{"cost",#N/A,FALSE,"B";"Sum",#N/A,FALSE,"C";"Sal1",#N/A,FALSE,"D";"Sal2",#N/A,FALSE,"D";"Mob",#N/A,FALSE,"E";"Eqpcst1",#N/A,FALSE,"F";"Eqpcst2",#N/A,FALSE,"F";"Eqpcst3",#N/A,FALSE,"F";"Est1",#N/A,FALSE,"G";"Est2",#N/A,FALSE,"G";"Fin",#N/A,FALSE,"H";"EqpCal",#N/A,FALSE,"I";"ManCal1",#N/A,FALSE,"J";"ManCal2",#N/A,FALSE,"J";"Consm",#N/A,FALSE,"L";"B O",#N/A,FALSE,"M";"S C",#N/A,FALSE,"N"}</definedName>
    <definedName name="wrn.costprint." localSheetId="4"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localSheetId="5" hidden="1">{#N/A,#N/A,FALSE,"MARCH"}</definedName>
    <definedName name="wrn.Cumulative._.Material._.Cost." localSheetId="0" hidden="1">{#N/A,#N/A,FALSE,"MARCH"}</definedName>
    <definedName name="wrn.Cumulative._.Material._.Cost." localSheetId="6" hidden="1">{#N/A,#N/A,FALSE,"MARCH"}</definedName>
    <definedName name="wrn.Cumulative._.Material._.Cost." localSheetId="4" hidden="1">{#N/A,#N/A,FALSE,"MARCH"}</definedName>
    <definedName name="wrn.Cumulative._.Material._.Cost." hidden="1">{#N/A,#N/A,FALSE,"MARCH"}</definedName>
    <definedName name="wrn.CVR._.FOR._.DIRECTORS." localSheetId="6"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6" hidden="1">{"data",#N/A,FALSE,"INPUT"}</definedName>
    <definedName name="wrn.data." hidden="1">{"data",#N/A,FALSE,"INPUT"}</definedName>
    <definedName name="wrn.DCR._.Output." localSheetId="6" hidden="1">{"DCR Output",#N/A,FALSE,"Output"}</definedName>
    <definedName name="wrn.DCR._.Output." hidden="1">{"DCR Output",#N/A,FALSE,"Output"}</definedName>
    <definedName name="wrn.Demand._.Calcs." localSheetId="6" hidden="1">{#N/A,#N/A,FALSE,"Demand Calcs"}</definedName>
    <definedName name="wrn.Demand._.Calcs." hidden="1">{#N/A,#N/A,FALSE,"Demand Calcs"}</definedName>
    <definedName name="wrn.Demand._.Inputs." localSheetId="6" hidden="1">{#N/A,#N/A,FALSE,"Demand Inputs"}</definedName>
    <definedName name="wrn.Demand._.Inputs." hidden="1">{#N/A,#N/A,FALSE,"Demand Inputs"}</definedName>
    <definedName name="wrn.DRB._.CLAIMS._.FOR._.BILL._.A3._.SIZ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6"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6" hidden="1">{#N/A,#N/A,FALSE,"ExitStratigy"}</definedName>
    <definedName name="wrn.ExitAndSalesAssumptions." hidden="1">{#N/A,#N/A,FALSE,"ExitStratigy"}</definedName>
    <definedName name="wrn.Fair._.Share._.Calcs." localSheetId="6" hidden="1">{#N/A,#N/A,FALSE,"Fair Share"}</definedName>
    <definedName name="wrn.Fair._.Share._.Calcs." hidden="1">{#N/A,#N/A,FALSE,"Fair Share"}</definedName>
    <definedName name="wrn.FINAL._.ACCOUNT." localSheetId="6"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6"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6" hidden="1">{#N/A,#N/A,FALSE,"Final Output"}</definedName>
    <definedName name="wrn.Final._.Output." hidden="1">{#N/A,#N/A,FALSE,"Final Output"}</definedName>
    <definedName name="wrn.Final._.Valuation." localSheetId="6"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6"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6"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localSheetId="5" hidden="1">{"b",#N/A,FALSE,"B";"C 1",#N/A,FALSE,"C";"C 2",#N/A,FALSE,"C";"D 1",#N/A,FALSE,"D";"d 2",#N/A,FALSE,"D";"D 3",#N/A,FALSE,"D";"E",#N/A,FALSE,"E";"F 1",#N/A,FALSE,"F";"F 2",#N/A,FALSE,"F";"F 3",#N/A,FALSE,"F";"G 1",#N/A,FALSE,"G";"G 2",#N/A,FALSE,"G";"I 1",#N/A,FALSE,"I";"J 1",#N/A,FALSE,"J";"J 2",#N/A,FALSE,"J";"L",#N/A,FALSE,"L";"M 1",#N/A,FALSE,"M";"N",#N/A,FALSE,"N"}</definedName>
    <definedName name="wrn.full." localSheetId="0" hidden="1">{"b",#N/A,FALSE,"B";"C 1",#N/A,FALSE,"C";"C 2",#N/A,FALSE,"C";"D 1",#N/A,FALSE,"D";"d 2",#N/A,FALSE,"D";"D 3",#N/A,FALSE,"D";"E",#N/A,FALSE,"E";"F 1",#N/A,FALSE,"F";"F 2",#N/A,FALSE,"F";"F 3",#N/A,FALSE,"F";"G 1",#N/A,FALSE,"G";"G 2",#N/A,FALSE,"G";"I 1",#N/A,FALSE,"I";"J 1",#N/A,FALSE,"J";"J 2",#N/A,FALSE,"J";"L",#N/A,FALSE,"L";"M 1",#N/A,FALSE,"M";"N",#N/A,FALSE,"N"}</definedName>
    <definedName name="wrn.full." localSheetId="6" hidden="1">{"b",#N/A,FALSE,"B";"C 1",#N/A,FALSE,"C";"C 2",#N/A,FALSE,"C";"D 1",#N/A,FALSE,"D";"d 2",#N/A,FALSE,"D";"D 3",#N/A,FALSE,"D";"E",#N/A,FALSE,"E";"F 1",#N/A,FALSE,"F";"F 2",#N/A,FALSE,"F";"F 3",#N/A,FALSE,"F";"G 1",#N/A,FALSE,"G";"G 2",#N/A,FALSE,"G";"I 1",#N/A,FALSE,"I";"J 1",#N/A,FALSE,"J";"J 2",#N/A,FALSE,"J";"L",#N/A,FALSE,"L";"M 1",#N/A,FALSE,"M";"N",#N/A,FALSE,"N"}</definedName>
    <definedName name="wrn.full." localSheetId="4"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6"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0"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4"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localSheetId="5" hidden="1">{#N/A,#N/A,TRUE,"Front";#N/A,#N/A,TRUE,"Simple Letter";#N/A,#N/A,TRUE,"Inside";#N/A,#N/A,TRUE,"Contents";#N/A,#N/A,TRUE,"Basis";#N/A,#N/A,TRUE,"Inclusions";#N/A,#N/A,TRUE,"Exclusions";#N/A,#N/A,TRUE,"Areas";#N/A,#N/A,TRUE,"Summary";#N/A,#N/A,TRUE,"Detail"}</definedName>
    <definedName name="wrn.full._.reports" localSheetId="0" hidden="1">{#N/A,#N/A,TRUE,"Front";#N/A,#N/A,TRUE,"Simple Letter";#N/A,#N/A,TRUE,"Inside";#N/A,#N/A,TRUE,"Contents";#N/A,#N/A,TRUE,"Basis";#N/A,#N/A,TRUE,"Inclusions";#N/A,#N/A,TRUE,"Exclusions";#N/A,#N/A,TRUE,"Areas";#N/A,#N/A,TRUE,"Summary";#N/A,#N/A,TRUE,"Detail"}</definedName>
    <definedName name="wrn.full._.reports" localSheetId="6" hidden="1">{#N/A,#N/A,TRUE,"Front";#N/A,#N/A,TRUE,"Simple Letter";#N/A,#N/A,TRUE,"Inside";#N/A,#N/A,TRUE,"Contents";#N/A,#N/A,TRUE,"Basis";#N/A,#N/A,TRUE,"Inclusions";#N/A,#N/A,TRUE,"Exclusions";#N/A,#N/A,TRUE,"Areas";#N/A,#N/A,TRUE,"Summary";#N/A,#N/A,TRUE,"Detail"}</definedName>
    <definedName name="wrn.full._.reports" localSheetId="4"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6" hidden="1">{#N/A,#N/A,FALSE,"ACQ_GRAPHS";#N/A,#N/A,FALSE,"T_1 GRAPHS";#N/A,#N/A,FALSE,"T_2 GRAPHS";#N/A,#N/A,FALSE,"COMB_GRAPHS"}</definedName>
    <definedName name="wrn.GRAPHS." hidden="1">{#N/A,#N/A,FALSE,"ACQ_GRAPHS";#N/A,#N/A,FALSE,"T_1 GRAPHS";#N/A,#N/A,FALSE,"T_2 GRAPHS";#N/A,#N/A,FALSE,"COMB_GRAPHS"}</definedName>
    <definedName name="wrn.Harley._.House." localSheetId="6" hidden="1">{"HarleyHouse",#N/A,FALSE,"Elem Cost( New Bld) "}</definedName>
    <definedName name="wrn.Harley._.House." hidden="1">{"HarleyHouse",#N/A,FALSE,"Elem Cost( New Bld) "}</definedName>
    <definedName name="wrn.Inputs." localSheetId="6" hidden="1">{"Inflation-BaseYear",#N/A,FALSE,"Inputs"}</definedName>
    <definedName name="wrn.Inputs." hidden="1">{"Inflation-BaseYear",#N/A,FALSE,"Inputs"}</definedName>
    <definedName name="wrn.Interim._.Valuation." localSheetId="6"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6" hidden="1">{"IntDetail",#N/A,FALSE,"Reports";"IntSummary",#N/A,FALSE,"Reports"}</definedName>
    <definedName name="wrn.Internal._.Detail." hidden="1">{"IntDetail",#N/A,FALSE,"Reports";"IntSummary",#N/A,FALSE,"Reports"}</definedName>
    <definedName name="wrn.Investment._.Review." localSheetId="6"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6"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6" hidden="1">{#N/A,#N/A,FALSE,"Latent"}</definedName>
    <definedName name="wrn.Latent._.Demand._.Inputs." hidden="1">{#N/A,#N/A,FALSE,"Latent"}</definedName>
    <definedName name="wrn.LeadsAPL." localSheetId="6"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6"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6"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6"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6"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6"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6" hidden="1">{#N/A,#N/A,FALSE,"LoanAssumptions"}</definedName>
    <definedName name="wrn.LoanInformation." hidden="1">{#N/A,#N/A,FALSE,"LoanAssumptions"}</definedName>
    <definedName name="wrn.LTV._.Output." localSheetId="6"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5"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0"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6"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4"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6"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6" hidden="1">{"MonthlyRentRoll",#N/A,FALSE,"RentRoll"}</definedName>
    <definedName name="wrn.MonthlyRentRoll." hidden="1">{"MonthlyRentRoll",#N/A,FALSE,"RentRoll"}</definedName>
    <definedName name="wrn.Occupancy._.Calcs." localSheetId="6" hidden="1">{#N/A,#N/A,FALSE,"Occ. Calcs"}</definedName>
    <definedName name="wrn.Occupancy._.Calcs." hidden="1">{#N/A,#N/A,FALSE,"Occ. Calcs"}</definedName>
    <definedName name="wrn.OCS._.REPORT." localSheetId="1" hidden="1">{#N/A,#N/A,FALSE,"Cover";#N/A,#N/A,FALSE,"Index";#N/A,#N/A,FALSE,"Spec";#N/A,#N/A,FALSE,"Breakdown";#N/A,#N/A,FALSE,"Cost Plan"}</definedName>
    <definedName name="wrn.OCS._.REPORT." localSheetId="5" hidden="1">{#N/A,#N/A,FALSE,"Cover";#N/A,#N/A,FALSE,"Index";#N/A,#N/A,FALSE,"Spec";#N/A,#N/A,FALSE,"Breakdown";#N/A,#N/A,FALSE,"Cost Plan"}</definedName>
    <definedName name="wrn.OCS._.REPORT." localSheetId="0" hidden="1">{#N/A,#N/A,FALSE,"Cover";#N/A,#N/A,FALSE,"Index";#N/A,#N/A,FALSE,"Spec";#N/A,#N/A,FALSE,"Breakdown";#N/A,#N/A,FALSE,"Cost Plan"}</definedName>
    <definedName name="wrn.OCS._.REPORT." localSheetId="4" hidden="1">{#N/A,#N/A,FALSE,"Cover";#N/A,#N/A,FALSE,"Index";#N/A,#N/A,FALSE,"Spec";#N/A,#N/A,FALSE,"Breakdown";#N/A,#N/A,FALSE,"Cost Plan"}</definedName>
    <definedName name="wrn.OCS._.REPORT." hidden="1">{#N/A,#N/A,FALSE,"Cover";#N/A,#N/A,FALSE,"Index";#N/A,#N/A,FALSE,"Spec";#N/A,#N/A,FALSE,"Breakdown";#N/A,#N/A,FALSE,"Cost Plan"}</definedName>
    <definedName name="wrn.ON_COSTS." localSheetId="6" hidden="1">{#N/A,#N/A,FALSE,"Summary";#N/A,#N/A,FALSE,"Plant";#N/A,#N/A,FALSE,"Staff";#N/A,#N/A,FALSE,"Prelim";#N/A,#N/A,FALSE,"Others"}</definedName>
    <definedName name="wrn.ON_COSTS." hidden="1">{#N/A,#N/A,FALSE,"Summary";#N/A,#N/A,FALSE,"Plant";#N/A,#N/A,FALSE,"Staff";#N/A,#N/A,FALSE,"Prelim";#N/A,#N/A,FALSE,"Others"}</definedName>
    <definedName name="wrn.One._.Pager._.plus._.Technicals." localSheetId="6" hidden="1">{#N/A,#N/A,FALSE,"One Pager";#N/A,#N/A,FALSE,"Technical"}</definedName>
    <definedName name="wrn.One._.Pager._.plus._.Technicals." hidden="1">{#N/A,#N/A,FALSE,"One Pager";#N/A,#N/A,FALSE,"Technical"}</definedName>
    <definedName name="wrn.OperatingAssumtions." localSheetId="6" hidden="1">{#N/A,#N/A,FALSE,"OperatingAssumptions"}</definedName>
    <definedName name="wrn.OperatingAssumtions." hidden="1">{#N/A,#N/A,FALSE,"OperatingAssumptions"}</definedName>
    <definedName name="wrn.Operations._.Review." localSheetId="6"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6"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6" hidden="1">{#N/A,#N/A,FALSE,"O-RDD";#N/A,#N/A,FALSE,"O-ODrs"}</definedName>
    <definedName name="wrn.Others." hidden="1">{#N/A,#N/A,FALSE,"O-RDD";#N/A,#N/A,FALSE,"O-ODrs"}</definedName>
    <definedName name="wrn.Output3Column." localSheetId="6" hidden="1">{"Output-3Column",#N/A,FALSE,"Output"}</definedName>
    <definedName name="wrn.Output3Column." hidden="1">{"Output-3Column",#N/A,FALSE,"Output"}</definedName>
    <definedName name="wrn.OutputAll." localSheetId="6" hidden="1">{"Output-All",#N/A,FALSE,"Output"}</definedName>
    <definedName name="wrn.OutputAll." hidden="1">{"Output-All",#N/A,FALSE,"Output"}</definedName>
    <definedName name="wrn.OutputBaseYear." localSheetId="6" hidden="1">{"Output-BaseYear",#N/A,FALSE,"Output"}</definedName>
    <definedName name="wrn.OutputBaseYear." hidden="1">{"Output-BaseYear",#N/A,FALSE,"Output"}</definedName>
    <definedName name="wrn.OutputMin." localSheetId="6" hidden="1">{"Output-Min",#N/A,FALSE,"Output"}</definedName>
    <definedName name="wrn.OutputMin." hidden="1">{"Output-Min",#N/A,FALSE,"Output"}</definedName>
    <definedName name="wrn.OutputPercent." localSheetId="6" hidden="1">{"Output%",#N/A,FALSE,"Output"}</definedName>
    <definedName name="wrn.OutputPercent." hidden="1">{"Output%",#N/A,FALSE,"Output"}</definedName>
    <definedName name="wrn.Package." localSheetId="6"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6" hidden="1">{#N/A,#N/A,FALSE,"Mkt Pen"}</definedName>
    <definedName name="wrn.Penetration." hidden="1">{#N/A,#N/A,FALSE,"Mkt Pen"}</definedName>
    <definedName name="wrn.Phase._.I." localSheetId="6" hidden="1">{#N/A,#N/A,FALSE,"Transaction Summary-DTW";#N/A,#N/A,FALSE,"Proforma Five Yr";#N/A,#N/A,FALSE,"Occ and Rate"}</definedName>
    <definedName name="wrn.Phase._.I." hidden="1">{#N/A,#N/A,FALSE,"Transaction Summary-DTW";#N/A,#N/A,FALSE,"Proforma Five Yr";#N/A,#N/A,FALSE,"Occ and Rate"}</definedName>
    <definedName name="wrn.pr3sty." localSheetId="6" hidden="1">{#N/A,#N/A,FALSE,"intag";#N/A,#N/A,FALSE,"budg";#N/A,#N/A,FALSE,"samtl"}</definedName>
    <definedName name="wrn.pr3sty." hidden="1">{#N/A,#N/A,FALSE,"intag";#N/A,#N/A,FALSE,"budg";#N/A,#N/A,FALSE,"samtl"}</definedName>
    <definedName name="wrn.pr3sty.neu" localSheetId="6" hidden="1">{#N/A,#N/A,FALSE,"intag";#N/A,#N/A,FALSE,"budg";#N/A,#N/A,FALSE,"samtl"}</definedName>
    <definedName name="wrn.pr3sty.neu" hidden="1">{#N/A,#N/A,FALSE,"intag";#N/A,#N/A,FALSE,"budg";#N/A,#N/A,FALSE,"samtl"}</definedName>
    <definedName name="wrn.Presentation." localSheetId="6"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6" hidden="1">{#N/A,#N/A,FALSE,"Primary"}</definedName>
    <definedName name="wrn.Primary._.Competition." hidden="1">{#N/A,#N/A,FALSE,"Primary"}</definedName>
    <definedName name="wrn.Principal." localSheetId="6" hidden="1">{#N/A,#N/A,FALSE,"Principal";#N/A,#N/A,FALSE,"Principal2"}</definedName>
    <definedName name="wrn.Principal." hidden="1">{#N/A,#N/A,FALSE,"Principal";#N/A,#N/A,FALSE,"Principal2"}</definedName>
    <definedName name="wrn.Print." localSheetId="6" hidden="1">{"vi1",#N/A,FALSE,"Financial Statements";"vi2",#N/A,FALSE,"Financial Statements";#N/A,#N/A,FALSE,"DCF"}</definedName>
    <definedName name="wrn.Print." hidden="1">{"vi1",#N/A,FALSE,"Financial Statements";"vi2",#N/A,FALSE,"Financial Statements";#N/A,#N/A,FALSE,"DCF"}</definedName>
    <definedName name="wrn.Print._.4." localSheetId="6"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6"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localSheetId="5" hidden="1">{#N/A,#N/A,FALSE,"summary";#N/A,#N/A,FALSE,"preliminy";#N/A,#N/A,FALSE,"bill 3";#N/A,#N/A,FALSE,"bill 4"}</definedName>
    <definedName name="wrn.PRINT._.REPORT." localSheetId="0" hidden="1">{#N/A,#N/A,FALSE,"summary";#N/A,#N/A,FALSE,"preliminy";#N/A,#N/A,FALSE,"bill 3";#N/A,#N/A,FALSE,"bill 4"}</definedName>
    <definedName name="wrn.PRINT._.REPORT." localSheetId="6" hidden="1">{#N/A,#N/A,FALSE,"summary";#N/A,#N/A,FALSE,"preliminy";#N/A,#N/A,FALSE,"bill 3";#N/A,#N/A,FALSE,"bill 4"}</definedName>
    <definedName name="wrn.PRINT._.REPORT." localSheetId="4" hidden="1">{#N/A,#N/A,FALSE,"summary";#N/A,#N/A,FALSE,"preliminy";#N/A,#N/A,FALSE,"bill 3";#N/A,#N/A,FALSE,"bill 4"}</definedName>
    <definedName name="wrn.PRINT._.REPORT." hidden="1">{#N/A,#N/A,FALSE,"summary";#N/A,#N/A,FALSE,"preliminy";#N/A,#N/A,FALSE,"bill 3";#N/A,#N/A,FALSE,"bill 4"}</definedName>
    <definedName name="wrn.Print.B" localSheetId="6" hidden="1">{"View1",#N/A,FALSE,"Sheet1";"View2",#N/A,FALSE,"Sheet1"}</definedName>
    <definedName name="wrn.Print.B" hidden="1">{"View1",#N/A,FALSE,"Sheet1";"View2",#N/A,FALSE,"Sheet1"}</definedName>
    <definedName name="wrn.print2" localSheetId="6" hidden="1">{"View1",#N/A,FALSE,"Sheet1";"View2",#N/A,FALSE,"Sheet1"}</definedName>
    <definedName name="wrn.print2" hidden="1">{"View1",#N/A,FALSE,"Sheet1";"View2",#N/A,FALSE,"Sheet1"}</definedName>
    <definedName name="wrn.PrintallD." localSheetId="6"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6"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6" hidden="1">{"View1",#N/A,FALSE,"Sheet1";"View2",#N/A,FALSE,"Sheet1"}</definedName>
    <definedName name="wrn.printb2" hidden="1">{"View1",#N/A,FALSE,"Sheet1";"View2",#N/A,FALSE,"Sheet1"}</definedName>
    <definedName name="wrn.PrintCurr." localSheetId="6" hidden="1">{#N/A,#N/A,FALSE,"Sheet1";#N/A,#N/A,FALSE,"Sheet2";#N/A,#N/A,FALSE,"Sheet3"}</definedName>
    <definedName name="wrn.PrintCurr." hidden="1">{#N/A,#N/A,FALSE,"Sheet1";#N/A,#N/A,FALSE,"Sheet2";#N/A,#N/A,FALSE,"Sheet3"}</definedName>
    <definedName name="wrn.PrintPrev1." localSheetId="6" hidden="1">{#N/A,#N/A,FALSE,"Sheet4";#N/A,#N/A,FALSE,"Sheet5";#N/A,#N/A,FALSE,"Sheet6"}</definedName>
    <definedName name="wrn.PrintPrev1." hidden="1">{#N/A,#N/A,FALSE,"Sheet4";#N/A,#N/A,FALSE,"Sheet5";#N/A,#N/A,FALSE,"Sheet6"}</definedName>
    <definedName name="wrn.PrintPrev2." localSheetId="6" hidden="1">{#N/A,#N/A,FALSE,"Sheet7";#N/A,#N/A,FALSE,"Sheet8";#N/A,#N/A,FALSE,"Sheet9"}</definedName>
    <definedName name="wrn.PrintPrev2." hidden="1">{#N/A,#N/A,FALSE,"Sheet7";#N/A,#N/A,FALSE,"Sheet8";#N/A,#N/A,FALSE,"Sheet9"}</definedName>
    <definedName name="wrn.Prints._.All." localSheetId="6"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6"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6"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6" hidden="1">{#N/A,#N/A,FALSE,"PropertyInfo"}</definedName>
    <definedName name="wrn.PropertyInformation." hidden="1">{#N/A,#N/A,FALSE,"PropertyInfo"}</definedName>
    <definedName name="wrn.Redundant._.Equipment._.Option." localSheetId="6" hidden="1">{"pumps",#N/A,FALSE,"Option"}</definedName>
    <definedName name="wrn.Redundant._.Equipment._.Option." hidden="1">{"pumps",#N/A,FALSE,"Option"}</definedName>
    <definedName name="wrn.Retention._.Statement." localSheetId="6"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6" hidden="1">{#N/A,#N/A,FALSE,"Secondary"}</definedName>
    <definedName name="wrn.Secondary._.Competition." hidden="1">{#N/A,#N/A,FALSE,"Secondary"}</definedName>
    <definedName name="wrn.Selected._.Sheets." localSheetId="6"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6"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6"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6" hidden="1">{#N/A,#N/A,FALSE,"Cover";#N/A,#N/A,FALSE,"Stack";#N/A,#N/A,FALSE,"Cost S";#N/A,#N/A,FALSE," CF";#N/A,#N/A,FALSE,"Investor"}</definedName>
    <definedName name="wrn.Short._.Print." hidden="1">{#N/A,#N/A,FALSE,"Cover";#N/A,#N/A,FALSE,"Stack";#N/A,#N/A,FALSE,"Cost S";#N/A,#N/A,FALSE," CF";#N/A,#N/A,FALSE,"Investor"}</definedName>
    <definedName name="wrn.Site._.expenses." localSheetId="6" hidden="1">{#N/A,#N/A,FALSE,"Expenses";#N/A,#N/A,FALSE,"Expenses"}</definedName>
    <definedName name="wrn.Site._.expenses." hidden="1">{#N/A,#N/A,FALSE,"Expenses";#N/A,#N/A,FALSE,"Expenses"}</definedName>
    <definedName name="wrn.Stat._.Auths." localSheetId="6"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6" hidden="1">{"turbine",#N/A,FALSE,"Option"}</definedName>
    <definedName name="wrn.STG._.BLDG._.ENCLOSURE." hidden="1">{"turbine",#N/A,FALSE,"Option"}</definedName>
    <definedName name="wrn.struckgi." localSheetId="6" hidden="1">{#N/A,#N/A,TRUE,"arnitower";#N/A,#N/A,TRUE,"arnigarage "}</definedName>
    <definedName name="wrn.struckgi." hidden="1">{#N/A,#N/A,TRUE,"arnitower";#N/A,#N/A,TRUE,"arnigarage "}</definedName>
    <definedName name="wrn.Subbies." localSheetId="6"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6"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6" hidden="1">{"Retention",#N/A,FALSE,"Supplier";"Contract Sums",#N/A,FALSE,"Supplier";"Accounts",#N/A,FALSE,"Supplier"}</definedName>
    <definedName name="wrn.Suppliers." hidden="1">{"Retention",#N/A,FALSE,"Supplier";"Contract Sums",#N/A,FALSE,"Supplier";"Accounts",#N/A,FALSE,"Supplier"}</definedName>
    <definedName name="wrn.Supply._.Additions." localSheetId="6" hidden="1">{#N/A,#N/A,FALSE,"Supply Addn"}</definedName>
    <definedName name="wrn.Supply._.Additions." hidden="1">{#N/A,#N/A,FALSE,"Supply Addn"}</definedName>
    <definedName name="wrn.TEST." localSheetId="6" hidden="1">{#N/A,#N/A,FALSE,"估價單  (3)"}</definedName>
    <definedName name="wrn.TEST." hidden="1">{#N/A,#N/A,FALSE,"估價單  (3)"}</definedName>
    <definedName name="wrn.Totar." localSheetId="6" hidden="1">{"Totax",#N/A,FALSE,"Sheet1";#N/A,#N/A,FALSE,"Law Output"}</definedName>
    <definedName name="wrn.Totar." hidden="1">{"Totax",#N/A,FALSE,"Sheet1";#N/A,#N/A,FALSE,"Law Output"}</definedName>
    <definedName name="wrn.Tycon._.Model." localSheetId="6" hidden="1">{"rtn",#N/A,FALSE,"RTN";"tables",#N/A,FALSE,"RTN";"cf",#N/A,FALSE,"CF";"stats",#N/A,FALSE,"Stats";"prop",#N/A,FALSE,"Prop"}</definedName>
    <definedName name="wrn.Tycon._.Model." hidden="1">{"rtn",#N/A,FALSE,"RTN";"tables",#N/A,FALSE,"RTN";"cf",#N/A,FALSE,"CF";"stats",#N/A,FALSE,"Stats";"prop",#N/A,FALSE,"Prop"}</definedName>
    <definedName name="wrn.valn." localSheetId="6" hidden="1">{#N/A,#N/A,TRUE,"valbd";#N/A,#N/A,TRUE,"Summy"}</definedName>
    <definedName name="wrn.valn." hidden="1">{#N/A,#N/A,TRUE,"valbd";#N/A,#N/A,TRUE,"Summy"}</definedName>
    <definedName name="wrn.VALUATION." localSheetId="6"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localSheetId="5" hidden="1">{#N/A,#N/A,TRUE,"Cover";#N/A,#N/A,TRUE,"Conts";#N/A,#N/A,TRUE,"VOS";#N/A,#N/A,TRUE,"Warrington";#N/A,#N/A,TRUE,"Widnes"}</definedName>
    <definedName name="wrn.Warrington._.Widnes._.QS._.Costs." localSheetId="0" hidden="1">{#N/A,#N/A,TRUE,"Cover";#N/A,#N/A,TRUE,"Conts";#N/A,#N/A,TRUE,"VOS";#N/A,#N/A,TRUE,"Warrington";#N/A,#N/A,TRUE,"Widnes"}</definedName>
    <definedName name="wrn.Warrington._.Widnes._.QS._.Costs." localSheetId="6" hidden="1">{#N/A,#N/A,TRUE,"Cover";#N/A,#N/A,TRUE,"Conts";#N/A,#N/A,TRUE,"VOS";#N/A,#N/A,TRUE,"Warrington";#N/A,#N/A,TRUE,"Widnes"}</definedName>
    <definedName name="wrn.Warrington._.Widnes._.QS._.Costs." localSheetId="4" hidden="1">{#N/A,#N/A,TRUE,"Cover";#N/A,#N/A,TRUE,"Conts";#N/A,#N/A,TRUE,"VOS";#N/A,#N/A,TRUE,"Warrington";#N/A,#N/A,TRUE,"Widnes"}</definedName>
    <definedName name="wrn.Warrington._.Widnes._.QS._.Costs." hidden="1">{#N/A,#N/A,TRUE,"Cover";#N/A,#N/A,TRUE,"Conts";#N/A,#N/A,TRUE,"VOS";#N/A,#N/A,TRUE,"Warrington";#N/A,#N/A,TRUE,"Widnes"}</definedName>
    <definedName name="wrn.WHOUSE._.CT." localSheetId="6" hidden="1">{"WESTINGHOUSE",#N/A,FALSE,"Option"}</definedName>
    <definedName name="wrn.WHOUSE._.CT." hidden="1">{"WESTINGHOUSE",#N/A,FALSE,"Option"}</definedName>
    <definedName name="wrn.WorkBook._.Print."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localSheetId="5" hidden="1">{#N/A,#N/A,FALSE,"골재소요량";#N/A,#N/A,FALSE,"골재소요량"}</definedName>
    <definedName name="wrn.골재소요량." localSheetId="0" hidden="1">{#N/A,#N/A,FALSE,"골재소요량";#N/A,#N/A,FALSE,"골재소요량"}</definedName>
    <definedName name="wrn.골재소요량." localSheetId="6" hidden="1">{#N/A,#N/A,FALSE,"골재소요량";#N/A,#N/A,FALSE,"골재소요량"}</definedName>
    <definedName name="wrn.골재소요량." localSheetId="4"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localSheetId="5" hidden="1">{#N/A,#N/A,FALSE,"기초사업정보(1)";#N/A,#N/A,FALSE,"기초사업정보(2)";#N/A,#N/A,FALSE,"기초사업정보(3)";#N/A,#N/A,FALSE,"QG1 분양률 리스크 평가";#N/A,#N/A,FALSE,"QG1 주요 추가 리스크 평가";#N/A,#N/A,FALSE,"QG1 전략과 종합"}</definedName>
    <definedName name="wrn.광명._.장미." localSheetId="0" hidden="1">{#N/A,#N/A,FALSE,"기초사업정보(1)";#N/A,#N/A,FALSE,"기초사업정보(2)";#N/A,#N/A,FALSE,"기초사업정보(3)";#N/A,#N/A,FALSE,"QG1 분양률 리스크 평가";#N/A,#N/A,FALSE,"QG1 주요 추가 리스크 평가";#N/A,#N/A,FALSE,"QG1 전략과 종합"}</definedName>
    <definedName name="wrn.광명._.장미." localSheetId="6" hidden="1">{#N/A,#N/A,FALSE,"기초사업정보(1)";#N/A,#N/A,FALSE,"기초사업정보(2)";#N/A,#N/A,FALSE,"기초사업정보(3)";#N/A,#N/A,FALSE,"QG1 분양률 리스크 평가";#N/A,#N/A,FALSE,"QG1 주요 추가 리스크 평가";#N/A,#N/A,FALSE,"QG1 전략과 종합"}</definedName>
    <definedName name="wrn.광명._.장미." localSheetId="4"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localSheetId="5" hidden="1">{#N/A,#N/A,FALSE,"전력간선"}</definedName>
    <definedName name="wrn.교육청." localSheetId="0" hidden="1">{#N/A,#N/A,FALSE,"전력간선"}</definedName>
    <definedName name="wrn.교육청." localSheetId="6" hidden="1">{#N/A,#N/A,FALSE,"전력간선"}</definedName>
    <definedName name="wrn.교육청." localSheetId="4" hidden="1">{#N/A,#N/A,FALSE,"전력간선"}</definedName>
    <definedName name="wrn.교육청." hidden="1">{#N/A,#N/A,FALSE,"전력간선"}</definedName>
    <definedName name="wrn.구조2." localSheetId="1" hidden="1">{#N/A,#N/A,FALSE,"구조2"}</definedName>
    <definedName name="wrn.구조2." localSheetId="5" hidden="1">{#N/A,#N/A,FALSE,"구조2"}</definedName>
    <definedName name="wrn.구조2." localSheetId="0" hidden="1">{#N/A,#N/A,FALSE,"구조2"}</definedName>
    <definedName name="wrn.구조2." localSheetId="6" hidden="1">{#N/A,#N/A,FALSE,"구조2"}</definedName>
    <definedName name="wrn.구조2." localSheetId="4" hidden="1">{#N/A,#N/A,FALSE,"구조2"}</definedName>
    <definedName name="wrn.구조2." hidden="1">{#N/A,#N/A,FALSE,"구조2"}</definedName>
    <definedName name="wrn.단가표지." localSheetId="1" hidden="1">{#N/A,#N/A,FALSE,"단가표지"}</definedName>
    <definedName name="wrn.단가표지." localSheetId="5" hidden="1">{#N/A,#N/A,FALSE,"단가표지"}</definedName>
    <definedName name="wrn.단가표지." localSheetId="0" hidden="1">{#N/A,#N/A,FALSE,"단가표지"}</definedName>
    <definedName name="wrn.단가표지." localSheetId="6" hidden="1">{#N/A,#N/A,FALSE,"단가표지"}</definedName>
    <definedName name="wrn.단가표지." localSheetId="4"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localSheetId="5" hidden="1">{#N/A,#N/A,FALSE,"QG1 분양률 리스크 평가";#N/A,#N/A,FALSE,"QG1 주요 추가 리스크 평가";#N/A,#N/A,FALSE,"분양률";#N/A,#N/A,FALSE,"Back-up";#N/A,#N/A,FALSE,"QG1 전략과 종합"}</definedName>
    <definedName name="wrn.리스크시트." localSheetId="0" hidden="1">{#N/A,#N/A,FALSE,"QG1 분양률 리스크 평가";#N/A,#N/A,FALSE,"QG1 주요 추가 리스크 평가";#N/A,#N/A,FALSE,"분양률";#N/A,#N/A,FALSE,"Back-up";#N/A,#N/A,FALSE,"QG1 전략과 종합"}</definedName>
    <definedName name="wrn.리스크시트." localSheetId="6" hidden="1">{#N/A,#N/A,FALSE,"QG1 분양률 리스크 평가";#N/A,#N/A,FALSE,"QG1 주요 추가 리스크 평가";#N/A,#N/A,FALSE,"분양률";#N/A,#N/A,FALSE,"Back-up";#N/A,#N/A,FALSE,"QG1 전략과 종합"}</definedName>
    <definedName name="wrn.리스크시트." localSheetId="4"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localSheetId="5" hidden="1">{#N/A,#N/A,FALSE,"배수1"}</definedName>
    <definedName name="wrn.배수1." localSheetId="0" hidden="1">{#N/A,#N/A,FALSE,"배수1"}</definedName>
    <definedName name="wrn.배수1." localSheetId="6" hidden="1">{#N/A,#N/A,FALSE,"배수1"}</definedName>
    <definedName name="wrn.배수1." localSheetId="4" hidden="1">{#N/A,#N/A,FALSE,"배수1"}</definedName>
    <definedName name="wrn.배수1." hidden="1">{#N/A,#N/A,FALSE,"배수1"}</definedName>
    <definedName name="wrn.배수2." localSheetId="1" hidden="1">{#N/A,#N/A,FALSE,"배수2"}</definedName>
    <definedName name="wrn.배수2." localSheetId="5" hidden="1">{#N/A,#N/A,FALSE,"배수2"}</definedName>
    <definedName name="wrn.배수2." localSheetId="0" hidden="1">{#N/A,#N/A,FALSE,"배수2"}</definedName>
    <definedName name="wrn.배수2." localSheetId="6" hidden="1">{#N/A,#N/A,FALSE,"배수2"}</definedName>
    <definedName name="wrn.배수2." localSheetId="4" hidden="1">{#N/A,#N/A,FALSE,"배수2"}</definedName>
    <definedName name="wrn.배수2." hidden="1">{#N/A,#N/A,FALSE,"배수2"}</definedName>
    <definedName name="wrn.부대1." localSheetId="1" hidden="1">{#N/A,#N/A,FALSE,"부대1"}</definedName>
    <definedName name="wrn.부대1." localSheetId="5" hidden="1">{#N/A,#N/A,FALSE,"부대1"}</definedName>
    <definedName name="wrn.부대1." localSheetId="0" hidden="1">{#N/A,#N/A,FALSE,"부대1"}</definedName>
    <definedName name="wrn.부대1." localSheetId="6" hidden="1">{#N/A,#N/A,FALSE,"부대1"}</definedName>
    <definedName name="wrn.부대1." localSheetId="4" hidden="1">{#N/A,#N/A,FALSE,"부대1"}</definedName>
    <definedName name="wrn.부대1." hidden="1">{#N/A,#N/A,FALSE,"부대1"}</definedName>
    <definedName name="wrn.부대2." localSheetId="1" hidden="1">{#N/A,#N/A,FALSE,"부대2"}</definedName>
    <definedName name="wrn.부대2." localSheetId="5" hidden="1">{#N/A,#N/A,FALSE,"부대2"}</definedName>
    <definedName name="wrn.부대2." localSheetId="0" hidden="1">{#N/A,#N/A,FALSE,"부대2"}</definedName>
    <definedName name="wrn.부대2." localSheetId="6" hidden="1">{#N/A,#N/A,FALSE,"부대2"}</definedName>
    <definedName name="wrn.부대2." localSheetId="4"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localSheetId="5" hidden="1">{#N/A,#N/A,FALSE,"속도"}</definedName>
    <definedName name="wrn.속도." localSheetId="0" hidden="1">{#N/A,#N/A,FALSE,"속도"}</definedName>
    <definedName name="wrn.속도." localSheetId="6" hidden="1">{#N/A,#N/A,FALSE,"속도"}</definedName>
    <definedName name="wrn.속도." localSheetId="4"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localSheetId="5" hidden="1">{#N/A,#N/A,FALSE,"갑지";#N/A,#N/A,FALSE,"개요";#N/A,#N/A,FALSE,"비목별";#N/A,#N/A,FALSE,"건물별";#N/A,#N/A,FALSE,"기구표";#N/A,#N/A,FALSE,"직원투입"}</definedName>
    <definedName name="wrn.실행품의." localSheetId="0" hidden="1">{#N/A,#N/A,FALSE,"갑지";#N/A,#N/A,FALSE,"개요";#N/A,#N/A,FALSE,"비목별";#N/A,#N/A,FALSE,"건물별";#N/A,#N/A,FALSE,"기구표";#N/A,#N/A,FALSE,"직원투입"}</definedName>
    <definedName name="wrn.실행품의." localSheetId="6" hidden="1">{#N/A,#N/A,FALSE,"갑지";#N/A,#N/A,FALSE,"개요";#N/A,#N/A,FALSE,"비목별";#N/A,#N/A,FALSE,"건물별";#N/A,#N/A,FALSE,"기구표";#N/A,#N/A,FALSE,"직원투입"}</definedName>
    <definedName name="wrn.실행품의." localSheetId="4"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5"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0"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6"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4"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5"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0"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6"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4"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localSheetId="5" hidden="1">{#N/A,#N/A,FALSE,"운반시간"}</definedName>
    <definedName name="wrn.운반시간." localSheetId="0" hidden="1">{#N/A,#N/A,FALSE,"운반시간"}</definedName>
    <definedName name="wrn.운반시간." localSheetId="6" hidden="1">{#N/A,#N/A,FALSE,"운반시간"}</definedName>
    <definedName name="wrn.운반시간." localSheetId="4" hidden="1">{#N/A,#N/A,FALSE,"운반시간"}</definedName>
    <definedName name="wrn.운반시간." hidden="1">{#N/A,#N/A,FALSE,"운반시간"}</definedName>
    <definedName name="wrn.이인주." localSheetId="1" hidden="1">{#N/A,#N/A,FALSE,"물량산출"}</definedName>
    <definedName name="wrn.이인주." localSheetId="5" hidden="1">{#N/A,#N/A,FALSE,"물량산출"}</definedName>
    <definedName name="wrn.이인주." localSheetId="0" hidden="1">{#N/A,#N/A,FALSE,"물량산출"}</definedName>
    <definedName name="wrn.이인주." localSheetId="6" hidden="1">{#N/A,#N/A,FALSE,"물량산출"}</definedName>
    <definedName name="wrn.이인주." localSheetId="4" hidden="1">{#N/A,#N/A,FALSE,"물량산출"}</definedName>
    <definedName name="wrn.이인주." hidden="1">{#N/A,#N/A,FALSE,"물량산출"}</definedName>
    <definedName name="wrn.이정표." localSheetId="1" hidden="1">{#N/A,#N/A,FALSE,"이정표"}</definedName>
    <definedName name="wrn.이정표." localSheetId="5" hidden="1">{#N/A,#N/A,FALSE,"이정표"}</definedName>
    <definedName name="wrn.이정표." localSheetId="0" hidden="1">{#N/A,#N/A,FALSE,"이정표"}</definedName>
    <definedName name="wrn.이정표." localSheetId="6" hidden="1">{#N/A,#N/A,FALSE,"이정표"}</definedName>
    <definedName name="wrn.이정표." localSheetId="4"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5"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0"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6"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4"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5"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0"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6"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4"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localSheetId="5" hidden="1">{#N/A,#N/A,FALSE,"총괄예산";#N/A,#N/A,FALSE,"예산1";#N/A,#N/A,FALSE,"예산2";#N/A,#N/A,FALSE,"예산3";#N/A,#N/A,FALSE,"예산4";#N/A,#N/A,FALSE,"홍보예산 (6억)"}</definedName>
    <definedName name="wrn.제기동._.비용재품의." localSheetId="0" hidden="1">{#N/A,#N/A,FALSE,"총괄예산";#N/A,#N/A,FALSE,"예산1";#N/A,#N/A,FALSE,"예산2";#N/A,#N/A,FALSE,"예산3";#N/A,#N/A,FALSE,"예산4";#N/A,#N/A,FALSE,"홍보예산 (6억)"}</definedName>
    <definedName name="wrn.제기동._.비용재품의." localSheetId="6" hidden="1">{#N/A,#N/A,FALSE,"총괄예산";#N/A,#N/A,FALSE,"예산1";#N/A,#N/A,FALSE,"예산2";#N/A,#N/A,FALSE,"예산3";#N/A,#N/A,FALSE,"예산4";#N/A,#N/A,FALSE,"홍보예산 (6억)"}</definedName>
    <definedName name="wrn.제기동._.비용재품의." localSheetId="4"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localSheetId="5" hidden="1">{#N/A,#N/A,FALSE,"조골재"}</definedName>
    <definedName name="wrn.조골재." localSheetId="0" hidden="1">{#N/A,#N/A,FALSE,"조골재"}</definedName>
    <definedName name="wrn.조골재." localSheetId="6" hidden="1">{#N/A,#N/A,FALSE,"조골재"}</definedName>
    <definedName name="wrn.조골재." localSheetId="4"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5"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0"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6"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4"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localSheetId="5" hidden="1">{#N/A,#N/A,TRUE,"사업자등록증 (2)"}</definedName>
    <definedName name="wrn.진흥." localSheetId="0" hidden="1">{#N/A,#N/A,TRUE,"사업자등록증 (2)"}</definedName>
    <definedName name="wrn.진흥." localSheetId="6" hidden="1">{#N/A,#N/A,TRUE,"사업자등록증 (2)"}</definedName>
    <definedName name="wrn.진흥." localSheetId="4" hidden="1">{#N/A,#N/A,TRUE,"사업자등록증 (2)"}</definedName>
    <definedName name="wrn.진흥." hidden="1">{#N/A,#N/A,TRUE,"사업자등록증 (2)"}</definedName>
    <definedName name="wrn.철골집계표._.5칸." localSheetId="1" hidden="1">{#N/A,#N/A,FALSE,"Sheet1"}</definedName>
    <definedName name="wrn.철골집계표._.5칸." localSheetId="5" hidden="1">{#N/A,#N/A,FALSE,"Sheet1"}</definedName>
    <definedName name="wrn.철골집계표._.5칸." localSheetId="0" hidden="1">{#N/A,#N/A,FALSE,"Sheet1"}</definedName>
    <definedName name="wrn.철골집계표._.5칸." localSheetId="6" hidden="1">{#N/A,#N/A,FALSE,"Sheet1"}</definedName>
    <definedName name="wrn.철골집계표._.5칸." localSheetId="4" hidden="1">{#N/A,#N/A,FALSE,"Sheet1"}</definedName>
    <definedName name="wrn.철골집계표._.5칸." hidden="1">{#N/A,#N/A,FALSE,"Sheet1"}</definedName>
    <definedName name="wrn.토공1." localSheetId="1" hidden="1">{#N/A,#N/A,FALSE,"구조1"}</definedName>
    <definedName name="wrn.토공1." localSheetId="5" hidden="1">{#N/A,#N/A,FALSE,"구조1"}</definedName>
    <definedName name="wrn.토공1." localSheetId="0" hidden="1">{#N/A,#N/A,FALSE,"구조1"}</definedName>
    <definedName name="wrn.토공1." localSheetId="6" hidden="1">{#N/A,#N/A,FALSE,"구조1"}</definedName>
    <definedName name="wrn.토공1." localSheetId="4" hidden="1">{#N/A,#N/A,FALSE,"구조1"}</definedName>
    <definedName name="wrn.토공1." hidden="1">{#N/A,#N/A,FALSE,"구조1"}</definedName>
    <definedName name="wrn.토공2." localSheetId="1" hidden="1">{#N/A,#N/A,FALSE,"토공2"}</definedName>
    <definedName name="wrn.토공2." localSheetId="5" hidden="1">{#N/A,#N/A,FALSE,"토공2"}</definedName>
    <definedName name="wrn.토공2." localSheetId="0" hidden="1">{#N/A,#N/A,FALSE,"토공2"}</definedName>
    <definedName name="wrn.토공2." localSheetId="6" hidden="1">{#N/A,#N/A,FALSE,"토공2"}</definedName>
    <definedName name="wrn.토공2." localSheetId="4"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5"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0"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6"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4"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localSheetId="5" hidden="1">{#N/A,#N/A,FALSE,"포장1";#N/A,#N/A,FALSE,"포장1"}</definedName>
    <definedName name="wrn.포장1." localSheetId="0" hidden="1">{#N/A,#N/A,FALSE,"포장1";#N/A,#N/A,FALSE,"포장1"}</definedName>
    <definedName name="wrn.포장1." localSheetId="6" hidden="1">{#N/A,#N/A,FALSE,"포장1";#N/A,#N/A,FALSE,"포장1"}</definedName>
    <definedName name="wrn.포장1." localSheetId="4" hidden="1">{#N/A,#N/A,FALSE,"포장1";#N/A,#N/A,FALSE,"포장1"}</definedName>
    <definedName name="wrn.포장1." hidden="1">{#N/A,#N/A,FALSE,"포장1";#N/A,#N/A,FALSE,"포장1"}</definedName>
    <definedName name="wrn.포장2." localSheetId="1" hidden="1">{#N/A,#N/A,FALSE,"포장2"}</definedName>
    <definedName name="wrn.포장2." localSheetId="5" hidden="1">{#N/A,#N/A,FALSE,"포장2"}</definedName>
    <definedName name="wrn.포장2." localSheetId="0" hidden="1">{#N/A,#N/A,FALSE,"포장2"}</definedName>
    <definedName name="wrn.포장2." localSheetId="6" hidden="1">{#N/A,#N/A,FALSE,"포장2"}</definedName>
    <definedName name="wrn.포장2." localSheetId="4" hidden="1">{#N/A,#N/A,FALSE,"포장2"}</definedName>
    <definedName name="wrn.포장2." hidden="1">{#N/A,#N/A,FALSE,"포장2"}</definedName>
    <definedName name="wrn.포장단가." localSheetId="1" hidden="1">{#N/A,#N/A,FALSE,"포장단가"}</definedName>
    <definedName name="wrn.포장단가." localSheetId="5" hidden="1">{#N/A,#N/A,FALSE,"포장단가"}</definedName>
    <definedName name="wrn.포장단가." localSheetId="0" hidden="1">{#N/A,#N/A,FALSE,"포장단가"}</definedName>
    <definedName name="wrn.포장단가." localSheetId="6" hidden="1">{#N/A,#N/A,FALSE,"포장단가"}</definedName>
    <definedName name="wrn.포장단가." localSheetId="4" hidden="1">{#N/A,#N/A,FALSE,"포장단가"}</definedName>
    <definedName name="wrn.포장단가." hidden="1">{#N/A,#N/A,FALSE,"포장단가"}</definedName>
    <definedName name="wrn.표지목차." localSheetId="1" hidden="1">{#N/A,#N/A,FALSE,"표지목차"}</definedName>
    <definedName name="wrn.표지목차." localSheetId="5" hidden="1">{#N/A,#N/A,FALSE,"표지목차"}</definedName>
    <definedName name="wrn.표지목차." localSheetId="0" hidden="1">{#N/A,#N/A,FALSE,"표지목차"}</definedName>
    <definedName name="wrn.표지목차." localSheetId="6" hidden="1">{#N/A,#N/A,FALSE,"표지목차"}</definedName>
    <definedName name="wrn.표지목차." localSheetId="4" hidden="1">{#N/A,#N/A,FALSE,"표지목차"}</definedName>
    <definedName name="wrn.표지목차." hidden="1">{#N/A,#N/A,FALSE,"표지목차"}</definedName>
    <definedName name="wrn.혼합골재." localSheetId="1" hidden="1">{#N/A,#N/A,FALSE,"혼합골재"}</definedName>
    <definedName name="wrn.혼합골재." localSheetId="5" hidden="1">{#N/A,#N/A,FALSE,"혼합골재"}</definedName>
    <definedName name="wrn.혼합골재." localSheetId="0" hidden="1">{#N/A,#N/A,FALSE,"혼합골재"}</definedName>
    <definedName name="wrn.혼합골재." localSheetId="6" hidden="1">{#N/A,#N/A,FALSE,"혼합골재"}</definedName>
    <definedName name="wrn.혼합골재." localSheetId="4" hidden="1">{#N/A,#N/A,FALSE,"혼합골재"}</definedName>
    <definedName name="wrn.혼합골재." hidden="1">{#N/A,#N/A,FALSE,"혼합골재"}</definedName>
    <definedName name="wrnfulla" localSheetId="6"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6"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6"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6"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localSheetId="5" hidden="1">{#N/A,#N/A,TRUE,"Cover";#N/A,#N/A,TRUE,"Conts";#N/A,#N/A,TRUE,"VOS";#N/A,#N/A,TRUE,"Warrington";#N/A,#N/A,TRUE,"Widnes"}</definedName>
    <definedName name="wrrwerwrew" localSheetId="0" hidden="1">{#N/A,#N/A,TRUE,"Cover";#N/A,#N/A,TRUE,"Conts";#N/A,#N/A,TRUE,"VOS";#N/A,#N/A,TRUE,"Warrington";#N/A,#N/A,TRUE,"Widnes"}</definedName>
    <definedName name="wrrwerwrew" localSheetId="6" hidden="1">{#N/A,#N/A,TRUE,"Cover";#N/A,#N/A,TRUE,"Conts";#N/A,#N/A,TRUE,"VOS";#N/A,#N/A,TRUE,"Warrington";#N/A,#N/A,TRUE,"Widnes"}</definedName>
    <definedName name="wrrwerwrew" localSheetId="4" hidden="1">{#N/A,#N/A,TRUE,"Cover";#N/A,#N/A,TRUE,"Conts";#N/A,#N/A,TRUE,"VOS";#N/A,#N/A,TRUE,"Warrington";#N/A,#N/A,TRUE,"Widnes"}</definedName>
    <definedName name="wrrwerwrew" hidden="1">{#N/A,#N/A,TRUE,"Cover";#N/A,#N/A,TRUE,"Conts";#N/A,#N/A,TRUE,"VOS";#N/A,#N/A,TRUE,"Warrington";#N/A,#N/A,TRUE,"Widnes"}</definedName>
    <definedName name="WRS" localSheetId="6"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localSheetId="5" hidden="1">{#N/A,#N/A,TRUE,"Front";#N/A,#N/A,TRUE,"Simple Letter";#N/A,#N/A,TRUE,"Inside";#N/A,#N/A,TRUE,"Contents";#N/A,#N/A,TRUE,"Basis";#N/A,#N/A,TRUE,"Inclusions";#N/A,#N/A,TRUE,"Exclusions";#N/A,#N/A,TRUE,"Areas";#N/A,#N/A,TRUE,"Summary";#N/A,#N/A,TRUE,"Detail"}</definedName>
    <definedName name="wrt" localSheetId="0" hidden="1">{#N/A,#N/A,TRUE,"Front";#N/A,#N/A,TRUE,"Simple Letter";#N/A,#N/A,TRUE,"Inside";#N/A,#N/A,TRUE,"Contents";#N/A,#N/A,TRUE,"Basis";#N/A,#N/A,TRUE,"Inclusions";#N/A,#N/A,TRUE,"Exclusions";#N/A,#N/A,TRUE,"Areas";#N/A,#N/A,TRUE,"Summary";#N/A,#N/A,TRUE,"Detail"}</definedName>
    <definedName name="wrt" localSheetId="6" hidden="1">{#N/A,#N/A,TRUE,"Front";#N/A,#N/A,TRUE,"Simple Letter";#N/A,#N/A,TRUE,"Inside";#N/A,#N/A,TRUE,"Contents";#N/A,#N/A,TRUE,"Basis";#N/A,#N/A,TRUE,"Inclusions";#N/A,#N/A,TRUE,"Exclusions";#N/A,#N/A,TRUE,"Areas";#N/A,#N/A,TRUE,"Summary";#N/A,#N/A,TRUE,"Detail"}</definedName>
    <definedName name="wrt" localSheetId="4"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6" hidden="1">{"'Break down'!$A$4"}</definedName>
    <definedName name="wrw" hidden="1">{"'Break down'!$A$4"}</definedName>
    <definedName name="wryuwyrututwys" localSheetId="1" hidden="1">{#N/A,#N/A,TRUE,"Cover";#N/A,#N/A,TRUE,"Conts";#N/A,#N/A,TRUE,"VOS";#N/A,#N/A,TRUE,"Warrington";#N/A,#N/A,TRUE,"Widnes"}</definedName>
    <definedName name="wryuwyrututwys" localSheetId="5" hidden="1">{#N/A,#N/A,TRUE,"Cover";#N/A,#N/A,TRUE,"Conts";#N/A,#N/A,TRUE,"VOS";#N/A,#N/A,TRUE,"Warrington";#N/A,#N/A,TRUE,"Widnes"}</definedName>
    <definedName name="wryuwyrututwys" localSheetId="0" hidden="1">{#N/A,#N/A,TRUE,"Cover";#N/A,#N/A,TRUE,"Conts";#N/A,#N/A,TRUE,"VOS";#N/A,#N/A,TRUE,"Warrington";#N/A,#N/A,TRUE,"Widnes"}</definedName>
    <definedName name="wryuwyrututwys" localSheetId="6" hidden="1">{#N/A,#N/A,TRUE,"Cover";#N/A,#N/A,TRUE,"Conts";#N/A,#N/A,TRUE,"VOS";#N/A,#N/A,TRUE,"Warrington";#N/A,#N/A,TRUE,"Widnes"}</definedName>
    <definedName name="wryuwyrututwys" localSheetId="4" hidden="1">{#N/A,#N/A,TRUE,"Cover";#N/A,#N/A,TRUE,"Conts";#N/A,#N/A,TRUE,"VOS";#N/A,#N/A,TRUE,"Warrington";#N/A,#N/A,TRUE,"Widnes"}</definedName>
    <definedName name="wryuwyrututwys" hidden="1">{#N/A,#N/A,TRUE,"Cover";#N/A,#N/A,TRUE,"Conts";#N/A,#N/A,TRUE,"VOS";#N/A,#N/A,TRUE,"Warrington";#N/A,#N/A,TRUE,"Widnes"}</definedName>
    <definedName name="WT" localSheetId="1" hidden="1">{#N/A,#N/A,TRUE,"Cover";#N/A,#N/A,TRUE,"Conts";#N/A,#N/A,TRUE,"VOS";#N/A,#N/A,TRUE,"Warrington";#N/A,#N/A,TRUE,"Widnes"}</definedName>
    <definedName name="WT" localSheetId="5" hidden="1">{#N/A,#N/A,TRUE,"Cover";#N/A,#N/A,TRUE,"Conts";#N/A,#N/A,TRUE,"VOS";#N/A,#N/A,TRUE,"Warrington";#N/A,#N/A,TRUE,"Widnes"}</definedName>
    <definedName name="WT" localSheetId="0" hidden="1">{#N/A,#N/A,TRUE,"Cover";#N/A,#N/A,TRUE,"Conts";#N/A,#N/A,TRUE,"VOS";#N/A,#N/A,TRUE,"Warrington";#N/A,#N/A,TRUE,"Widnes"}</definedName>
    <definedName name="WT" localSheetId="4" hidden="1">{#N/A,#N/A,TRUE,"Cover";#N/A,#N/A,TRUE,"Conts";#N/A,#N/A,TRUE,"VOS";#N/A,#N/A,TRUE,"Warrington";#N/A,#N/A,TRUE,"Widnes"}</definedName>
    <definedName name="WT" hidden="1">{#N/A,#N/A,TRUE,"Cover";#N/A,#N/A,TRUE,"Conts";#N/A,#N/A,TRUE,"VOS";#N/A,#N/A,TRUE,"Warrington";#N/A,#N/A,TRUE,"Widnes"}</definedName>
    <definedName name="wtewtwet" localSheetId="1" hidden="1">{#N/A,#N/A,FALSE,"이정표"}</definedName>
    <definedName name="wtewtwet" localSheetId="5" hidden="1">{#N/A,#N/A,FALSE,"이정표"}</definedName>
    <definedName name="wtewtwet" localSheetId="0" hidden="1">{#N/A,#N/A,FALSE,"이정표"}</definedName>
    <definedName name="wtewtwet" localSheetId="6" hidden="1">{#N/A,#N/A,FALSE,"이정표"}</definedName>
    <definedName name="wtewtwet" localSheetId="4" hidden="1">{#N/A,#N/A,FALSE,"이정표"}</definedName>
    <definedName name="wtewtwet" hidden="1">{#N/A,#N/A,FALSE,"이정표"}</definedName>
    <definedName name="wtey" localSheetId="1" hidden="1">{#N/A,#N/A,TRUE,"Cover";#N/A,#N/A,TRUE,"Conts";#N/A,#N/A,TRUE,"VOS";#N/A,#N/A,TRUE,"Warrington";#N/A,#N/A,TRUE,"Widnes"}</definedName>
    <definedName name="wtey" localSheetId="5" hidden="1">{#N/A,#N/A,TRUE,"Cover";#N/A,#N/A,TRUE,"Conts";#N/A,#N/A,TRUE,"VOS";#N/A,#N/A,TRUE,"Warrington";#N/A,#N/A,TRUE,"Widnes"}</definedName>
    <definedName name="wtey" localSheetId="0" hidden="1">{#N/A,#N/A,TRUE,"Cover";#N/A,#N/A,TRUE,"Conts";#N/A,#N/A,TRUE,"VOS";#N/A,#N/A,TRUE,"Warrington";#N/A,#N/A,TRUE,"Widnes"}</definedName>
    <definedName name="wtey" localSheetId="6" hidden="1">{#N/A,#N/A,TRUE,"Cover";#N/A,#N/A,TRUE,"Conts";#N/A,#N/A,TRUE,"VOS";#N/A,#N/A,TRUE,"Warrington";#N/A,#N/A,TRUE,"Widnes"}</definedName>
    <definedName name="wtey" localSheetId="4"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localSheetId="5" hidden="1">{#N/A,#N/A,FALSE,"조골재"}</definedName>
    <definedName name="wtrtwt" localSheetId="0" hidden="1">{#N/A,#N/A,FALSE,"조골재"}</definedName>
    <definedName name="wtrtwt" localSheetId="6" hidden="1">{#N/A,#N/A,FALSE,"조골재"}</definedName>
    <definedName name="wtrtwt" localSheetId="4" hidden="1">{#N/A,#N/A,FALSE,"조골재"}</definedName>
    <definedName name="wtrtwt" hidden="1">{#N/A,#N/A,FALSE,"조골재"}</definedName>
    <definedName name="wtrwt" localSheetId="1" hidden="1">{#N/A,#N/A,TRUE,"Cover";#N/A,#N/A,TRUE,"Conts";#N/A,#N/A,TRUE,"VOS";#N/A,#N/A,TRUE,"Warrington";#N/A,#N/A,TRUE,"Widnes"}</definedName>
    <definedName name="wtrwt" localSheetId="5" hidden="1">{#N/A,#N/A,TRUE,"Cover";#N/A,#N/A,TRUE,"Conts";#N/A,#N/A,TRUE,"VOS";#N/A,#N/A,TRUE,"Warrington";#N/A,#N/A,TRUE,"Widnes"}</definedName>
    <definedName name="wtrwt" localSheetId="0" hidden="1">{#N/A,#N/A,TRUE,"Cover";#N/A,#N/A,TRUE,"Conts";#N/A,#N/A,TRUE,"VOS";#N/A,#N/A,TRUE,"Warrington";#N/A,#N/A,TRUE,"Widnes"}</definedName>
    <definedName name="wtrwt" localSheetId="6" hidden="1">{#N/A,#N/A,TRUE,"Cover";#N/A,#N/A,TRUE,"Conts";#N/A,#N/A,TRUE,"VOS";#N/A,#N/A,TRUE,"Warrington";#N/A,#N/A,TRUE,"Widnes"}</definedName>
    <definedName name="wtrwt" localSheetId="4"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localSheetId="5" hidden="1">{#N/A,#N/A,TRUE,"Cover";#N/A,#N/A,TRUE,"Conts";#N/A,#N/A,TRUE,"VOS";#N/A,#N/A,TRUE,"Warrington";#N/A,#N/A,TRUE,"Widnes"}</definedName>
    <definedName name="wtrywryt" localSheetId="0" hidden="1">{#N/A,#N/A,TRUE,"Cover";#N/A,#N/A,TRUE,"Conts";#N/A,#N/A,TRUE,"VOS";#N/A,#N/A,TRUE,"Warrington";#N/A,#N/A,TRUE,"Widnes"}</definedName>
    <definedName name="wtrywryt" localSheetId="6" hidden="1">{#N/A,#N/A,TRUE,"Cover";#N/A,#N/A,TRUE,"Conts";#N/A,#N/A,TRUE,"VOS";#N/A,#N/A,TRUE,"Warrington";#N/A,#N/A,TRUE,"Widnes"}</definedName>
    <definedName name="wtrywryt" localSheetId="4"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localSheetId="5" hidden="1">{#N/A,#N/A,FALSE,"물량산출"}</definedName>
    <definedName name="wtwet" localSheetId="0" hidden="1">{#N/A,#N/A,FALSE,"물량산출"}</definedName>
    <definedName name="wtwet" localSheetId="6" hidden="1">{#N/A,#N/A,FALSE,"물량산출"}</definedName>
    <definedName name="wtwet" localSheetId="4" hidden="1">{#N/A,#N/A,FALSE,"물량산출"}</definedName>
    <definedName name="wtwet" hidden="1">{#N/A,#N/A,FALSE,"물량산출"}</definedName>
    <definedName name="wtwetert" localSheetId="1" hidden="1">{#N/A,#N/A,FALSE,"CAM-G7";#N/A,#N/A,FALSE,"SPL";#N/A,#N/A,FALSE,"butt-in G7";#N/A,#N/A,FALSE,"dia-in G7";#N/A,#N/A,FALSE,"추가-STA G7"}</definedName>
    <definedName name="wtwetert" localSheetId="5" hidden="1">{#N/A,#N/A,FALSE,"CAM-G7";#N/A,#N/A,FALSE,"SPL";#N/A,#N/A,FALSE,"butt-in G7";#N/A,#N/A,FALSE,"dia-in G7";#N/A,#N/A,FALSE,"추가-STA G7"}</definedName>
    <definedName name="wtwetert" localSheetId="0" hidden="1">{#N/A,#N/A,FALSE,"CAM-G7";#N/A,#N/A,FALSE,"SPL";#N/A,#N/A,FALSE,"butt-in G7";#N/A,#N/A,FALSE,"dia-in G7";#N/A,#N/A,FALSE,"추가-STA G7"}</definedName>
    <definedName name="wtwetert" localSheetId="6" hidden="1">{#N/A,#N/A,FALSE,"CAM-G7";#N/A,#N/A,FALSE,"SPL";#N/A,#N/A,FALSE,"butt-in G7";#N/A,#N/A,FALSE,"dia-in G7";#N/A,#N/A,FALSE,"추가-STA G7"}</definedName>
    <definedName name="wtwetert" localSheetId="4"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localSheetId="5" hidden="1">{#N/A,#N/A,TRUE,"Cover";#N/A,#N/A,TRUE,"Conts";#N/A,#N/A,TRUE,"VOS";#N/A,#N/A,TRUE,"Warrington";#N/A,#N/A,TRUE,"Widnes"}</definedName>
    <definedName name="wtwt" localSheetId="0" hidden="1">{#N/A,#N/A,TRUE,"Cover";#N/A,#N/A,TRUE,"Conts";#N/A,#N/A,TRUE,"VOS";#N/A,#N/A,TRUE,"Warrington";#N/A,#N/A,TRUE,"Widnes"}</definedName>
    <definedName name="wtwt" localSheetId="6" hidden="1">{#N/A,#N/A,TRUE,"Cover";#N/A,#N/A,TRUE,"Conts";#N/A,#N/A,TRUE,"VOS";#N/A,#N/A,TRUE,"Warrington";#N/A,#N/A,TRUE,"Widnes"}</definedName>
    <definedName name="wtwt" localSheetId="4"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localSheetId="5" hidden="1">{#N/A,#N/A,TRUE,"Cover";#N/A,#N/A,TRUE,"Conts";#N/A,#N/A,TRUE,"VOS";#N/A,#N/A,TRUE,"Warrington";#N/A,#N/A,TRUE,"Widnes"}</definedName>
    <definedName name="wtwy" localSheetId="0" hidden="1">{#N/A,#N/A,TRUE,"Cover";#N/A,#N/A,TRUE,"Conts";#N/A,#N/A,TRUE,"VOS";#N/A,#N/A,TRUE,"Warrington";#N/A,#N/A,TRUE,"Widnes"}</definedName>
    <definedName name="wtwy" localSheetId="6" hidden="1">{#N/A,#N/A,TRUE,"Cover";#N/A,#N/A,TRUE,"Conts";#N/A,#N/A,TRUE,"VOS";#N/A,#N/A,TRUE,"Warrington";#N/A,#N/A,TRUE,"Widnes"}</definedName>
    <definedName name="wtwy" localSheetId="4" hidden="1">{#N/A,#N/A,TRUE,"Cover";#N/A,#N/A,TRUE,"Conts";#N/A,#N/A,TRUE,"VOS";#N/A,#N/A,TRUE,"Warrington";#N/A,#N/A,TRUE,"Widnes"}</definedName>
    <definedName name="wtwy" hidden="1">{#N/A,#N/A,TRUE,"Cover";#N/A,#N/A,TRUE,"Conts";#N/A,#N/A,TRUE,"VOS";#N/A,#N/A,TRUE,"Warrington";#N/A,#N/A,TRUE,"Widnes"}</definedName>
    <definedName name="ww"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r" localSheetId="6" hidden="1">{"'Break down'!$A$4"}</definedName>
    <definedName name="wwr" hidden="1">{"'Break down'!$A$4"}</definedName>
    <definedName name="www" localSheetId="1" hidden="1">{#N/A,#N/A,TRUE,"Cover";#N/A,#N/A,TRUE,"Conts";#N/A,#N/A,TRUE,"VOS";#N/A,#N/A,TRUE,"Warrington";#N/A,#N/A,TRUE,"Widnes"}</definedName>
    <definedName name="www" localSheetId="5" hidden="1">{#N/A,#N/A,TRUE,"Cover";#N/A,#N/A,TRUE,"Conts";#N/A,#N/A,TRUE,"VOS";#N/A,#N/A,TRUE,"Warrington";#N/A,#N/A,TRUE,"Widnes"}</definedName>
    <definedName name="www" localSheetId="0" hidden="1">{#N/A,#N/A,TRUE,"Cover";#N/A,#N/A,TRUE,"Conts";#N/A,#N/A,TRUE,"VOS";#N/A,#N/A,TRUE,"Warrington";#N/A,#N/A,TRUE,"Widnes"}</definedName>
    <definedName name="www" localSheetId="4" hidden="1">{#N/A,#N/A,TRUE,"Cover";#N/A,#N/A,TRUE,"Conts";#N/A,#N/A,TRUE,"VOS";#N/A,#N/A,TRUE,"Warrington";#N/A,#N/A,TRUE,"Widnes"}</definedName>
    <definedName name="www" hidden="1">{#N/A,#N/A,TRUE,"Cover";#N/A,#N/A,TRUE,"Conts";#N/A,#N/A,TRUE,"VOS";#N/A,#N/A,TRUE,"Warrington";#N/A,#N/A,TRUE,"Widnes"}</definedName>
    <definedName name="wwwww" localSheetId="1" hidden="1">#REF!</definedName>
    <definedName name="wwwww" localSheetId="5" hidden="1">#REF!</definedName>
    <definedName name="wwwww" localSheetId="12" hidden="1">#REF!</definedName>
    <definedName name="wwwww" localSheetId="14" hidden="1">#REF!</definedName>
    <definedName name="wwwww" localSheetId="9" hidden="1">#REF!</definedName>
    <definedName name="wwwww" localSheetId="6" hidden="1">#REF!</definedName>
    <definedName name="wwwww" hidden="1">#REF!</definedName>
    <definedName name="wwwwwwwwwwwwwwww" localSheetId="12">#REF!</definedName>
    <definedName name="wwwwwwwwwwwwwwww" localSheetId="9">#REF!</definedName>
    <definedName name="wy7u7y" localSheetId="1" hidden="1">{#N/A,#N/A,TRUE,"Cover";#N/A,#N/A,TRUE,"Conts";#N/A,#N/A,TRUE,"VOS";#N/A,#N/A,TRUE,"Warrington";#N/A,#N/A,TRUE,"Widnes"}</definedName>
    <definedName name="wy7u7y" localSheetId="5" hidden="1">{#N/A,#N/A,TRUE,"Cover";#N/A,#N/A,TRUE,"Conts";#N/A,#N/A,TRUE,"VOS";#N/A,#N/A,TRUE,"Warrington";#N/A,#N/A,TRUE,"Widnes"}</definedName>
    <definedName name="wy7u7y" localSheetId="0" hidden="1">{#N/A,#N/A,TRUE,"Cover";#N/A,#N/A,TRUE,"Conts";#N/A,#N/A,TRUE,"VOS";#N/A,#N/A,TRUE,"Warrington";#N/A,#N/A,TRUE,"Widnes"}</definedName>
    <definedName name="wy7u7y" localSheetId="6" hidden="1">{#N/A,#N/A,TRUE,"Cover";#N/A,#N/A,TRUE,"Conts";#N/A,#N/A,TRUE,"VOS";#N/A,#N/A,TRUE,"Warrington";#N/A,#N/A,TRUE,"Widnes"}</definedName>
    <definedName name="wy7u7y" localSheetId="4" hidden="1">{#N/A,#N/A,TRUE,"Cover";#N/A,#N/A,TRUE,"Conts";#N/A,#N/A,TRUE,"VOS";#N/A,#N/A,TRUE,"Warrington";#N/A,#N/A,TRUE,"Widnes"}</definedName>
    <definedName name="wy7u7y" hidden="1">{#N/A,#N/A,TRUE,"Cover";#N/A,#N/A,TRUE,"Conts";#N/A,#N/A,TRUE,"VOS";#N/A,#N/A,TRUE,"Warrington";#N/A,#N/A,TRUE,"Widnes"}</definedName>
    <definedName name="X" localSheetId="12">#REF!</definedName>
    <definedName name="X" localSheetId="9">#REF!</definedName>
    <definedName name="xc" localSheetId="6"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6" hidden="1">{"'Break down'!$A$4"}</definedName>
    <definedName name="XLK" hidden="1">{"'Break down'!$A$4"}</definedName>
    <definedName name="xls" localSheetId="6"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6" hidden="1">{"'Break down'!$A$4"}</definedName>
    <definedName name="xls." hidden="1">{"'Break down'!$A$4"}</definedName>
    <definedName name="xls1" localSheetId="6" hidden="1">{"'Break down'!$A$4"}</definedName>
    <definedName name="xls1" hidden="1">{"'Break down'!$A$4"}</definedName>
    <definedName name="xls2" localSheetId="6" hidden="1">{"'Break down'!$A$4"}</definedName>
    <definedName name="xls2" hidden="1">{"'Break down'!$A$4"}</definedName>
    <definedName name="XLSS" localSheetId="6" hidden="1">{"'Break down'!$A$4"}</definedName>
    <definedName name="XLSS" hidden="1">{"'Break down'!$A$4"}</definedName>
    <definedName name="xlst" localSheetId="6" hidden="1">{"'Break down'!$A$4"}</definedName>
    <definedName name="xlst" hidden="1">{"'Break down'!$A$4"}</definedName>
    <definedName name="XREF_COLUMN_1" hidden="1">#REF!</definedName>
    <definedName name="XREF_COLUMN_15" hidden="1">[54]Consolidated!#REF!</definedName>
    <definedName name="XREF_COLUMN_7" hidden="1">#REF!</definedName>
    <definedName name="XRefActiveRow" hidden="1">#REF!</definedName>
    <definedName name="XRefColumnsCount" hidden="1">12</definedName>
    <definedName name="XRefCopy1" hidden="1">#REF!</definedName>
    <definedName name="XRefCopy1Row" hidden="1">#REF!</definedName>
    <definedName name="XRefCopy2" hidden="1">#REF!</definedName>
    <definedName name="XRefCopy3" hidden="1">#REF!</definedName>
    <definedName name="XRefCopy7Row" hidden="1">[40]XREF!#REF!</definedName>
    <definedName name="XRefCopyRangeCount" hidden="1">7</definedName>
    <definedName name="XRefPaste1" hidden="1">#REF!</definedName>
    <definedName name="XRefPaste110Row" hidden="1">[40]XREF!#REF!</definedName>
    <definedName name="XRefPaste110Row1" hidden="1">[40]XREF!#REF!</definedName>
    <definedName name="XRefPaste111Row" hidden="1">[40]XREF!#REF!</definedName>
    <definedName name="XRefPaste112Row" hidden="1">[40]XREF!#REF!</definedName>
    <definedName name="XRefPaste113Row" hidden="1">[40]XREF!#REF!</definedName>
    <definedName name="XRefPaste120Row" hidden="1">[40]XREF!#REF!</definedName>
    <definedName name="XRefPaste121Row" hidden="1">[40]XREF!#REF!</definedName>
    <definedName name="XRefPaste1Row" hidden="1">#REF!</definedName>
    <definedName name="XRefPasteRangeCount" hidden="1">142</definedName>
    <definedName name="xx" hidden="1">[19]BID!$A$1:$A$1714</definedName>
    <definedName name="xxx" hidden="1">[19]BID!$A$1:$A$1714</definedName>
    <definedName name="xxxx" localSheetId="12">#REF!</definedName>
    <definedName name="xxxx" localSheetId="9">#REF!</definedName>
    <definedName name="xxxx" hidden="1">[15]FitOutConfCentre!#REF!</definedName>
    <definedName name="xxxxxxx" localSheetId="1" hidden="1">{#N/A,#N/A,FALSE,"MARCH"}</definedName>
    <definedName name="xxxxxxx" localSheetId="5" hidden="1">{#N/A,#N/A,FALSE,"MARCH"}</definedName>
    <definedName name="xxxxxxx" localSheetId="0" hidden="1">{#N/A,#N/A,FALSE,"MARCH"}</definedName>
    <definedName name="xxxxxxx" localSheetId="6" hidden="1">{#N/A,#N/A,FALSE,"MARCH"}</definedName>
    <definedName name="xxxxxxx" localSheetId="4" hidden="1">{#N/A,#N/A,FALSE,"MARCH"}</definedName>
    <definedName name="xxxxxxx" hidden="1">{#N/A,#N/A,FALSE,"MARCH"}</definedName>
    <definedName name="xxxxxxxxxxxxx" localSheetId="12">#REF!</definedName>
    <definedName name="xxxxxxxxxxxxx" localSheetId="9">#REF!</definedName>
    <definedName name="Y" localSheetId="12">#REF!</definedName>
    <definedName name="Y" localSheetId="9">#REF!</definedName>
    <definedName name="yes" localSheetId="6"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hidden="1">#REF!</definedName>
    <definedName name="yhrsh" localSheetId="1" hidden="1">{#N/A,#N/A,TRUE,"Cover";#N/A,#N/A,TRUE,"Conts";#N/A,#N/A,TRUE,"VOS";#N/A,#N/A,TRUE,"Warrington";#N/A,#N/A,TRUE,"Widnes"}</definedName>
    <definedName name="yhrsh" localSheetId="5" hidden="1">{#N/A,#N/A,TRUE,"Cover";#N/A,#N/A,TRUE,"Conts";#N/A,#N/A,TRUE,"VOS";#N/A,#N/A,TRUE,"Warrington";#N/A,#N/A,TRUE,"Widnes"}</definedName>
    <definedName name="yhrsh" localSheetId="0" hidden="1">{#N/A,#N/A,TRUE,"Cover";#N/A,#N/A,TRUE,"Conts";#N/A,#N/A,TRUE,"VOS";#N/A,#N/A,TRUE,"Warrington";#N/A,#N/A,TRUE,"Widnes"}</definedName>
    <definedName name="yhrsh" localSheetId="6" hidden="1">{#N/A,#N/A,TRUE,"Cover";#N/A,#N/A,TRUE,"Conts";#N/A,#N/A,TRUE,"VOS";#N/A,#N/A,TRUE,"Warrington";#N/A,#N/A,TRUE,"Widnes"}</definedName>
    <definedName name="yhrsh" localSheetId="4"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localSheetId="5" hidden="1">{#N/A,#N/A,TRUE,"Cover";#N/A,#N/A,TRUE,"Conts";#N/A,#N/A,TRUE,"VOS";#N/A,#N/A,TRUE,"Warrington";#N/A,#N/A,TRUE,"Widnes"}</definedName>
    <definedName name="ykhljkdggzsf" localSheetId="0" hidden="1">{#N/A,#N/A,TRUE,"Cover";#N/A,#N/A,TRUE,"Conts";#N/A,#N/A,TRUE,"VOS";#N/A,#N/A,TRUE,"Warrington";#N/A,#N/A,TRUE,"Widnes"}</definedName>
    <definedName name="ykhljkdggzsf" localSheetId="6" hidden="1">{#N/A,#N/A,TRUE,"Cover";#N/A,#N/A,TRUE,"Conts";#N/A,#N/A,TRUE,"VOS";#N/A,#N/A,TRUE,"Warrington";#N/A,#N/A,TRUE,"Widnes"}</definedName>
    <definedName name="ykhljkdggzsf" localSheetId="4"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localSheetId="5" hidden="1">{#N/A,#N/A,TRUE,"Cover";#N/A,#N/A,TRUE,"Conts";#N/A,#N/A,TRUE,"VOS";#N/A,#N/A,TRUE,"Warrington";#N/A,#N/A,TRUE,"Widnes"}</definedName>
    <definedName name="ykkllylulf" localSheetId="0" hidden="1">{#N/A,#N/A,TRUE,"Cover";#N/A,#N/A,TRUE,"Conts";#N/A,#N/A,TRUE,"VOS";#N/A,#N/A,TRUE,"Warrington";#N/A,#N/A,TRUE,"Widnes"}</definedName>
    <definedName name="ykkllylulf" localSheetId="6" hidden="1">{#N/A,#N/A,TRUE,"Cover";#N/A,#N/A,TRUE,"Conts";#N/A,#N/A,TRUE,"VOS";#N/A,#N/A,TRUE,"Warrington";#N/A,#N/A,TRUE,"Widnes"}</definedName>
    <definedName name="ykkllylulf" localSheetId="4" hidden="1">{#N/A,#N/A,TRUE,"Cover";#N/A,#N/A,TRUE,"Conts";#N/A,#N/A,TRUE,"VOS";#N/A,#N/A,TRUE,"Warrington";#N/A,#N/A,TRUE,"Widnes"}</definedName>
    <definedName name="ykkllylulf" hidden="1">{#N/A,#N/A,TRUE,"Cover";#N/A,#N/A,TRUE,"Conts";#N/A,#N/A,TRUE,"VOS";#N/A,#N/A,TRUE,"Warrington";#N/A,#N/A,TRUE,"Widnes"}</definedName>
    <definedName name="ynkim" localSheetId="6"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localSheetId="5" hidden="1">{#N/A,#N/A,FALSE,"골재소요량";#N/A,#N/A,FALSE,"골재소요량"}</definedName>
    <definedName name="yrteyyew" localSheetId="0" hidden="1">{#N/A,#N/A,FALSE,"골재소요량";#N/A,#N/A,FALSE,"골재소요량"}</definedName>
    <definedName name="yrteyyew" localSheetId="6" hidden="1">{#N/A,#N/A,FALSE,"골재소요량";#N/A,#N/A,FALSE,"골재소요량"}</definedName>
    <definedName name="yrteyyew" localSheetId="4" hidden="1">{#N/A,#N/A,FALSE,"골재소요량";#N/A,#N/A,FALSE,"골재소요량"}</definedName>
    <definedName name="yrteyyew" hidden="1">{#N/A,#N/A,FALSE,"골재소요량";#N/A,#N/A,FALSE,"골재소요량"}</definedName>
    <definedName name="yrtyerye" localSheetId="1" hidden="1">{#N/A,#N/A,FALSE,"전력간선"}</definedName>
    <definedName name="yrtyerye" localSheetId="5" hidden="1">{#N/A,#N/A,FALSE,"전력간선"}</definedName>
    <definedName name="yrtyerye" localSheetId="0" hidden="1">{#N/A,#N/A,FALSE,"전력간선"}</definedName>
    <definedName name="yrtyerye" localSheetId="6" hidden="1">{#N/A,#N/A,FALSE,"전력간선"}</definedName>
    <definedName name="yrtyerye" localSheetId="4" hidden="1">{#N/A,#N/A,FALSE,"전력간선"}</definedName>
    <definedName name="yrtyerye" hidden="1">{#N/A,#N/A,FALSE,"전력간선"}</definedName>
    <definedName name="yrtyet" localSheetId="1" hidden="1">{#N/A,#N/A,TRUE,"Cover";#N/A,#N/A,TRUE,"Conts";#N/A,#N/A,TRUE,"VOS";#N/A,#N/A,TRUE,"Warrington";#N/A,#N/A,TRUE,"Widnes"}</definedName>
    <definedName name="yrtyet" localSheetId="5" hidden="1">{#N/A,#N/A,TRUE,"Cover";#N/A,#N/A,TRUE,"Conts";#N/A,#N/A,TRUE,"VOS";#N/A,#N/A,TRUE,"Warrington";#N/A,#N/A,TRUE,"Widnes"}</definedName>
    <definedName name="yrtyet" localSheetId="0" hidden="1">{#N/A,#N/A,TRUE,"Cover";#N/A,#N/A,TRUE,"Conts";#N/A,#N/A,TRUE,"VOS";#N/A,#N/A,TRUE,"Warrington";#N/A,#N/A,TRUE,"Widnes"}</definedName>
    <definedName name="yrtyet" localSheetId="6" hidden="1">{#N/A,#N/A,TRUE,"Cover";#N/A,#N/A,TRUE,"Conts";#N/A,#N/A,TRUE,"VOS";#N/A,#N/A,TRUE,"Warrington";#N/A,#N/A,TRUE,"Widnes"}</definedName>
    <definedName name="yrtyet" localSheetId="4"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localSheetId="5" hidden="1">{#N/A,#N/A,TRUE,"Cover";#N/A,#N/A,TRUE,"Conts";#N/A,#N/A,TRUE,"VOS";#N/A,#N/A,TRUE,"Warrington";#N/A,#N/A,TRUE,"Widnes"}</definedName>
    <definedName name="yry" localSheetId="0" hidden="1">{#N/A,#N/A,TRUE,"Cover";#N/A,#N/A,TRUE,"Conts";#N/A,#N/A,TRUE,"VOS";#N/A,#N/A,TRUE,"Warrington";#N/A,#N/A,TRUE,"Widnes"}</definedName>
    <definedName name="yry" localSheetId="6" hidden="1">{#N/A,#N/A,TRUE,"Cover";#N/A,#N/A,TRUE,"Conts";#N/A,#N/A,TRUE,"VOS";#N/A,#N/A,TRUE,"Warrington";#N/A,#N/A,TRUE,"Widnes"}</definedName>
    <definedName name="yry" localSheetId="4"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localSheetId="5" hidden="1">{#N/A,#N/A,TRUE,"Front";#N/A,#N/A,TRUE,"Simple Letter";#N/A,#N/A,TRUE,"Inside";#N/A,#N/A,TRUE,"Contents";#N/A,#N/A,TRUE,"Basis";#N/A,#N/A,TRUE,"Inclusions";#N/A,#N/A,TRUE,"Exclusions";#N/A,#N/A,TRUE,"Areas";#N/A,#N/A,TRUE,"Summary";#N/A,#N/A,TRUE,"Detail"}</definedName>
    <definedName name="yryy" localSheetId="0" hidden="1">{#N/A,#N/A,TRUE,"Front";#N/A,#N/A,TRUE,"Simple Letter";#N/A,#N/A,TRUE,"Inside";#N/A,#N/A,TRUE,"Contents";#N/A,#N/A,TRUE,"Basis";#N/A,#N/A,TRUE,"Inclusions";#N/A,#N/A,TRUE,"Exclusions";#N/A,#N/A,TRUE,"Areas";#N/A,#N/A,TRUE,"Summary";#N/A,#N/A,TRUE,"Detail"}</definedName>
    <definedName name="yryy" localSheetId="6" hidden="1">{#N/A,#N/A,TRUE,"Front";#N/A,#N/A,TRUE,"Simple Letter";#N/A,#N/A,TRUE,"Inside";#N/A,#N/A,TRUE,"Contents";#N/A,#N/A,TRUE,"Basis";#N/A,#N/A,TRUE,"Inclusions";#N/A,#N/A,TRUE,"Exclusions";#N/A,#N/A,TRUE,"Areas";#N/A,#N/A,TRUE,"Summary";#N/A,#N/A,TRUE,"Detail"}</definedName>
    <definedName name="yryy" localSheetId="4"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6"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localSheetId="5" hidden="1">{#N/A,#N/A,TRUE,"Cover";#N/A,#N/A,TRUE,"Conts";#N/A,#N/A,TRUE,"VOS";#N/A,#N/A,TRUE,"Warrington";#N/A,#N/A,TRUE,"Widnes"}</definedName>
    <definedName name="ytjtyjre" localSheetId="0" hidden="1">{#N/A,#N/A,TRUE,"Cover";#N/A,#N/A,TRUE,"Conts";#N/A,#N/A,TRUE,"VOS";#N/A,#N/A,TRUE,"Warrington";#N/A,#N/A,TRUE,"Widnes"}</definedName>
    <definedName name="ytjtyjre" localSheetId="6" hidden="1">{#N/A,#N/A,TRUE,"Cover";#N/A,#N/A,TRUE,"Conts";#N/A,#N/A,TRUE,"VOS";#N/A,#N/A,TRUE,"Warrington";#N/A,#N/A,TRUE,"Widnes"}</definedName>
    <definedName name="ytjtyjre" localSheetId="4" hidden="1">{#N/A,#N/A,TRUE,"Cover";#N/A,#N/A,TRUE,"Conts";#N/A,#N/A,TRUE,"VOS";#N/A,#N/A,TRUE,"Warrington";#N/A,#N/A,TRUE,"Widnes"}</definedName>
    <definedName name="ytjtyjre" hidden="1">{#N/A,#N/A,TRUE,"Cover";#N/A,#N/A,TRUE,"Conts";#N/A,#N/A,TRUE,"VOS";#N/A,#N/A,TRUE,"Warrington";#N/A,#N/A,TRUE,"Widnes"}</definedName>
    <definedName name="ytr" localSheetId="6" hidden="1">{"'Break down'!$A$4"}</definedName>
    <definedName name="ytr" hidden="1">{"'Break down'!$A$4"}</definedName>
    <definedName name="ytuloioio" localSheetId="1" hidden="1">{#N/A,#N/A,TRUE,"Cover";#N/A,#N/A,TRUE,"Conts";#N/A,#N/A,TRUE,"VOS";#N/A,#N/A,TRUE,"Warrington";#N/A,#N/A,TRUE,"Widnes"}</definedName>
    <definedName name="ytuloioio" localSheetId="5" hidden="1">{#N/A,#N/A,TRUE,"Cover";#N/A,#N/A,TRUE,"Conts";#N/A,#N/A,TRUE,"VOS";#N/A,#N/A,TRUE,"Warrington";#N/A,#N/A,TRUE,"Widnes"}</definedName>
    <definedName name="ytuloioio" localSheetId="0" hidden="1">{#N/A,#N/A,TRUE,"Cover";#N/A,#N/A,TRUE,"Conts";#N/A,#N/A,TRUE,"VOS";#N/A,#N/A,TRUE,"Warrington";#N/A,#N/A,TRUE,"Widnes"}</definedName>
    <definedName name="ytuloioio" localSheetId="6" hidden="1">{#N/A,#N/A,TRUE,"Cover";#N/A,#N/A,TRUE,"Conts";#N/A,#N/A,TRUE,"VOS";#N/A,#N/A,TRUE,"Warrington";#N/A,#N/A,TRUE,"Widnes"}</definedName>
    <definedName name="ytuloioio" localSheetId="4"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6" hidden="1">{"'Break down'!$A$4"}</definedName>
    <definedName name="yui" hidden="1">{"'Break down'!$A$4"}</definedName>
    <definedName name="yup" localSheetId="6" hidden="1">{"'Break down'!$A$4"}</definedName>
    <definedName name="yup" hidden="1">{"'Break down'!$A$4"}</definedName>
    <definedName name="yuti7i78o" localSheetId="1" hidden="1">{#N/A,#N/A,TRUE,"Cover";#N/A,#N/A,TRUE,"Conts";#N/A,#N/A,TRUE,"VOS";#N/A,#N/A,TRUE,"Warrington";#N/A,#N/A,TRUE,"Widnes"}</definedName>
    <definedName name="yuti7i78o" localSheetId="5" hidden="1">{#N/A,#N/A,TRUE,"Cover";#N/A,#N/A,TRUE,"Conts";#N/A,#N/A,TRUE,"VOS";#N/A,#N/A,TRUE,"Warrington";#N/A,#N/A,TRUE,"Widnes"}</definedName>
    <definedName name="yuti7i78o" localSheetId="0" hidden="1">{#N/A,#N/A,TRUE,"Cover";#N/A,#N/A,TRUE,"Conts";#N/A,#N/A,TRUE,"VOS";#N/A,#N/A,TRUE,"Warrington";#N/A,#N/A,TRUE,"Widnes"}</definedName>
    <definedName name="yuti7i78o" localSheetId="6" hidden="1">{#N/A,#N/A,TRUE,"Cover";#N/A,#N/A,TRUE,"Conts";#N/A,#N/A,TRUE,"VOS";#N/A,#N/A,TRUE,"Warrington";#N/A,#N/A,TRUE,"Widnes"}</definedName>
    <definedName name="yuti7i78o" localSheetId="4" hidden="1">{#N/A,#N/A,TRUE,"Cover";#N/A,#N/A,TRUE,"Conts";#N/A,#N/A,TRUE,"VOS";#N/A,#N/A,TRUE,"Warrington";#N/A,#N/A,TRUE,"Widnes"}</definedName>
    <definedName name="yuti7i78o" hidden="1">{#N/A,#N/A,TRUE,"Cover";#N/A,#N/A,TRUE,"Conts";#N/A,#N/A,TRUE,"VOS";#N/A,#N/A,TRUE,"Warrington";#N/A,#N/A,TRUE,"Widnes"}</definedName>
    <definedName name="yy" localSheetId="6" hidden="1">{"'장비'!$A$3:$M$12"}</definedName>
    <definedName name="yy" hidden="1">{"'장비'!$A$3:$M$12"}</definedName>
    <definedName name="yyy" localSheetId="1" hidden="1">{#N/A,#N/A,TRUE,"Cover";#N/A,#N/A,TRUE,"Conts";#N/A,#N/A,TRUE,"VOS";#N/A,#N/A,TRUE,"Warrington";#N/A,#N/A,TRUE,"Widnes"}</definedName>
    <definedName name="yyy" localSheetId="5" hidden="1">{#N/A,#N/A,TRUE,"Cover";#N/A,#N/A,TRUE,"Conts";#N/A,#N/A,TRUE,"VOS";#N/A,#N/A,TRUE,"Warrington";#N/A,#N/A,TRUE,"Widnes"}</definedName>
    <definedName name="yyy" localSheetId="0" hidden="1">{#N/A,#N/A,TRUE,"Cover";#N/A,#N/A,TRUE,"Conts";#N/A,#N/A,TRUE,"VOS";#N/A,#N/A,TRUE,"Warrington";#N/A,#N/A,TRUE,"Widnes"}</definedName>
    <definedName name="yyy" localSheetId="4" hidden="1">{#N/A,#N/A,TRUE,"Cover";#N/A,#N/A,TRUE,"Conts";#N/A,#N/A,TRUE,"VOS";#N/A,#N/A,TRUE,"Warrington";#N/A,#N/A,TRUE,"Widnes"}</definedName>
    <definedName name="yyy" hidden="1">{#N/A,#N/A,TRUE,"Cover";#N/A,#N/A,TRUE,"Conts";#N/A,#N/A,TRUE,"VOS";#N/A,#N/A,TRUE,"Warrington";#N/A,#N/A,TRUE,"Widnes"}</definedName>
    <definedName name="yyyy" localSheetId="6"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6"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yyyyyyyyyy" localSheetId="12">#REF!</definedName>
    <definedName name="yyyyyyyyyy" localSheetId="9">#REF!</definedName>
    <definedName name="yyyyyyyyyyyyyyyy" localSheetId="12">#REF!</definedName>
    <definedName name="yyyyyyyyyyyyyyyy" localSheetId="9">#REF!</definedName>
    <definedName name="Z" localSheetId="12">#REF!</definedName>
    <definedName name="Z" localSheetId="9">#REF!</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'[55]GM &amp; TA'!$F$1:$F$65536,'[55]GM &amp; TA'!$G$1:$G$65536,'[55]GM &amp; TA'!$I$1:$T$65536</definedName>
    <definedName name="Z_64FBE21F_D610_4122_B662_C1CA556F0E6B_.wvu.Rows" hidden="1">[56]Macro!$A$9:$IV$47,[56]Macro!$A$49:$IV$49</definedName>
    <definedName name="Z_821080B5_A53F_46D5_A7A8_C550E9A6DB8E_.wvu.Rows" hidden="1">#REF!</definedName>
    <definedName name="Z_893D3CDD_E6EC_4FBE_9F4B_7C063AADDAA3_.wvu.FilterData"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localSheetId="6" hidden="1">[20]BID!$A$1:$A$4</definedName>
    <definedName name="za" hidden="1">[19]BID!$A$1:$A$4</definedName>
    <definedName name="zaa1" localSheetId="12">#REF!</definedName>
    <definedName name="zaa1" localSheetId="9">#REF!</definedName>
    <definedName name="zaal2" localSheetId="12">#REF!</definedName>
    <definedName name="zaal2" localSheetId="9">#REF!</definedName>
    <definedName name="zaed" localSheetId="1" hidden="1">{#N/A,#N/A,TRUE,"Cover";#N/A,#N/A,TRUE,"Conts";#N/A,#N/A,TRUE,"VOS";#N/A,#N/A,TRUE,"Warrington";#N/A,#N/A,TRUE,"Widnes"}</definedName>
    <definedName name="zaed" localSheetId="5" hidden="1">{#N/A,#N/A,TRUE,"Cover";#N/A,#N/A,TRUE,"Conts";#N/A,#N/A,TRUE,"VOS";#N/A,#N/A,TRUE,"Warrington";#N/A,#N/A,TRUE,"Widnes"}</definedName>
    <definedName name="zaed" localSheetId="0" hidden="1">{#N/A,#N/A,TRUE,"Cover";#N/A,#N/A,TRUE,"Conts";#N/A,#N/A,TRUE,"VOS";#N/A,#N/A,TRUE,"Warrington";#N/A,#N/A,TRUE,"Widnes"}</definedName>
    <definedName name="zaed" localSheetId="6" hidden="1">{#N/A,#N/A,TRUE,"Cover";#N/A,#N/A,TRUE,"Conts";#N/A,#N/A,TRUE,"VOS";#N/A,#N/A,TRUE,"Warrington";#N/A,#N/A,TRUE,"Widnes"}</definedName>
    <definedName name="zaed" localSheetId="4"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localSheetId="5" hidden="1">{#N/A,#N/A,TRUE,"Cover";#N/A,#N/A,TRUE,"Conts";#N/A,#N/A,TRUE,"VOS";#N/A,#N/A,TRUE,"Warrington";#N/A,#N/A,TRUE,"Widnes"}</definedName>
    <definedName name="ZBDZBDFB" localSheetId="0" hidden="1">{#N/A,#N/A,TRUE,"Cover";#N/A,#N/A,TRUE,"Conts";#N/A,#N/A,TRUE,"VOS";#N/A,#N/A,TRUE,"Warrington";#N/A,#N/A,TRUE,"Widnes"}</definedName>
    <definedName name="ZBDZBDFB" localSheetId="6" hidden="1">{#N/A,#N/A,TRUE,"Cover";#N/A,#N/A,TRUE,"Conts";#N/A,#N/A,TRUE,"VOS";#N/A,#N/A,TRUE,"Warrington";#N/A,#N/A,TRUE,"Widnes"}</definedName>
    <definedName name="ZBDZBDFB" localSheetId="4" hidden="1">{#N/A,#N/A,TRUE,"Cover";#N/A,#N/A,TRUE,"Conts";#N/A,#N/A,TRUE,"VOS";#N/A,#N/A,TRUE,"Warrington";#N/A,#N/A,TRUE,"Widnes"}</definedName>
    <definedName name="ZBDZBDFB" hidden="1">{#N/A,#N/A,TRUE,"Cover";#N/A,#N/A,TRUE,"Conts";#N/A,#N/A,TRUE,"VOS";#N/A,#N/A,TRUE,"Warrington";#N/A,#N/A,TRUE,"Widnes"}</definedName>
    <definedName name="zero" localSheetId="6" hidden="1">{"Output%",#N/A,FALSE,"Output"}</definedName>
    <definedName name="zero" hidden="1">{"Output%",#N/A,FALSE,"Output"}</definedName>
    <definedName name="Zip1" localSheetId="6"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one_impres_MI" localSheetId="12">#REF!</definedName>
    <definedName name="Zone_impres_MI" localSheetId="9">#REF!</definedName>
    <definedName name="zse" localSheetId="6"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6" hidden="1">{#N/A,#N/A,TRUE,"Cover";#N/A,#N/A,TRUE,"Conts";#N/A,#N/A,TRUE,"VOS";#N/A,#N/A,TRUE,"Warrington";#N/A,#N/A,TRUE,"Widnes"}</definedName>
    <definedName name="zxdvzdv" hidden="1">{#N/A,#N/A,TRUE,"Cover";#N/A,#N/A,TRUE,"Conts";#N/A,#N/A,TRUE,"VOS";#N/A,#N/A,TRUE,"Warrington";#N/A,#N/A,TRUE,"Widnes"}</definedName>
    <definedName name="zxgsdfg" localSheetId="6" hidden="1">{"'Bill No. 7'!$A$1:$G$32"}</definedName>
    <definedName name="zxgsdfg" hidden="1">{"'Bill No. 7'!$A$1:$G$32"}</definedName>
    <definedName name="zxx" hidden="1">[15]FitOutConfCentre!#REF!</definedName>
    <definedName name="ZYZ" hidden="1">[16]FitOutConfCentre!#REF!</definedName>
    <definedName name="ZZ" localSheetId="1" hidden="1">{#N/A,#N/A,FALSE,"CAM-G7";#N/A,#N/A,FALSE,"SPL";#N/A,#N/A,FALSE,"butt-in G7";#N/A,#N/A,FALSE,"dia-in G7";#N/A,#N/A,FALSE,"추가-STA G7"}</definedName>
    <definedName name="ZZ" localSheetId="5" hidden="1">{#N/A,#N/A,FALSE,"CAM-G7";#N/A,#N/A,FALSE,"SPL";#N/A,#N/A,FALSE,"butt-in G7";#N/A,#N/A,FALSE,"dia-in G7";#N/A,#N/A,FALSE,"추가-STA G7"}</definedName>
    <definedName name="ZZ" localSheetId="0" hidden="1">{#N/A,#N/A,FALSE,"CAM-G7";#N/A,#N/A,FALSE,"SPL";#N/A,#N/A,FALSE,"butt-in G7";#N/A,#N/A,FALSE,"dia-in G7";#N/A,#N/A,FALSE,"추가-STA G7"}</definedName>
    <definedName name="ZZ" localSheetId="4" hidden="1">{#N/A,#N/A,FALSE,"CAM-G7";#N/A,#N/A,FALSE,"SPL";#N/A,#N/A,FALSE,"butt-in G7";#N/A,#N/A,FALSE,"dia-in G7";#N/A,#N/A,FALSE,"추가-STA G7"}</definedName>
    <definedName name="ZZ" hidden="1">{#N/A,#N/A,FALSE,"CAM-G7";#N/A,#N/A,FALSE,"SPL";#N/A,#N/A,FALSE,"butt-in G7";#N/A,#N/A,FALSE,"dia-in G7";#N/A,#N/A,FALSE,"추가-STA G7"}</definedName>
    <definedName name="zzz" localSheetId="1" hidden="1">{#N/A,#N/A,TRUE,"Cover";#N/A,#N/A,TRUE,"Conts";#N/A,#N/A,TRUE,"VOS";#N/A,#N/A,TRUE,"Warrington";#N/A,#N/A,TRUE,"Widnes"}</definedName>
    <definedName name="zzz" localSheetId="5" hidden="1">{#N/A,#N/A,TRUE,"Cover";#N/A,#N/A,TRUE,"Conts";#N/A,#N/A,TRUE,"VOS";#N/A,#N/A,TRUE,"Warrington";#N/A,#N/A,TRUE,"Widnes"}</definedName>
    <definedName name="zzz" localSheetId="0" hidden="1">{#N/A,#N/A,TRUE,"Cover";#N/A,#N/A,TRUE,"Conts";#N/A,#N/A,TRUE,"VOS";#N/A,#N/A,TRUE,"Warrington";#N/A,#N/A,TRUE,"Widnes"}</definedName>
    <definedName name="zzz" localSheetId="6" hidden="1">#REF!</definedName>
    <definedName name="zzz" localSheetId="4" hidden="1">{#N/A,#N/A,TRUE,"Cover";#N/A,#N/A,TRUE,"Conts";#N/A,#N/A,TRUE,"VOS";#N/A,#N/A,TRUE,"Warrington";#N/A,#N/A,TRUE,"Widnes"}</definedName>
    <definedName name="zzz" hidden="1">{#N/A,#N/A,TRUE,"Cover";#N/A,#N/A,TRUE,"Conts";#N/A,#N/A,TRUE,"VOS";#N/A,#N/A,TRUE,"Warrington";#N/A,#N/A,TRUE,"Widnes"}</definedName>
    <definedName name="ZZZZZZZZZZZZZZ" hidden="1">#REF!</definedName>
    <definedName name="zzzzzzzzzzzzzzzzzzzz" localSheetId="12">#REF!</definedName>
    <definedName name="zzzzzzzzzzzzzzzzzzzz" localSheetId="9">#REF!</definedName>
    <definedName name="ㄱ미" localSheetId="6" hidden="1">{#N/A,#N/A,TRUE,"Basic";#N/A,#N/A,TRUE,"EXT-TABLE";#N/A,#N/A,TRUE,"STEEL";#N/A,#N/A,TRUE,"INT-Table";#N/A,#N/A,TRUE,"STEEL";#N/A,#N/A,TRUE,"Door"}</definedName>
    <definedName name="ㄱ미" hidden="1">{#N/A,#N/A,TRUE,"Basic";#N/A,#N/A,TRUE,"EXT-TABLE";#N/A,#N/A,TRUE,"STEEL";#N/A,#N/A,TRUE,"INT-Table";#N/A,#N/A,TRUE,"STEEL";#N/A,#N/A,TRUE,"Door"}</definedName>
    <definedName name="ㄱㅈㅎ" localSheetId="6" hidden="1">[20]BID!$A$1:$A$1714</definedName>
    <definedName name="ㄱㅈㅎ" hidden="1">[19]BID!$A$1:$A$1714</definedName>
    <definedName name="가설계획" localSheetId="1" hidden="1">{#N/A,#N/A,FALSE,"갑지";#N/A,#N/A,FALSE,"개요";#N/A,#N/A,FALSE,"비목별";#N/A,#N/A,FALSE,"건물별";#N/A,#N/A,FALSE,"기구표";#N/A,#N/A,FALSE,"직원투입"}</definedName>
    <definedName name="가설계획" localSheetId="5" hidden="1">{#N/A,#N/A,FALSE,"갑지";#N/A,#N/A,FALSE,"개요";#N/A,#N/A,FALSE,"비목별";#N/A,#N/A,FALSE,"건물별";#N/A,#N/A,FALSE,"기구표";#N/A,#N/A,FALSE,"직원투입"}</definedName>
    <definedName name="가설계획" localSheetId="0" hidden="1">{#N/A,#N/A,FALSE,"갑지";#N/A,#N/A,FALSE,"개요";#N/A,#N/A,FALSE,"비목별";#N/A,#N/A,FALSE,"건물별";#N/A,#N/A,FALSE,"기구표";#N/A,#N/A,FALSE,"직원투입"}</definedName>
    <definedName name="가설계획" localSheetId="6" hidden="1">{#N/A,#N/A,FALSE,"갑지";#N/A,#N/A,FALSE,"개요";#N/A,#N/A,FALSE,"비목별";#N/A,#N/A,FALSE,"건물별";#N/A,#N/A,FALSE,"기구표";#N/A,#N/A,FALSE,"직원투입"}</definedName>
    <definedName name="가설계획" localSheetId="4"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localSheetId="5" hidden="1">{#N/A,#N/A,FALSE,"갑지";#N/A,#N/A,FALSE,"개요";#N/A,#N/A,FALSE,"비목별";#N/A,#N/A,FALSE,"건물별";#N/A,#N/A,FALSE,"기구표";#N/A,#N/A,FALSE,"직원투입"}</definedName>
    <definedName name="간접비" localSheetId="0" hidden="1">{#N/A,#N/A,FALSE,"갑지";#N/A,#N/A,FALSE,"개요";#N/A,#N/A,FALSE,"비목별";#N/A,#N/A,FALSE,"건물별";#N/A,#N/A,FALSE,"기구표";#N/A,#N/A,FALSE,"직원투입"}</definedName>
    <definedName name="간접비" localSheetId="6" hidden="1">{#N/A,#N/A,FALSE,"갑지";#N/A,#N/A,FALSE,"개요";#N/A,#N/A,FALSE,"비목별";#N/A,#N/A,FALSE,"건물별";#N/A,#N/A,FALSE,"기구표";#N/A,#N/A,FALSE,"직원투입"}</definedName>
    <definedName name="간접비" localSheetId="4"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localSheetId="5" hidden="1">{#N/A,#N/A,FALSE,"갑지";#N/A,#N/A,FALSE,"개요";#N/A,#N/A,FALSE,"비목별";#N/A,#N/A,FALSE,"건물별";#N/A,#N/A,FALSE,"기구표";#N/A,#N/A,FALSE,"직원투입"}</definedName>
    <definedName name="간접비1" localSheetId="0" hidden="1">{#N/A,#N/A,FALSE,"갑지";#N/A,#N/A,FALSE,"개요";#N/A,#N/A,FALSE,"비목별";#N/A,#N/A,FALSE,"건물별";#N/A,#N/A,FALSE,"기구표";#N/A,#N/A,FALSE,"직원투입"}</definedName>
    <definedName name="간접비1" localSheetId="6" hidden="1">{#N/A,#N/A,FALSE,"갑지";#N/A,#N/A,FALSE,"개요";#N/A,#N/A,FALSE,"비목별";#N/A,#N/A,FALSE,"건물별";#N/A,#N/A,FALSE,"기구표";#N/A,#N/A,FALSE,"직원투입"}</definedName>
    <definedName name="간접비1" localSheetId="4"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6"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localSheetId="5" hidden="1">{#N/A,#N/A,FALSE,"지침";#N/A,#N/A,FALSE,"환경분석";#N/A,#N/A,FALSE,"Sheet16"}</definedName>
    <definedName name="감리상주" localSheetId="0" hidden="1">{#N/A,#N/A,FALSE,"지침";#N/A,#N/A,FALSE,"환경분석";#N/A,#N/A,FALSE,"Sheet16"}</definedName>
    <definedName name="감리상주" localSheetId="6" hidden="1">{#N/A,#N/A,FALSE,"지침";#N/A,#N/A,FALSE,"환경분석";#N/A,#N/A,FALSE,"Sheet16"}</definedName>
    <definedName name="감리상주" localSheetId="4"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 localSheetId="1" hidden="1">{#N/A,#N/A,FALSE,"갑지";#N/A,#N/A,FALSE,"개요";#N/A,#N/A,FALSE,"비목별";#N/A,#N/A,FALSE,"건물별";#N/A,#N/A,FALSE,"기구표";#N/A,#N/A,FALSE,"직원투입"}</definedName>
    <definedName name="건축" localSheetId="5" hidden="1">{#N/A,#N/A,FALSE,"갑지";#N/A,#N/A,FALSE,"개요";#N/A,#N/A,FALSE,"비목별";#N/A,#N/A,FALSE,"건물별";#N/A,#N/A,FALSE,"기구표";#N/A,#N/A,FALSE,"직원투입"}</definedName>
    <definedName name="건축" localSheetId="0" hidden="1">{#N/A,#N/A,FALSE,"갑지";#N/A,#N/A,FALSE,"개요";#N/A,#N/A,FALSE,"비목별";#N/A,#N/A,FALSE,"건물별";#N/A,#N/A,FALSE,"기구표";#N/A,#N/A,FALSE,"직원투입"}</definedName>
    <definedName name="건축" localSheetId="4" hidden="1">{#N/A,#N/A,FALSE,"갑지";#N/A,#N/A,FALSE,"개요";#N/A,#N/A,FALSE,"비목별";#N/A,#N/A,FALSE,"건물별";#N/A,#N/A,FALSE,"기구표";#N/A,#N/A,FALSE,"직원투입"}</definedName>
    <definedName name="건축" hidden="1">{#N/A,#N/A,FALSE,"갑지";#N/A,#N/A,FALSE,"개요";#N/A,#N/A,FALSE,"비목별";#N/A,#N/A,FALSE,"건물별";#N/A,#N/A,FALSE,"기구표";#N/A,#N/A,FALSE,"직원투입"}</definedName>
    <definedName name="건축팀별" localSheetId="1" hidden="1">{#N/A,#N/A,FALSE,"지침";#N/A,#N/A,FALSE,"환경분석";#N/A,#N/A,FALSE,"Sheet16"}</definedName>
    <definedName name="건축팀별" localSheetId="5" hidden="1">{#N/A,#N/A,FALSE,"지침";#N/A,#N/A,FALSE,"환경분석";#N/A,#N/A,FALSE,"Sheet16"}</definedName>
    <definedName name="건축팀별" localSheetId="0" hidden="1">{#N/A,#N/A,FALSE,"지침";#N/A,#N/A,FALSE,"환경분석";#N/A,#N/A,FALSE,"Sheet16"}</definedName>
    <definedName name="건축팀별" localSheetId="6" hidden="1">{#N/A,#N/A,FALSE,"지침";#N/A,#N/A,FALSE,"환경분석";#N/A,#N/A,FALSE,"Sheet16"}</definedName>
    <definedName name="건축팀별" localSheetId="4" hidden="1">{#N/A,#N/A,FALSE,"지침";#N/A,#N/A,FALSE,"환경분석";#N/A,#N/A,FALSE,"Sheet16"}</definedName>
    <definedName name="건축팀별" hidden="1">{#N/A,#N/A,FALSE,"지침";#N/A,#N/A,FALSE,"환경분석";#N/A,#N/A,FALSE,"Sheet16"}</definedName>
    <definedName name="겉표지" localSheetId="6" hidden="1">{#N/A,#N/A,TRUE,"Basic";#N/A,#N/A,TRUE,"EXT-TABLE";#N/A,#N/A,TRUE,"STEEL";#N/A,#N/A,TRUE,"INT-Table";#N/A,#N/A,TRUE,"STEEL";#N/A,#N/A,TRUE,"Door"}</definedName>
    <definedName name="겉표지" hidden="1">{#N/A,#N/A,TRUE,"Basic";#N/A,#N/A,TRUE,"EXT-TABLE";#N/A,#N/A,TRUE,"STEEL";#N/A,#N/A,TRUE,"INT-Table";#N/A,#N/A,TRUE,"STEEL";#N/A,#N/A,TRUE,"Door"}</definedName>
    <definedName name="견적" localSheetId="6"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6" hidden="1">{#N/A,#N/A,FALSE,"CCTV"}</definedName>
    <definedName name="견적SHEET" hidden="1">{#N/A,#N/A,FALSE,"CCTV"}</definedName>
    <definedName name="견적조건" hidden="1">'[57]steel total'!#REF!</definedName>
    <definedName name="견적품의서" localSheetId="6" hidden="1">{"'장비'!$A$3:$M$12"}</definedName>
    <definedName name="견적품의서" hidden="1">{"'장비'!$A$3:$M$12"}</definedName>
    <definedName name="계수" localSheetId="1" hidden="1">{#N/A,#N/A,FALSE,"지침";#N/A,#N/A,FALSE,"환경분석";#N/A,#N/A,FALSE,"Sheet16"}</definedName>
    <definedName name="계수" localSheetId="5" hidden="1">{#N/A,#N/A,FALSE,"지침";#N/A,#N/A,FALSE,"환경분석";#N/A,#N/A,FALSE,"Sheet16"}</definedName>
    <definedName name="계수" localSheetId="0" hidden="1">{#N/A,#N/A,FALSE,"지침";#N/A,#N/A,FALSE,"환경분석";#N/A,#N/A,FALSE,"Sheet16"}</definedName>
    <definedName name="계수" localSheetId="6" hidden="1">{#N/A,#N/A,FALSE,"지침";#N/A,#N/A,FALSE,"환경분석";#N/A,#N/A,FALSE,"Sheet16"}</definedName>
    <definedName name="계수" localSheetId="4"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localSheetId="5" hidden="1">{#N/A,#N/A,FALSE,"지침";#N/A,#N/A,FALSE,"환경분석";#N/A,#N/A,FALSE,"Sheet16"}</definedName>
    <definedName name="계수자료" localSheetId="0" hidden="1">{#N/A,#N/A,FALSE,"지침";#N/A,#N/A,FALSE,"환경분석";#N/A,#N/A,FALSE,"Sheet16"}</definedName>
    <definedName name="계수자료" localSheetId="6" hidden="1">{#N/A,#N/A,FALSE,"지침";#N/A,#N/A,FALSE,"환경분석";#N/A,#N/A,FALSE,"Sheet16"}</definedName>
    <definedName name="계수자료" localSheetId="4"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localSheetId="5" hidden="1">{#N/A,#N/A,FALSE,"골재소요량";#N/A,#N/A,FALSE,"골재소요량"}</definedName>
    <definedName name="골재" localSheetId="0" hidden="1">{#N/A,#N/A,FALSE,"골재소요량";#N/A,#N/A,FALSE,"골재소요량"}</definedName>
    <definedName name="골재" localSheetId="6" hidden="1">{#N/A,#N/A,FALSE,"골재소요량";#N/A,#N/A,FALSE,"골재소요량"}</definedName>
    <definedName name="골재" localSheetId="4" hidden="1">{#N/A,#N/A,FALSE,"골재소요량";#N/A,#N/A,FALSE,"골재소요량"}</definedName>
    <definedName name="골재" hidden="1">{#N/A,#N/A,FALSE,"골재소요량";#N/A,#N/A,FALSE,"골재소요량"}</definedName>
    <definedName name="골조" localSheetId="1" hidden="1">{#N/A,#N/A,FALSE,"물량산출"}</definedName>
    <definedName name="골조" localSheetId="5" hidden="1">{#N/A,#N/A,FALSE,"물량산출"}</definedName>
    <definedName name="골조" localSheetId="0" hidden="1">{#N/A,#N/A,FALSE,"물량산출"}</definedName>
    <definedName name="골조" localSheetId="6" hidden="1">{#N/A,#N/A,FALSE,"물량산출"}</definedName>
    <definedName name="골조" localSheetId="4"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localSheetId="5" hidden="1">{#N/A,#N/A,FALSE,"물량산출"}</definedName>
    <definedName name="공정" localSheetId="0" hidden="1">{#N/A,#N/A,FALSE,"물량산출"}</definedName>
    <definedName name="공정" localSheetId="6" hidden="1">{#N/A,#N/A,FALSE,"물량산출"}</definedName>
    <definedName name="공정" localSheetId="4"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localSheetId="5" hidden="1">{#N/A,#N/A,FALSE,"갑지";#N/A,#N/A,FALSE,"개요";#N/A,#N/A,FALSE,"비목별";#N/A,#N/A,FALSE,"건물별";#N/A,#N/A,FALSE,"기구표";#N/A,#N/A,FALSE,"직원투입"}</definedName>
    <definedName name="관리비2" localSheetId="0" hidden="1">{#N/A,#N/A,FALSE,"갑지";#N/A,#N/A,FALSE,"개요";#N/A,#N/A,FALSE,"비목별";#N/A,#N/A,FALSE,"건물별";#N/A,#N/A,FALSE,"기구표";#N/A,#N/A,FALSE,"직원투입"}</definedName>
    <definedName name="관리비2" localSheetId="6" hidden="1">{#N/A,#N/A,FALSE,"갑지";#N/A,#N/A,FALSE,"개요";#N/A,#N/A,FALSE,"비목별";#N/A,#N/A,FALSE,"건물별";#N/A,#N/A,FALSE,"기구표";#N/A,#N/A,FALSE,"직원투입"}</definedName>
    <definedName name="관리비2" localSheetId="4"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localSheetId="5" hidden="1">{#N/A,#N/A,FALSE,"물량산출"}</definedName>
    <definedName name="광" localSheetId="0" hidden="1">{#N/A,#N/A,FALSE,"물량산출"}</definedName>
    <definedName name="광" localSheetId="6" hidden="1">{#N/A,#N/A,FALSE,"물량산출"}</definedName>
    <definedName name="광" localSheetId="4" hidden="1">{#N/A,#N/A,FALSE,"물량산출"}</definedName>
    <definedName name="광" hidden="1">{#N/A,#N/A,FALSE,"물량산출"}</definedName>
    <definedName name="광덕기업" localSheetId="1" hidden="1">{#N/A,#N/A,FALSE,"물량산출"}</definedName>
    <definedName name="광덕기업" localSheetId="5" hidden="1">{#N/A,#N/A,FALSE,"물량산출"}</definedName>
    <definedName name="광덕기업" localSheetId="0" hidden="1">{#N/A,#N/A,FALSE,"물량산출"}</definedName>
    <definedName name="광덕기업" localSheetId="6" hidden="1">{#N/A,#N/A,FALSE,"물량산출"}</definedName>
    <definedName name="광덕기업" localSheetId="4"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localSheetId="5" hidden="1">{#N/A,#N/A,FALSE,"전력간선"}</definedName>
    <definedName name="교육" localSheetId="0" hidden="1">{#N/A,#N/A,FALSE,"전력간선"}</definedName>
    <definedName name="교육" localSheetId="6" hidden="1">{#N/A,#N/A,FALSE,"전력간선"}</definedName>
    <definedName name="교육" localSheetId="4"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localSheetId="5" hidden="1">{#N/A,#N/A,FALSE,"물량산출"}</definedName>
    <definedName name="금강" localSheetId="0" hidden="1">{#N/A,#N/A,FALSE,"물량산출"}</definedName>
    <definedName name="금강" localSheetId="6" hidden="1">{#N/A,#N/A,FALSE,"물량산출"}</definedName>
    <definedName name="금강" localSheetId="4" hidden="1">{#N/A,#N/A,FALSE,"물량산출"}</definedName>
    <definedName name="금강" hidden="1">{#N/A,#N/A,FALSE,"물량산출"}</definedName>
    <definedName name="금강고려" localSheetId="1" hidden="1">{#N/A,#N/A,FALSE,"물량산출"}</definedName>
    <definedName name="금강고려" localSheetId="5" hidden="1">{#N/A,#N/A,FALSE,"물량산출"}</definedName>
    <definedName name="금강고려" localSheetId="0" hidden="1">{#N/A,#N/A,FALSE,"물량산출"}</definedName>
    <definedName name="금강고려" localSheetId="6" hidden="1">{#N/A,#N/A,FALSE,"물량산출"}</definedName>
    <definedName name="금강고려" localSheetId="4"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localSheetId="5" hidden="1">{#N/A,#N/A,FALSE,"지침";#N/A,#N/A,FALSE,"환경분석";#N/A,#N/A,FALSE,"Sheet16"}</definedName>
    <definedName name="기성투입" localSheetId="0" hidden="1">{#N/A,#N/A,FALSE,"지침";#N/A,#N/A,FALSE,"환경분석";#N/A,#N/A,FALSE,"Sheet16"}</definedName>
    <definedName name="기성투입" localSheetId="6" hidden="1">{#N/A,#N/A,FALSE,"지침";#N/A,#N/A,FALSE,"환경분석";#N/A,#N/A,FALSE,"Sheet16"}</definedName>
    <definedName name="기성투입" localSheetId="4"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localSheetId="5" hidden="1">{#N/A,#N/A,FALSE,"혼합골재"}</definedName>
    <definedName name="기존도로상태" localSheetId="0" hidden="1">{#N/A,#N/A,FALSE,"혼합골재"}</definedName>
    <definedName name="기존도로상태" localSheetId="6" hidden="1">{#N/A,#N/A,FALSE,"혼합골재"}</definedName>
    <definedName name="기존도로상태" localSheetId="4" hidden="1">{#N/A,#N/A,FALSE,"혼합골재"}</definedName>
    <definedName name="기존도로상태" hidden="1">{#N/A,#N/A,FALSE,"혼합골재"}</definedName>
    <definedName name="김" localSheetId="6" hidden="1">{#N/A,#N/A,TRUE,"Basic";#N/A,#N/A,TRUE,"EXT-TABLE";#N/A,#N/A,TRUE,"STEEL";#N/A,#N/A,TRUE,"INT-Table";#N/A,#N/A,TRUE,"STEEL";#N/A,#N/A,TRUE,"Door"}</definedName>
    <definedName name="김" hidden="1">{#N/A,#N/A,TRUE,"Basic";#N/A,#N/A,TRUE,"EXT-TABLE";#N/A,#N/A,TRUE,"STEEL";#N/A,#N/A,TRUE,"INT-Table";#N/A,#N/A,TRUE,"STEEL";#N/A,#N/A,TRUE,"Door"}</definedName>
    <definedName name="김1" localSheetId="6" hidden="1">{#N/A,#N/A,TRUE,"Basic";#N/A,#N/A,TRUE,"EXT-TABLE";#N/A,#N/A,TRUE,"STEEL";#N/A,#N/A,TRUE,"INT-Table";#N/A,#N/A,TRUE,"STEEL";#N/A,#N/A,TRUE,"Door"}</definedName>
    <definedName name="김1" hidden="1">{#N/A,#N/A,TRUE,"Basic";#N/A,#N/A,TRUE,"EXT-TABLE";#N/A,#N/A,TRUE,"STEEL";#N/A,#N/A,TRUE,"INT-Table";#N/A,#N/A,TRUE,"STEEL";#N/A,#N/A,TRUE,"Door"}</definedName>
    <definedName name="김3" localSheetId="6"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localSheetId="6" hidden="1">[20]BID!$A$1:$A$734</definedName>
    <definedName name="ㄴㄱㄹ" hidden="1">[19]BID!$A$1:$A$734</definedName>
    <definedName name="ㄴㄴ" localSheetId="1" hidden="1">{#N/A,#N/A,FALSE,"물량산출"}</definedName>
    <definedName name="ㄴㄴ" localSheetId="5" hidden="1">{#N/A,#N/A,FALSE,"물량산출"}</definedName>
    <definedName name="ㄴㄴ" localSheetId="0" hidden="1">{#N/A,#N/A,FALSE,"물량산출"}</definedName>
    <definedName name="ㄴㄴ" localSheetId="6" hidden="1">{#N/A,#N/A,FALSE,"물량산출"}</definedName>
    <definedName name="ㄴㄴ" localSheetId="4" hidden="1">{#N/A,#N/A,FALSE,"물량산출"}</definedName>
    <definedName name="ㄴㄴ" hidden="1">{#N/A,#N/A,FALSE,"물량산출"}</definedName>
    <definedName name="ㄴㅁ" localSheetId="6" hidden="1">[20]BID!$A$1:$A$4</definedName>
    <definedName name="ㄴㅁ" hidden="1">[19]BID!$A$1:$A$4</definedName>
    <definedName name="ㄴㅇ" localSheetId="1" hidden="1">{#N/A,#N/A,FALSE,"물량산출"}</definedName>
    <definedName name="ㄴㅇ" localSheetId="5" hidden="1">{#N/A,#N/A,FALSE,"물량산출"}</definedName>
    <definedName name="ㄴㅇ" localSheetId="0" hidden="1">{#N/A,#N/A,FALSE,"물량산출"}</definedName>
    <definedName name="ㄴㅇ" localSheetId="6" hidden="1">{#N/A,#N/A,FALSE,"물량산출"}</definedName>
    <definedName name="ㄴㅇ" localSheetId="4"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localSheetId="5" hidden="1">{#N/A,#N/A,FALSE,"물량산출"}</definedName>
    <definedName name="내고가" localSheetId="0" hidden="1">{#N/A,#N/A,FALSE,"물량산출"}</definedName>
    <definedName name="내고가" localSheetId="6" hidden="1">{#N/A,#N/A,FALSE,"물량산출"}</definedName>
    <definedName name="내고가" localSheetId="4"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6" hidden="1">{"'장비'!$A$3:$M$12"}</definedName>
    <definedName name="ㄷㄳ" hidden="1">{"'장비'!$A$3:$M$12"}</definedName>
    <definedName name="ㄷㄷㄷㄷ" localSheetId="6" hidden="1">{"'장비'!$A$3:$M$12"}</definedName>
    <definedName name="ㄷㄷㄷㄷ" hidden="1">{"'장비'!$A$3:$M$12"}</definedName>
    <definedName name="ㄷㅈㅂㄷ" localSheetId="6"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localSheetId="5" hidden="1">{#N/A,#N/A,FALSE,"QG1 분양률 리스크 평가";#N/A,#N/A,FALSE,"QG1 주요 추가 리스크 평가";#N/A,#N/A,FALSE,"분양률";#N/A,#N/A,FALSE,"Back-up";#N/A,#N/A,FALSE,"QG1 전략과 종합"}</definedName>
    <definedName name="다른" localSheetId="0" hidden="1">{#N/A,#N/A,FALSE,"QG1 분양률 리스크 평가";#N/A,#N/A,FALSE,"QG1 주요 추가 리스크 평가";#N/A,#N/A,FALSE,"분양률";#N/A,#N/A,FALSE,"Back-up";#N/A,#N/A,FALSE,"QG1 전략과 종합"}</definedName>
    <definedName name="다른" localSheetId="6" hidden="1">{#N/A,#N/A,FALSE,"QG1 분양률 리스크 평가";#N/A,#N/A,FALSE,"QG1 주요 추가 리스크 평가";#N/A,#N/A,FALSE,"분양률";#N/A,#N/A,FALSE,"Back-up";#N/A,#N/A,FALSE,"QG1 전략과 종합"}</definedName>
    <definedName name="다른" localSheetId="4"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localSheetId="5" hidden="1">{#N/A,#N/A,FALSE,"전력간선"}</definedName>
    <definedName name="다시" localSheetId="0" hidden="1">{#N/A,#N/A,FALSE,"전력간선"}</definedName>
    <definedName name="다시" localSheetId="6" hidden="1">{#N/A,#N/A,FALSE,"전력간선"}</definedName>
    <definedName name="다시" localSheetId="4"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localSheetId="5" hidden="1">{#N/A,#N/A,FALSE,"갑지";#N/A,#N/A,FALSE,"개요";#N/A,#N/A,FALSE,"비목별";#N/A,#N/A,FALSE,"건물별";#N/A,#N/A,FALSE,"기구표";#N/A,#N/A,FALSE,"직원투입"}</definedName>
    <definedName name="다음" localSheetId="0" hidden="1">{#N/A,#N/A,FALSE,"갑지";#N/A,#N/A,FALSE,"개요";#N/A,#N/A,FALSE,"비목별";#N/A,#N/A,FALSE,"건물별";#N/A,#N/A,FALSE,"기구표";#N/A,#N/A,FALSE,"직원투입"}</definedName>
    <definedName name="다음" localSheetId="6" hidden="1">{#N/A,#N/A,FALSE,"갑지";#N/A,#N/A,FALSE,"개요";#N/A,#N/A,FALSE,"비목별";#N/A,#N/A,FALSE,"건물별";#N/A,#N/A,FALSE,"기구표";#N/A,#N/A,FALSE,"직원투입"}</definedName>
    <definedName name="다음" localSheetId="4"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localSheetId="5" hidden="1">{#N/A,#N/A,FALSE,"2~8번"}</definedName>
    <definedName name="도로" localSheetId="0" hidden="1">{#N/A,#N/A,FALSE,"2~8번"}</definedName>
    <definedName name="도로" localSheetId="6" hidden="1">{#N/A,#N/A,FALSE,"2~8번"}</definedName>
    <definedName name="도로" localSheetId="4"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localSheetId="5" hidden="1">{#N/A,#N/A,FALSE,"지침";#N/A,#N/A,FALSE,"환경분석";#N/A,#N/A,FALSE,"Sheet16"}</definedName>
    <definedName name="ㄹㄴㅇㄹㄴㅇㄹㄴㄱㄴㅇ" localSheetId="0" hidden="1">{#N/A,#N/A,FALSE,"지침";#N/A,#N/A,FALSE,"환경분석";#N/A,#N/A,FALSE,"Sheet16"}</definedName>
    <definedName name="ㄹㄴㅇㄹㄴㅇㄹㄴㄱㄴㅇ" localSheetId="6" hidden="1">{#N/A,#N/A,FALSE,"지침";#N/A,#N/A,FALSE,"환경분석";#N/A,#N/A,FALSE,"Sheet16"}</definedName>
    <definedName name="ㄹㄴㅇㄹㄴㅇㄹㄴㄱㄴㅇ" localSheetId="4"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localSheetId="6" hidden="1">[20]BID!$C$1:$H$533</definedName>
    <definedName name="ㄹ호" hidden="1">[19]BID!$C$1:$H$533</definedName>
    <definedName name="라미우드" localSheetId="1" hidden="1">{#N/A,#N/A,FALSE,"물량산출"}</definedName>
    <definedName name="라미우드" localSheetId="5" hidden="1">{#N/A,#N/A,FALSE,"물량산출"}</definedName>
    <definedName name="라미우드" localSheetId="0" hidden="1">{#N/A,#N/A,FALSE,"물량산출"}</definedName>
    <definedName name="라미우드" localSheetId="6" hidden="1">{#N/A,#N/A,FALSE,"물량산출"}</definedName>
    <definedName name="라미우드" localSheetId="4" hidden="1">{#N/A,#N/A,FALSE,"물량산출"}</definedName>
    <definedName name="라미우드" hidden="1">{#N/A,#N/A,FALSE,"물량산출"}</definedName>
    <definedName name="래그" localSheetId="6" hidden="1">{#N/A,#N/A,FALSE,"CCTV"}</definedName>
    <definedName name="래그" hidden="1">{#N/A,#N/A,FALSE,"CCTV"}</definedName>
    <definedName name="ㄻㄴㄹ" localSheetId="1" hidden="1">{#N/A,#N/A,FALSE,"물량산출"}</definedName>
    <definedName name="ㄻㄴㄹ" localSheetId="5" hidden="1">{#N/A,#N/A,FALSE,"물량산출"}</definedName>
    <definedName name="ㄻㄴㄹ" localSheetId="0" hidden="1">{#N/A,#N/A,FALSE,"물량산출"}</definedName>
    <definedName name="ㄻㄴㄹ" localSheetId="6" hidden="1">{#N/A,#N/A,FALSE,"물량산출"}</definedName>
    <definedName name="ㄻㄴㄹ" localSheetId="4" hidden="1">{#N/A,#N/A,FALSE,"물량산출"}</definedName>
    <definedName name="ㄻㄴㄹ" hidden="1">{#N/A,#N/A,FALSE,"물량산출"}</definedName>
    <definedName name="ㅁㅁ" localSheetId="1" hidden="1">{#N/A,#N/A,FALSE,"지침";#N/A,#N/A,FALSE,"환경분석";#N/A,#N/A,FALSE,"Sheet16"}</definedName>
    <definedName name="ㅁㅁ" localSheetId="5" hidden="1">{#N/A,#N/A,FALSE,"지침";#N/A,#N/A,FALSE,"환경분석";#N/A,#N/A,FALSE,"Sheet16"}</definedName>
    <definedName name="ㅁㅁ" localSheetId="0" hidden="1">{#N/A,#N/A,FALSE,"지침";#N/A,#N/A,FALSE,"환경분석";#N/A,#N/A,FALSE,"Sheet16"}</definedName>
    <definedName name="ㅁㅁ" localSheetId="6" hidden="1">{#N/A,#N/A,FALSE,"지침";#N/A,#N/A,FALSE,"환경분석";#N/A,#N/A,FALSE,"Sheet16"}</definedName>
    <definedName name="ㅁㅁ" localSheetId="4" hidden="1">{#N/A,#N/A,FALSE,"지침";#N/A,#N/A,FALSE,"환경분석";#N/A,#N/A,FALSE,"Sheet16"}</definedName>
    <definedName name="ㅁㅁ" hidden="1">{#N/A,#N/A,FALSE,"지침";#N/A,#N/A,FALSE,"환경분석";#N/A,#N/A,FALSE,"Sheet16"}</definedName>
    <definedName name="ㅁㅁㅁㅁ" localSheetId="1" hidden="1">{#N/A,#N/A,FALSE,"혼합골재"}</definedName>
    <definedName name="ㅁㅁㅁㅁ" localSheetId="5" hidden="1">{#N/A,#N/A,FALSE,"혼합골재"}</definedName>
    <definedName name="ㅁㅁㅁㅁ" localSheetId="0" hidden="1">{#N/A,#N/A,FALSE,"혼합골재"}</definedName>
    <definedName name="ㅁㅁㅁㅁ" localSheetId="6" hidden="1">{#N/A,#N/A,FALSE,"혼합골재"}</definedName>
    <definedName name="ㅁㅁㅁㅁ" localSheetId="4" hidden="1">{#N/A,#N/A,FALSE,"혼합골재"}</definedName>
    <definedName name="ㅁㅁㅁㅁ" hidden="1">{#N/A,#N/A,FALSE,"혼합골재"}</definedName>
    <definedName name="ㅁㅁㅁㅁㅁㅁ" localSheetId="6" hidden="1">[20]BID!$A$1:$A$2353</definedName>
    <definedName name="ㅁㅁㅁㅁㅁㅁ" hidden="1">[19]BID!$A$1:$A$2353</definedName>
    <definedName name="맨홀집계표" localSheetId="1" hidden="1">{#N/A,#N/A,FALSE,"포장단가"}</definedName>
    <definedName name="맨홀집계표" localSheetId="5" hidden="1">{#N/A,#N/A,FALSE,"포장단가"}</definedName>
    <definedName name="맨홀집계표" localSheetId="0" hidden="1">{#N/A,#N/A,FALSE,"포장단가"}</definedName>
    <definedName name="맨홀집계표" localSheetId="6" hidden="1">{#N/A,#N/A,FALSE,"포장단가"}</definedName>
    <definedName name="맨홀집계표" localSheetId="4" hidden="1">{#N/A,#N/A,FALSE,"포장단가"}</definedName>
    <definedName name="맨홀집계표" hidden="1">{#N/A,#N/A,FALSE,"포장단가"}</definedName>
    <definedName name="먁" hidden="1">#REF!</definedName>
    <definedName name="몰라" hidden="1">0</definedName>
    <definedName name="뭉" localSheetId="6" hidden="1">{"'장비'!$A$3:$M$12"}</definedName>
    <definedName name="뭉" hidden="1">{"'장비'!$A$3:$M$12"}</definedName>
    <definedName name="ㅂㅈㄱㅂㅈㄷㄱ" localSheetId="6" hidden="1">{"'장비'!$A$3:$M$12"}</definedName>
    <definedName name="ㅂㅈㄱㅂㅈㄷㄱ" hidden="1">{"'장비'!$A$3:$M$12"}</definedName>
    <definedName name="ㅂㅈㄷ" localSheetId="6" hidden="1">{"'장비'!$A$3:$M$12"}</definedName>
    <definedName name="ㅂㅈㄷ" hidden="1">{"'장비'!$A$3:$M$12"}</definedName>
    <definedName name="ㅂㅈㄷㄷㅂㅈㅈㅂ" localSheetId="6" hidden="1">{"'장비'!$A$3:$M$12"}</definedName>
    <definedName name="ㅂㅈㄷㄷㅂㅈㅈㅂ" hidden="1">{"'장비'!$A$3:$M$12"}</definedName>
    <definedName name="ㅂㅈㄷㅂㅈ" localSheetId="6" hidden="1">{"'장비'!$A$3:$M$12"}</definedName>
    <definedName name="ㅂㅈㄷㅂㅈ" hidden="1">{"'장비'!$A$3:$M$12"}</definedName>
    <definedName name="ㅂㅈㄷㅂㅈㅈㅂㄷ" localSheetId="6" hidden="1">{"'장비'!$A$3:$M$12"}</definedName>
    <definedName name="ㅂㅈㄷㅂㅈㅈㅂㄷ" hidden="1">{"'장비'!$A$3:$M$12"}</definedName>
    <definedName name="ㅂㅈㄷㅈㅂㄷ" localSheetId="6"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localSheetId="5" hidden="1">{#N/A,#N/A,FALSE,"표지목차"}</definedName>
    <definedName name="바보" localSheetId="0" hidden="1">{#N/A,#N/A,FALSE,"표지목차"}</definedName>
    <definedName name="바보" localSheetId="6" hidden="1">{#N/A,#N/A,FALSE,"표지목차"}</definedName>
    <definedName name="바보" localSheetId="4" hidden="1">{#N/A,#N/A,FALSE,"표지목차"}</definedName>
    <definedName name="바보" hidden="1">{#N/A,#N/A,FALSE,"표지목차"}</definedName>
    <definedName name="바보2" localSheetId="1" hidden="1">{#N/A,#N/A,FALSE,"운반시간"}</definedName>
    <definedName name="바보2" localSheetId="5" hidden="1">{#N/A,#N/A,FALSE,"운반시간"}</definedName>
    <definedName name="바보2" localSheetId="0" hidden="1">{#N/A,#N/A,FALSE,"운반시간"}</definedName>
    <definedName name="바보2" localSheetId="6" hidden="1">{#N/A,#N/A,FALSE,"운반시간"}</definedName>
    <definedName name="바보2" localSheetId="4" hidden="1">{#N/A,#N/A,FALSE,"운반시간"}</definedName>
    <definedName name="바보2" hidden="1">{#N/A,#N/A,FALSE,"운반시간"}</definedName>
    <definedName name="발코니난간" localSheetId="1" hidden="1">{#N/A,#N/A,FALSE,"물량산출"}</definedName>
    <definedName name="발코니난간" localSheetId="5" hidden="1">{#N/A,#N/A,FALSE,"물량산출"}</definedName>
    <definedName name="발코니난간" localSheetId="0" hidden="1">{#N/A,#N/A,FALSE,"물량산출"}</definedName>
    <definedName name="발코니난간" localSheetId="6" hidden="1">{#N/A,#N/A,FALSE,"물량산출"}</definedName>
    <definedName name="발코니난간" localSheetId="4" hidden="1">{#N/A,#N/A,FALSE,"물량산출"}</definedName>
    <definedName name="발코니난간" hidden="1">{#N/A,#N/A,FALSE,"물량산출"}</definedName>
    <definedName name="밥보" localSheetId="1" hidden="1">{#N/A,#N/A,FALSE,"표지목차"}</definedName>
    <definedName name="밥보" localSheetId="5" hidden="1">{#N/A,#N/A,FALSE,"표지목차"}</definedName>
    <definedName name="밥보" localSheetId="0" hidden="1">{#N/A,#N/A,FALSE,"표지목차"}</definedName>
    <definedName name="밥보" localSheetId="6" hidden="1">{#N/A,#N/A,FALSE,"표지목차"}</definedName>
    <definedName name="밥보" localSheetId="4" hidden="1">{#N/A,#N/A,FALSE,"표지목차"}</definedName>
    <definedName name="밥보" hidden="1">{#N/A,#N/A,FALSE,"표지목차"}</definedName>
    <definedName name="배수공집계_주요자재" localSheetId="1" hidden="1">{#N/A,#N/A,FALSE,"포장단가"}</definedName>
    <definedName name="배수공집계_주요자재" localSheetId="5" hidden="1">{#N/A,#N/A,FALSE,"포장단가"}</definedName>
    <definedName name="배수공집계_주요자재" localSheetId="0" hidden="1">{#N/A,#N/A,FALSE,"포장단가"}</definedName>
    <definedName name="배수공집계_주요자재" localSheetId="6" hidden="1">{#N/A,#N/A,FALSE,"포장단가"}</definedName>
    <definedName name="배수공집계_주요자재" localSheetId="4" hidden="1">{#N/A,#N/A,FALSE,"포장단가"}</definedName>
    <definedName name="배수공집계_주요자재" hidden="1">{#N/A,#N/A,FALSE,"포장단가"}</definedName>
    <definedName name="변경실행금액" localSheetId="1" hidden="1">{#N/A,#N/A,FALSE,"전력간선"}</definedName>
    <definedName name="변경실행금액" localSheetId="5" hidden="1">{#N/A,#N/A,FALSE,"전력간선"}</definedName>
    <definedName name="변경실행금액" localSheetId="0" hidden="1">{#N/A,#N/A,FALSE,"전력간선"}</definedName>
    <definedName name="변경실행금액" localSheetId="6" hidden="1">{#N/A,#N/A,FALSE,"전력간선"}</definedName>
    <definedName name="변경실행금액" localSheetId="4"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localSheetId="5" hidden="1">{#N/A,#N/A,FALSE,"갑지";#N/A,#N/A,FALSE,"개요";#N/A,#N/A,FALSE,"비목별";#N/A,#N/A,FALSE,"건물별";#N/A,#N/A,FALSE,"기구표";#N/A,#N/A,FALSE,"직원투입"}</definedName>
    <definedName name="보라" localSheetId="0" hidden="1">{#N/A,#N/A,FALSE,"갑지";#N/A,#N/A,FALSE,"개요";#N/A,#N/A,FALSE,"비목별";#N/A,#N/A,FALSE,"건물별";#N/A,#N/A,FALSE,"기구표";#N/A,#N/A,FALSE,"직원투입"}</definedName>
    <definedName name="보라" localSheetId="6" hidden="1">{#N/A,#N/A,FALSE,"갑지";#N/A,#N/A,FALSE,"개요";#N/A,#N/A,FALSE,"비목별";#N/A,#N/A,FALSE,"건물별";#N/A,#N/A,FALSE,"기구표";#N/A,#N/A,FALSE,"직원투입"}</definedName>
    <definedName name="보라" localSheetId="4"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hidden="1">#REF!</definedName>
    <definedName name="부대토공2" localSheetId="1" hidden="1">{#N/A,#N/A,FALSE,"구조2"}</definedName>
    <definedName name="부대토공2" localSheetId="5" hidden="1">{#N/A,#N/A,FALSE,"구조2"}</definedName>
    <definedName name="부대토공2" localSheetId="0" hidden="1">{#N/A,#N/A,FALSE,"구조2"}</definedName>
    <definedName name="부대토공2" localSheetId="6" hidden="1">{#N/A,#N/A,FALSE,"구조2"}</definedName>
    <definedName name="부대토공2" localSheetId="4" hidden="1">{#N/A,#N/A,FALSE,"구조2"}</definedName>
    <definedName name="부대토공2" hidden="1">{#N/A,#N/A,FALSE,"구조2"}</definedName>
    <definedName name="ㅅㄱㄱㄷ" localSheetId="6" hidden="1">{"'장비'!$A$3:$M$12"}</definedName>
    <definedName name="ㅅㄱㄱㄷ" hidden="1">{"'장비'!$A$3:$M$12"}</definedName>
    <definedName name="ㅅㅅㅅㅅㅅ" localSheetId="6" hidden="1">{"'장비'!$A$3:$M$12"}</definedName>
    <definedName name="ㅅㅅㅅㅅㅅ" hidden="1">{"'장비'!$A$3:$M$12"}</definedName>
    <definedName name="사" localSheetId="6" hidden="1">[20]BID!$A$1:$A$1714</definedName>
    <definedName name="사" hidden="1">[19]BID!$A$1:$A$1714</definedName>
    <definedName name="사1" localSheetId="1" hidden="1">{#N/A,#N/A,FALSE,"지침";#N/A,#N/A,FALSE,"환경분석";#N/A,#N/A,FALSE,"Sheet16"}</definedName>
    <definedName name="사1" localSheetId="5" hidden="1">{#N/A,#N/A,FALSE,"지침";#N/A,#N/A,FALSE,"환경분석";#N/A,#N/A,FALSE,"Sheet16"}</definedName>
    <definedName name="사1" localSheetId="0" hidden="1">{#N/A,#N/A,FALSE,"지침";#N/A,#N/A,FALSE,"환경분석";#N/A,#N/A,FALSE,"Sheet16"}</definedName>
    <definedName name="사1" localSheetId="6" hidden="1">{#N/A,#N/A,FALSE,"지침";#N/A,#N/A,FALSE,"환경분석";#N/A,#N/A,FALSE,"Sheet16"}</definedName>
    <definedName name="사1" localSheetId="4" hidden="1">{#N/A,#N/A,FALSE,"지침";#N/A,#N/A,FALSE,"환경분석";#N/A,#N/A,FALSE,"Sheet16"}</definedName>
    <definedName name="사1" hidden="1">{#N/A,#N/A,FALSE,"지침";#N/A,#N/A,FALSE,"환경분석";#N/A,#N/A,FALSE,"Sheet16"}</definedName>
    <definedName name="산출" hidden="1">#REF!</definedName>
    <definedName name="상각비2" hidden="1">#REF!</definedName>
    <definedName name="상주" localSheetId="1" hidden="1">{#N/A,#N/A,FALSE,"지침";#N/A,#N/A,FALSE,"환경분석";#N/A,#N/A,FALSE,"Sheet16"}</definedName>
    <definedName name="상주" localSheetId="5" hidden="1">{#N/A,#N/A,FALSE,"지침";#N/A,#N/A,FALSE,"환경분석";#N/A,#N/A,FALSE,"Sheet16"}</definedName>
    <definedName name="상주" localSheetId="0" hidden="1">{#N/A,#N/A,FALSE,"지침";#N/A,#N/A,FALSE,"환경분석";#N/A,#N/A,FALSE,"Sheet16"}</definedName>
    <definedName name="상주" localSheetId="6" hidden="1">{#N/A,#N/A,FALSE,"지침";#N/A,#N/A,FALSE,"환경분석";#N/A,#N/A,FALSE,"Sheet16"}</definedName>
    <definedName name="상주" localSheetId="4"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localSheetId="5" hidden="1">{#N/A,#N/A,FALSE,"지침";#N/A,#N/A,FALSE,"환경분석";#N/A,#N/A,FALSE,"Sheet16"}</definedName>
    <definedName name="상주감리" localSheetId="0" hidden="1">{#N/A,#N/A,FALSE,"지침";#N/A,#N/A,FALSE,"환경분석";#N/A,#N/A,FALSE,"Sheet16"}</definedName>
    <definedName name="상주감리" localSheetId="6" hidden="1">{#N/A,#N/A,FALSE,"지침";#N/A,#N/A,FALSE,"환경분석";#N/A,#N/A,FALSE,"Sheet16"}</definedName>
    <definedName name="상주감리" localSheetId="4" hidden="1">{#N/A,#N/A,FALSE,"지침";#N/A,#N/A,FALSE,"환경분석";#N/A,#N/A,FALSE,"Sheet16"}</definedName>
    <definedName name="상주감리" hidden="1">{#N/A,#N/A,FALSE,"지침";#N/A,#N/A,FALSE,"환경분석";#N/A,#N/A,FALSE,"Sheet16"}</definedName>
    <definedName name="샘풀카피" localSheetId="6" hidden="1">{#N/A,#N/A,FALSE,"CCTV"}</definedName>
    <definedName name="샘풀카피" hidden="1">{#N/A,#N/A,FALSE,"CCTV"}</definedName>
    <definedName name="샘플카피2" localSheetId="6" hidden="1">{#N/A,#N/A,FALSE,"CCTV"}</definedName>
    <definedName name="샘플카피2" hidden="1">{#N/A,#N/A,FALSE,"CCTV"}</definedName>
    <definedName name="샘플카피3" localSheetId="6" hidden="1">{#N/A,#N/A,FALSE,"CCTV"}</definedName>
    <definedName name="샘플카피3" hidden="1">{#N/A,#N/A,FALSE,"CCTV"}</definedName>
    <definedName name="석" localSheetId="1" hidden="1">{#N/A,#N/A,FALSE,"지침";#N/A,#N/A,FALSE,"환경분석";#N/A,#N/A,FALSE,"Sheet16"}</definedName>
    <definedName name="석" localSheetId="5" hidden="1">{#N/A,#N/A,FALSE,"지침";#N/A,#N/A,FALSE,"환경분석";#N/A,#N/A,FALSE,"Sheet16"}</definedName>
    <definedName name="석" localSheetId="0" hidden="1">{#N/A,#N/A,FALSE,"지침";#N/A,#N/A,FALSE,"환경분석";#N/A,#N/A,FALSE,"Sheet16"}</definedName>
    <definedName name="석" localSheetId="6" hidden="1">{#N/A,#N/A,FALSE,"지침";#N/A,#N/A,FALSE,"환경분석";#N/A,#N/A,FALSE,"Sheet16"}</definedName>
    <definedName name="석" localSheetId="4"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localSheetId="5" hidden="1">{"'별표'!$N$220"}</definedName>
    <definedName name="설계내역서" localSheetId="0" hidden="1">{"'별표'!$N$220"}</definedName>
    <definedName name="설계내역서" localSheetId="6" hidden="1">{"'별표'!$N$220"}</definedName>
    <definedName name="설계내역서" localSheetId="4" hidden="1">{"'별표'!$N$220"}</definedName>
    <definedName name="설계내역서" hidden="1">{"'별표'!$N$220"}</definedName>
    <definedName name="세전익익" localSheetId="1" hidden="1">{#N/A,#N/A,FALSE,"지침";#N/A,#N/A,FALSE,"환경분석";#N/A,#N/A,FALSE,"Sheet16"}</definedName>
    <definedName name="세전익익" localSheetId="5" hidden="1">{#N/A,#N/A,FALSE,"지침";#N/A,#N/A,FALSE,"환경분석";#N/A,#N/A,FALSE,"Sheet16"}</definedName>
    <definedName name="세전익익" localSheetId="0" hidden="1">{#N/A,#N/A,FALSE,"지침";#N/A,#N/A,FALSE,"환경분석";#N/A,#N/A,FALSE,"Sheet16"}</definedName>
    <definedName name="세전익익" localSheetId="6" hidden="1">{#N/A,#N/A,FALSE,"지침";#N/A,#N/A,FALSE,"환경분석";#N/A,#N/A,FALSE,"Sheet16"}</definedName>
    <definedName name="세전익익" localSheetId="4"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localSheetId="5" hidden="1">{#N/A,#N/A,FALSE,"지침";#N/A,#N/A,FALSE,"환경분석";#N/A,#N/A,FALSE,"Sheet16"}</definedName>
    <definedName name="손익변경" localSheetId="0" hidden="1">{#N/A,#N/A,FALSE,"지침";#N/A,#N/A,FALSE,"환경분석";#N/A,#N/A,FALSE,"Sheet16"}</definedName>
    <definedName name="손익변경" localSheetId="6" hidden="1">{#N/A,#N/A,FALSE,"지침";#N/A,#N/A,FALSE,"환경분석";#N/A,#N/A,FALSE,"Sheet16"}</definedName>
    <definedName name="손익변경" localSheetId="4" hidden="1">{#N/A,#N/A,FALSE,"지침";#N/A,#N/A,FALSE,"환경분석";#N/A,#N/A,FALSE,"Sheet16"}</definedName>
    <definedName name="손익변경" hidden="1">{#N/A,#N/A,FALSE,"지침";#N/A,#N/A,FALSE,"환경분석";#N/A,#N/A,FALSE,"Sheet16"}</definedName>
    <definedName name="쇼ㅗㅎ로" localSheetId="6" hidden="1">{"'장비'!$A$3:$M$12"}</definedName>
    <definedName name="쇼ㅗㅎ로" hidden="1">{"'장비'!$A$3:$M$12"}</definedName>
    <definedName name="수" localSheetId="6"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localSheetId="5" hidden="1">{#N/A,#N/A,FALSE,"전력간선"}</definedName>
    <definedName name="습식공사" localSheetId="0" hidden="1">{#N/A,#N/A,FALSE,"전력간선"}</definedName>
    <definedName name="습식공사" localSheetId="6" hidden="1">{#N/A,#N/A,FALSE,"전력간선"}</definedName>
    <definedName name="습식공사" localSheetId="4" hidden="1">{#N/A,#N/A,FALSE,"전력간선"}</definedName>
    <definedName name="습식공사" hidden="1">{#N/A,#N/A,FALSE,"전력간선"}</definedName>
    <definedName name="승" localSheetId="1" hidden="1">{#N/A,#N/A,FALSE,"지침";#N/A,#N/A,FALSE,"환경분석";#N/A,#N/A,FALSE,"Sheet16"}</definedName>
    <definedName name="승" localSheetId="5" hidden="1">{#N/A,#N/A,FALSE,"지침";#N/A,#N/A,FALSE,"환경분석";#N/A,#N/A,FALSE,"Sheet16"}</definedName>
    <definedName name="승" localSheetId="0" hidden="1">{#N/A,#N/A,FALSE,"지침";#N/A,#N/A,FALSE,"환경분석";#N/A,#N/A,FALSE,"Sheet16"}</definedName>
    <definedName name="승" localSheetId="6" hidden="1">{#N/A,#N/A,FALSE,"지침";#N/A,#N/A,FALSE,"환경분석";#N/A,#N/A,FALSE,"Sheet16"}</definedName>
    <definedName name="승" localSheetId="4"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localSheetId="5" hidden="1">{#N/A,#N/A,FALSE,"지침";#N/A,#N/A,FALSE,"환경분석";#N/A,#N/A,FALSE,"Sheet16"}</definedName>
    <definedName name="실적자료" localSheetId="0" hidden="1">{#N/A,#N/A,FALSE,"지침";#N/A,#N/A,FALSE,"환경분석";#N/A,#N/A,FALSE,"Sheet16"}</definedName>
    <definedName name="실적자료" localSheetId="6" hidden="1">{#N/A,#N/A,FALSE,"지침";#N/A,#N/A,FALSE,"환경분석";#N/A,#N/A,FALSE,"Sheet16"}</definedName>
    <definedName name="실적자료" localSheetId="4"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localSheetId="5" hidden="1">{#N/A,#N/A,FALSE,"지침";#N/A,#N/A,FALSE,"환경분석";#N/A,#N/A,FALSE,"Sheet16"}</definedName>
    <definedName name="실적자료1" localSheetId="0" hidden="1">{#N/A,#N/A,FALSE,"지침";#N/A,#N/A,FALSE,"환경분석";#N/A,#N/A,FALSE,"Sheet16"}</definedName>
    <definedName name="실적자료1" localSheetId="6" hidden="1">{#N/A,#N/A,FALSE,"지침";#N/A,#N/A,FALSE,"환경분석";#N/A,#N/A,FALSE,"Sheet16"}</definedName>
    <definedName name="실적자료1" localSheetId="4"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localSheetId="5" hidden="1">{#N/A,#N/A,FALSE,"전력간선"}</definedName>
    <definedName name="실행원가" localSheetId="0" hidden="1">{#N/A,#N/A,FALSE,"전력간선"}</definedName>
    <definedName name="실행원가" localSheetId="6" hidden="1">{#N/A,#N/A,FALSE,"전력간선"}</definedName>
    <definedName name="실행원가" localSheetId="4" hidden="1">{#N/A,#N/A,FALSE,"전력간선"}</definedName>
    <definedName name="실행원가" hidden="1">{#N/A,#N/A,FALSE,"전력간선"}</definedName>
    <definedName name="ㅇㄴㅁ" localSheetId="6" hidden="1">[20]BID!$A$1:$A$4</definedName>
    <definedName name="ㅇㄴㅁ" hidden="1">[19]BID!$A$1:$A$4</definedName>
    <definedName name="ㅇㄹ" localSheetId="6" hidden="1">[20]BID!$C$1:$H$533</definedName>
    <definedName name="ㅇㄹ" hidden="1">[19]BID!$C$1:$H$533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localSheetId="5" hidden="1">{#N/A,#N/A,FALSE,"지침";#N/A,#N/A,FALSE,"환경분석";#N/A,#N/A,FALSE,"Sheet16"}</definedName>
    <definedName name="ㅇㅇㅇ" localSheetId="0" hidden="1">{#N/A,#N/A,FALSE,"지침";#N/A,#N/A,FALSE,"환경분석";#N/A,#N/A,FALSE,"Sheet16"}</definedName>
    <definedName name="ㅇㅇㅇ" localSheetId="6" hidden="1">{#N/A,#N/A,FALSE,"지침";#N/A,#N/A,FALSE,"환경분석";#N/A,#N/A,FALSE,"Sheet16"}</definedName>
    <definedName name="ㅇㅇㅇ" localSheetId="4"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localSheetId="5" hidden="1">{#N/A,#N/A,FALSE,"지침";#N/A,#N/A,FALSE,"환경분석";#N/A,#N/A,FALSE,"Sheet16"}</definedName>
    <definedName name="ㅇㅇㅇㅇ" localSheetId="0" hidden="1">{#N/A,#N/A,FALSE,"지침";#N/A,#N/A,FALSE,"환경분석";#N/A,#N/A,FALSE,"Sheet16"}</definedName>
    <definedName name="ㅇㅇㅇㅇ" localSheetId="6" hidden="1">{#N/A,#N/A,FALSE,"지침";#N/A,#N/A,FALSE,"환경분석";#N/A,#N/A,FALSE,"Sheet16"}</definedName>
    <definedName name="ㅇㅇㅇㅇ" localSheetId="4"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localSheetId="5" hidden="1">{#N/A,#N/A,FALSE,"지침";#N/A,#N/A,FALSE,"환경분석";#N/A,#N/A,FALSE,"Sheet16"}</definedName>
    <definedName name="ㅇㅇㅇㅇㅇㅇ" localSheetId="0" hidden="1">{#N/A,#N/A,FALSE,"지침";#N/A,#N/A,FALSE,"환경분석";#N/A,#N/A,FALSE,"Sheet16"}</definedName>
    <definedName name="ㅇㅇㅇㅇㅇㅇ" localSheetId="6" hidden="1">{#N/A,#N/A,FALSE,"지침";#N/A,#N/A,FALSE,"환경분석";#N/A,#N/A,FALSE,"Sheet16"}</definedName>
    <definedName name="ㅇㅇㅇㅇㅇㅇ" localSheetId="4"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localSheetId="5" hidden="1">{#N/A,#N/A,FALSE,"지침";#N/A,#N/A,FALSE,"환경분석";#N/A,#N/A,FALSE,"Sheet16"}</definedName>
    <definedName name="야간" localSheetId="0" hidden="1">{#N/A,#N/A,FALSE,"지침";#N/A,#N/A,FALSE,"환경분석";#N/A,#N/A,FALSE,"Sheet16"}</definedName>
    <definedName name="야간" localSheetId="6" hidden="1">{#N/A,#N/A,FALSE,"지침";#N/A,#N/A,FALSE,"환경분석";#N/A,#N/A,FALSE,"Sheet16"}</definedName>
    <definedName name="야간" localSheetId="4" hidden="1">{#N/A,#N/A,FALSE,"지침";#N/A,#N/A,FALSE,"환경분석";#N/A,#N/A,FALSE,"Sheet16"}</definedName>
    <definedName name="야간" hidden="1">{#N/A,#N/A,FALSE,"지침";#N/A,#N/A,FALSE,"환경분석";#N/A,#N/A,FALSE,"Sheet16"}</definedName>
    <definedName name="억이상" localSheetId="1" hidden="1">{#N/A,#N/A,FALSE,"2~8번"}</definedName>
    <definedName name="억이상" localSheetId="5" hidden="1">{#N/A,#N/A,FALSE,"2~8번"}</definedName>
    <definedName name="억이상" localSheetId="0" hidden="1">{#N/A,#N/A,FALSE,"2~8번"}</definedName>
    <definedName name="억이상" localSheetId="6" hidden="1">{#N/A,#N/A,FALSE,"2~8번"}</definedName>
    <definedName name="억이상" localSheetId="4" hidden="1">{#N/A,#N/A,FALSE,"2~8번"}</definedName>
    <definedName name="억이상" hidden="1">{#N/A,#N/A,FALSE,"2~8번"}</definedName>
    <definedName name="업체" localSheetId="6" hidden="1">[20]BID!$A$1:$A$734</definedName>
    <definedName name="업체" hidden="1">[19]BID!$A$1:$A$734</definedName>
    <definedName name="영업" localSheetId="1" hidden="1">{#N/A,#N/A,FALSE,"지침";#N/A,#N/A,FALSE,"환경분석";#N/A,#N/A,FALSE,"Sheet16"}</definedName>
    <definedName name="영업" localSheetId="5" hidden="1">{#N/A,#N/A,FALSE,"지침";#N/A,#N/A,FALSE,"환경분석";#N/A,#N/A,FALSE,"Sheet16"}</definedName>
    <definedName name="영업" localSheetId="0" hidden="1">{#N/A,#N/A,FALSE,"지침";#N/A,#N/A,FALSE,"환경분석";#N/A,#N/A,FALSE,"Sheet16"}</definedName>
    <definedName name="영업" localSheetId="6" hidden="1">{#N/A,#N/A,FALSE,"지침";#N/A,#N/A,FALSE,"환경분석";#N/A,#N/A,FALSE,"Sheet16"}</definedName>
    <definedName name="영업" localSheetId="4"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localSheetId="5" hidden="1">{#N/A,#N/A,FALSE,"지침";#N/A,#N/A,FALSE,"환경분석";#N/A,#N/A,FALSE,"Sheet16"}</definedName>
    <definedName name="영업현금" localSheetId="0" hidden="1">{#N/A,#N/A,FALSE,"지침";#N/A,#N/A,FALSE,"환경분석";#N/A,#N/A,FALSE,"Sheet16"}</definedName>
    <definedName name="영업현금" localSheetId="6" hidden="1">{#N/A,#N/A,FALSE,"지침";#N/A,#N/A,FALSE,"환경분석";#N/A,#N/A,FALSE,"Sheet16"}</definedName>
    <definedName name="영업현금" localSheetId="4" hidden="1">{#N/A,#N/A,FALSE,"지침";#N/A,#N/A,FALSE,"환경분석";#N/A,#N/A,FALSE,"Sheet16"}</definedName>
    <definedName name="영업현금" hidden="1">{#N/A,#N/A,FALSE,"지침";#N/A,#N/A,FALSE,"환경분석";#N/A,#N/A,FALSE,"Sheet16"}</definedName>
    <definedName name="오" localSheetId="6" hidden="1">[20]BID!$A$1:$A$4</definedName>
    <definedName name="오" hidden="1">[19]BID!$A$1:$A$4</definedName>
    <definedName name="울산" localSheetId="1" hidden="1">{#N/A,#N/A,FALSE,"물량산출"}</definedName>
    <definedName name="울산" localSheetId="5" hidden="1">{#N/A,#N/A,FALSE,"물량산출"}</definedName>
    <definedName name="울산" localSheetId="0" hidden="1">{#N/A,#N/A,FALSE,"물량산출"}</definedName>
    <definedName name="울산" localSheetId="6" hidden="1">{#N/A,#N/A,FALSE,"물량산출"}</definedName>
    <definedName name="울산" localSheetId="4" hidden="1">{#N/A,#N/A,FALSE,"물량산출"}</definedName>
    <definedName name="울산" hidden="1">{#N/A,#N/A,FALSE,"물량산출"}</definedName>
    <definedName name="원가" localSheetId="1" hidden="1">{#N/A,#N/A,FALSE,"운반시간"}</definedName>
    <definedName name="원가" localSheetId="5" hidden="1">{#N/A,#N/A,FALSE,"운반시간"}</definedName>
    <definedName name="원가" localSheetId="0" hidden="1">{#N/A,#N/A,FALSE,"운반시간"}</definedName>
    <definedName name="원가" localSheetId="6" hidden="1">{#N/A,#N/A,FALSE,"운반시간"}</definedName>
    <definedName name="원가" localSheetId="4" hidden="1">{#N/A,#N/A,FALSE,"운반시간"}</definedName>
    <definedName name="원가" hidden="1">{#N/A,#N/A,FALSE,"운반시간"}</definedName>
    <definedName name="원남내역" localSheetId="6" hidden="1">[20]BID!$A$1:$A$4</definedName>
    <definedName name="원남내역" hidden="1">[19]BID!$A$1:$A$4</definedName>
    <definedName name="월별투입" localSheetId="1" hidden="1">{#N/A,#N/A,FALSE,"지침";#N/A,#N/A,FALSE,"환경분석";#N/A,#N/A,FALSE,"Sheet16"}</definedName>
    <definedName name="월별투입" localSheetId="5" hidden="1">{#N/A,#N/A,FALSE,"지침";#N/A,#N/A,FALSE,"환경분석";#N/A,#N/A,FALSE,"Sheet16"}</definedName>
    <definedName name="월별투입" localSheetId="0" hidden="1">{#N/A,#N/A,FALSE,"지침";#N/A,#N/A,FALSE,"환경분석";#N/A,#N/A,FALSE,"Sheet16"}</definedName>
    <definedName name="월별투입" localSheetId="6" hidden="1">{#N/A,#N/A,FALSE,"지침";#N/A,#N/A,FALSE,"환경분석";#N/A,#N/A,FALSE,"Sheet16"}</definedName>
    <definedName name="월별투입" localSheetId="4"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localSheetId="5" hidden="1">{#N/A,#N/A,FALSE,"운반시간"}</definedName>
    <definedName name="의" localSheetId="0" hidden="1">{#N/A,#N/A,FALSE,"운반시간"}</definedName>
    <definedName name="의" localSheetId="6" hidden="1">{#N/A,#N/A,FALSE,"운반시간"}</definedName>
    <definedName name="의" localSheetId="4" hidden="1">{#N/A,#N/A,FALSE,"운반시간"}</definedName>
    <definedName name="의" hidden="1">{#N/A,#N/A,FALSE,"운반시간"}</definedName>
    <definedName name="이슈" localSheetId="1" hidden="1">{#N/A,#N/A,FALSE,"지침";#N/A,#N/A,FALSE,"환경분석";#N/A,#N/A,FALSE,"Sheet16"}</definedName>
    <definedName name="이슈" localSheetId="5" hidden="1">{#N/A,#N/A,FALSE,"지침";#N/A,#N/A,FALSE,"환경분석";#N/A,#N/A,FALSE,"Sheet16"}</definedName>
    <definedName name="이슈" localSheetId="0" hidden="1">{#N/A,#N/A,FALSE,"지침";#N/A,#N/A,FALSE,"환경분석";#N/A,#N/A,FALSE,"Sheet16"}</definedName>
    <definedName name="이슈" localSheetId="6" hidden="1">{#N/A,#N/A,FALSE,"지침";#N/A,#N/A,FALSE,"환경분석";#N/A,#N/A,FALSE,"Sheet16"}</definedName>
    <definedName name="이슈" localSheetId="4"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localSheetId="6" hidden="1">[20]BID!$A$1:$A$4</definedName>
    <definedName name="일" hidden="1">[19]BID!$A$1:$A$4</definedName>
    <definedName name="일반" localSheetId="1" hidden="1">{#N/A,#N/A,FALSE,"갑지";#N/A,#N/A,FALSE,"개요";#N/A,#N/A,FALSE,"비목별";#N/A,#N/A,FALSE,"건물별";#N/A,#N/A,FALSE,"기구표";#N/A,#N/A,FALSE,"직원투입"}</definedName>
    <definedName name="일반" localSheetId="5" hidden="1">{#N/A,#N/A,FALSE,"갑지";#N/A,#N/A,FALSE,"개요";#N/A,#N/A,FALSE,"비목별";#N/A,#N/A,FALSE,"건물별";#N/A,#N/A,FALSE,"기구표";#N/A,#N/A,FALSE,"직원투입"}</definedName>
    <definedName name="일반" localSheetId="0" hidden="1">{#N/A,#N/A,FALSE,"갑지";#N/A,#N/A,FALSE,"개요";#N/A,#N/A,FALSE,"비목별";#N/A,#N/A,FALSE,"건물별";#N/A,#N/A,FALSE,"기구표";#N/A,#N/A,FALSE,"직원투입"}</definedName>
    <definedName name="일반" localSheetId="6" hidden="1">{#N/A,#N/A,FALSE,"갑지";#N/A,#N/A,FALSE,"개요";#N/A,#N/A,FALSE,"비목별";#N/A,#N/A,FALSE,"건물별";#N/A,#N/A,FALSE,"기구표";#N/A,#N/A,FALSE,"직원투입"}</definedName>
    <definedName name="일반" localSheetId="4"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localSheetId="12" hidden="1">[19]BID!#REF!</definedName>
    <definedName name="입찰금액안" localSheetId="14" hidden="1">[19]BID!#REF!</definedName>
    <definedName name="입찰금액안" localSheetId="9" hidden="1">[19]BID!#REF!</definedName>
    <definedName name="입찰금액안" localSheetId="6" hidden="1">[20]BID!#REF!</definedName>
    <definedName name="입찰금액안" hidden="1">[19]BID!#REF!</definedName>
    <definedName name="ㅈㄷ" localSheetId="1" hidden="1">{#N/A,#N/A,FALSE,"물량산출"}</definedName>
    <definedName name="ㅈㄷ" localSheetId="5" hidden="1">{#N/A,#N/A,FALSE,"물량산출"}</definedName>
    <definedName name="ㅈㄷ" localSheetId="0" hidden="1">{#N/A,#N/A,FALSE,"물량산출"}</definedName>
    <definedName name="ㅈㄷ" localSheetId="6" hidden="1">{#N/A,#N/A,FALSE,"물량산출"}</definedName>
    <definedName name="ㅈㄷ" localSheetId="4"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localSheetId="5" hidden="1">{#N/A,#N/A,FALSE,"갑지";#N/A,#N/A,FALSE,"개요";#N/A,#N/A,FALSE,"비목별";#N/A,#N/A,FALSE,"건물별";#N/A,#N/A,FALSE,"기구표";#N/A,#N/A,FALSE,"직원투입"}</definedName>
    <definedName name="ㅈㄷㅈㄱㅈㅂ" localSheetId="0" hidden="1">{#N/A,#N/A,FALSE,"갑지";#N/A,#N/A,FALSE,"개요";#N/A,#N/A,FALSE,"비목별";#N/A,#N/A,FALSE,"건물별";#N/A,#N/A,FALSE,"기구표";#N/A,#N/A,FALSE,"직원투입"}</definedName>
    <definedName name="ㅈㄷㅈㄱㅈㅂ" localSheetId="6" hidden="1">{#N/A,#N/A,FALSE,"갑지";#N/A,#N/A,FALSE,"개요";#N/A,#N/A,FALSE,"비목별";#N/A,#N/A,FALSE,"건물별";#N/A,#N/A,FALSE,"기구표";#N/A,#N/A,FALSE,"직원투입"}</definedName>
    <definedName name="ㅈㄷㅈㄱㅈㅂ" localSheetId="4"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6" hidden="1">{#N/A,#N/A,FALSE,"估價單  (3)"}</definedName>
    <definedName name="저층부공내역" hidden="1">{#N/A,#N/A,FALSE,"估價單  (3)"}</definedName>
    <definedName name="저층부금액" localSheetId="6" hidden="1">{#N/A,#N/A,FALSE,"估價單  (3)"}</definedName>
    <definedName name="저층부금액" hidden="1">{#N/A,#N/A,FALSE,"估價單  (3)"}</definedName>
    <definedName name="저층부금액1" localSheetId="6"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localSheetId="5" hidden="1">{#N/A,#N/A,FALSE,"지침";#N/A,#N/A,FALSE,"환경분석";#N/A,#N/A,FALSE,"Sheet16"}</definedName>
    <definedName name="전자CF" localSheetId="0" hidden="1">{#N/A,#N/A,FALSE,"지침";#N/A,#N/A,FALSE,"환경분석";#N/A,#N/A,FALSE,"Sheet16"}</definedName>
    <definedName name="전자CF" localSheetId="6" hidden="1">{#N/A,#N/A,FALSE,"지침";#N/A,#N/A,FALSE,"환경분석";#N/A,#N/A,FALSE,"Sheet16"}</definedName>
    <definedName name="전자CF" localSheetId="4" hidden="1">{#N/A,#N/A,FALSE,"지침";#N/A,#N/A,FALSE,"환경분석";#N/A,#N/A,FALSE,"Sheet16"}</definedName>
    <definedName name="전자CF" hidden="1">{#N/A,#N/A,FALSE,"지침";#N/A,#N/A,FALSE,"환경분석";#N/A,#N/A,FALSE,"Sheet16"}</definedName>
    <definedName name="전체" localSheetId="12">#REF!</definedName>
    <definedName name="전체" localSheetId="9">#REF!</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localSheetId="12" hidden="1">[19]BID!#REF!</definedName>
    <definedName name="조사가" localSheetId="14" hidden="1">[19]BID!#REF!</definedName>
    <definedName name="조사가" localSheetId="9" hidden="1">[19]BID!#REF!</definedName>
    <definedName name="조사가" localSheetId="6" hidden="1">[20]BID!#REF!</definedName>
    <definedName name="조사가" hidden="1">[19]BID!#REF!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localSheetId="5" hidden="1">{#N/A,#N/A,FALSE,"지침";#N/A,#N/A,FALSE,"환경분석";#N/A,#N/A,FALSE,"Sheet16"}</definedName>
    <definedName name="주" localSheetId="0" hidden="1">{#N/A,#N/A,FALSE,"지침";#N/A,#N/A,FALSE,"환경분석";#N/A,#N/A,FALSE,"Sheet16"}</definedName>
    <definedName name="주" localSheetId="6" hidden="1">{#N/A,#N/A,FALSE,"지침";#N/A,#N/A,FALSE,"환경분석";#N/A,#N/A,FALSE,"Sheet16"}</definedName>
    <definedName name="주" localSheetId="4"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localSheetId="5" hidden="1">{#N/A,#N/A,FALSE,"혼합골재"}</definedName>
    <definedName name="철2" localSheetId="0" hidden="1">{#N/A,#N/A,FALSE,"혼합골재"}</definedName>
    <definedName name="철2" localSheetId="6" hidden="1">{#N/A,#N/A,FALSE,"혼합골재"}</definedName>
    <definedName name="철2" localSheetId="4" hidden="1">{#N/A,#N/A,FALSE,"혼합골재"}</definedName>
    <definedName name="철2" hidden="1">{#N/A,#N/A,FALSE,"혼합골재"}</definedName>
    <definedName name="철콘부대외" localSheetId="1" hidden="1">{#N/A,#N/A,FALSE,"Sheet1"}</definedName>
    <definedName name="철콘부대외" localSheetId="5" hidden="1">{#N/A,#N/A,FALSE,"Sheet1"}</definedName>
    <definedName name="철콘부대외" localSheetId="0" hidden="1">{#N/A,#N/A,FALSE,"Sheet1"}</definedName>
    <definedName name="철콘부대외" localSheetId="6" hidden="1">{#N/A,#N/A,FALSE,"Sheet1"}</definedName>
    <definedName name="철콘부대외" localSheetId="4" hidden="1">{#N/A,#N/A,FALSE,"Sheet1"}</definedName>
    <definedName name="철콘부대외" hidden="1">{#N/A,#N/A,FALSE,"Sheet1"}</definedName>
    <definedName name="총공" localSheetId="1" hidden="1">{#N/A,#N/A,FALSE,"운반시간"}</definedName>
    <definedName name="총공" localSheetId="5" hidden="1">{#N/A,#N/A,FALSE,"운반시간"}</definedName>
    <definedName name="총공" localSheetId="0" hidden="1">{#N/A,#N/A,FALSE,"운반시간"}</definedName>
    <definedName name="총공" localSheetId="6" hidden="1">{#N/A,#N/A,FALSE,"운반시간"}</definedName>
    <definedName name="총공" localSheetId="4"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localSheetId="5" hidden="1">{#N/A,#N/A,FALSE,"지침";#N/A,#N/A,FALSE,"환경분석";#N/A,#N/A,FALSE,"Sheet16"}</definedName>
    <definedName name="출판" localSheetId="0" hidden="1">{#N/A,#N/A,FALSE,"지침";#N/A,#N/A,FALSE,"환경분석";#N/A,#N/A,FALSE,"Sheet16"}</definedName>
    <definedName name="출판" localSheetId="6" hidden="1">{#N/A,#N/A,FALSE,"지침";#N/A,#N/A,FALSE,"환경분석";#N/A,#N/A,FALSE,"Sheet16"}</definedName>
    <definedName name="출판" localSheetId="4" hidden="1">{#N/A,#N/A,FALSE,"지침";#N/A,#N/A,FALSE,"환경분석";#N/A,#N/A,FALSE,"Sheet16"}</definedName>
    <definedName name="출판" hidden="1">{#N/A,#N/A,FALSE,"지침";#N/A,#N/A,FALSE,"환경분석";#N/A,#N/A,FALSE,"Sheet16"}</definedName>
    <definedName name="카메라" localSheetId="1" hidden="1">{#N/A,#N/A,FALSE,"전력간선"}</definedName>
    <definedName name="카메라" localSheetId="5" hidden="1">{#N/A,#N/A,FALSE,"전력간선"}</definedName>
    <definedName name="카메라" localSheetId="0" hidden="1">{#N/A,#N/A,FALSE,"전력간선"}</definedName>
    <definedName name="카메라" localSheetId="6" hidden="1">{#N/A,#N/A,FALSE,"전력간선"}</definedName>
    <definedName name="카메라" localSheetId="4" hidden="1">{#N/A,#N/A,FALSE,"전력간선"}</definedName>
    <definedName name="카메라" hidden="1">{#N/A,#N/A,FALSE,"전력간선"}</definedName>
    <definedName name="캐쉬" localSheetId="1" hidden="1">{#N/A,#N/A,FALSE,"지침";#N/A,#N/A,FALSE,"환경분석";#N/A,#N/A,FALSE,"Sheet16"}</definedName>
    <definedName name="캐쉬" localSheetId="5" hidden="1">{#N/A,#N/A,FALSE,"지침";#N/A,#N/A,FALSE,"환경분석";#N/A,#N/A,FALSE,"Sheet16"}</definedName>
    <definedName name="캐쉬" localSheetId="0" hidden="1">{#N/A,#N/A,FALSE,"지침";#N/A,#N/A,FALSE,"환경분석";#N/A,#N/A,FALSE,"Sheet16"}</definedName>
    <definedName name="캐쉬" localSheetId="6" hidden="1">{#N/A,#N/A,FALSE,"지침";#N/A,#N/A,FALSE,"환경분석";#N/A,#N/A,FALSE,"Sheet16"}</definedName>
    <definedName name="캐쉬" localSheetId="4"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localSheetId="5" hidden="1">{#N/A,#N/A,TRUE,"사업자등록증 (2)"}</definedName>
    <definedName name="캐터링2" localSheetId="0" hidden="1">{#N/A,#N/A,TRUE,"사업자등록증 (2)"}</definedName>
    <definedName name="캐터링2" localSheetId="6" hidden="1">{#N/A,#N/A,TRUE,"사업자등록증 (2)"}</definedName>
    <definedName name="캐터링2" localSheetId="4" hidden="1">{#N/A,#N/A,TRUE,"사업자등록증 (2)"}</definedName>
    <definedName name="캐터링2" hidden="1">{#N/A,#N/A,TRUE,"사업자등록증 (2)"}</definedName>
    <definedName name="토" localSheetId="6" hidden="1">[20]BID!$A$1:$A$47</definedName>
    <definedName name="토" hidden="1">[19]BID!$A$1:$A$47</definedName>
    <definedName name="토건공사비대비r" localSheetId="6" hidden="1">{"'장비'!$A$3:$M$12"}</definedName>
    <definedName name="토건공사비대비r" hidden="1">{"'장비'!$A$3:$M$12"}</definedName>
    <definedName name="토건업체" localSheetId="6" hidden="1">{"'장비'!$A$3:$M$12"}</definedName>
    <definedName name="토건업체" hidden="1">{"'장비'!$A$3:$M$12"}</definedName>
    <definedName name="토건집계표r" localSheetId="6" hidden="1">{"'장비'!$A$3:$M$12"}</definedName>
    <definedName name="토건집계표r" hidden="1">{"'장비'!$A$3:$M$12"}</definedName>
    <definedName name="토공2" localSheetId="1" hidden="1">{#N/A,#N/A,FALSE,"2~8번"}</definedName>
    <definedName name="토공2" localSheetId="5" hidden="1">{#N/A,#N/A,FALSE,"2~8번"}</definedName>
    <definedName name="토공2" localSheetId="0" hidden="1">{#N/A,#N/A,FALSE,"2~8번"}</definedName>
    <definedName name="토공2" localSheetId="6" hidden="1">{#N/A,#N/A,FALSE,"2~8번"}</definedName>
    <definedName name="토공2" localSheetId="4" hidden="1">{#N/A,#N/A,FALSE,"2~8번"}</definedName>
    <definedName name="토공2" hidden="1">{#N/A,#N/A,FALSE,"2~8번"}</definedName>
    <definedName name="토공전체" localSheetId="1" hidden="1">{#N/A,#N/A,FALSE,"운반시간"}</definedName>
    <definedName name="토공전체" localSheetId="5" hidden="1">{#N/A,#N/A,FALSE,"운반시간"}</definedName>
    <definedName name="토공전체" localSheetId="0" hidden="1">{#N/A,#N/A,FALSE,"운반시간"}</definedName>
    <definedName name="토공전체" localSheetId="6" hidden="1">{#N/A,#N/A,FALSE,"운반시간"}</definedName>
    <definedName name="토공전체" localSheetId="4" hidden="1">{#N/A,#N/A,FALSE,"운반시간"}</definedName>
    <definedName name="토공전체" hidden="1">{#N/A,#N/A,FALSE,"운반시간"}</definedName>
    <definedName name="토목설계" localSheetId="1" hidden="1">{#N/A,#N/A,FALSE,"골재소요량";#N/A,#N/A,FALSE,"골재소요량"}</definedName>
    <definedName name="토목설계" localSheetId="5" hidden="1">{#N/A,#N/A,FALSE,"골재소요량";#N/A,#N/A,FALSE,"골재소요량"}</definedName>
    <definedName name="토목설계" localSheetId="0" hidden="1">{#N/A,#N/A,FALSE,"골재소요량";#N/A,#N/A,FALSE,"골재소요량"}</definedName>
    <definedName name="토목설계" localSheetId="6" hidden="1">{#N/A,#N/A,FALSE,"골재소요량";#N/A,#N/A,FALSE,"골재소요량"}</definedName>
    <definedName name="토목설계" localSheetId="4"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6" hidden="1">{"'장비'!$A$3:$M$12"}</definedName>
    <definedName name="투찰예정가50" hidden="1">{"'장비'!$A$3:$M$12"}</definedName>
    <definedName name="투찰예정본부장" localSheetId="6" hidden="1">{"'장비'!$A$3:$M$12"}</definedName>
    <definedName name="투찰예정본부장" hidden="1">{"'장비'!$A$3:$M$12"}</definedName>
    <definedName name="팔" localSheetId="6" hidden="1">[20]BID!$A$1:$A$1714</definedName>
    <definedName name="팔" hidden="1">[19]BID!$A$1:$A$1714</definedName>
    <definedName name="포장2월ocf" localSheetId="1" hidden="1">{#N/A,#N/A,FALSE,"지침";#N/A,#N/A,FALSE,"환경분석";#N/A,#N/A,FALSE,"Sheet16"}</definedName>
    <definedName name="포장2월ocf" localSheetId="5" hidden="1">{#N/A,#N/A,FALSE,"지침";#N/A,#N/A,FALSE,"환경분석";#N/A,#N/A,FALSE,"Sheet16"}</definedName>
    <definedName name="포장2월ocf" localSheetId="0" hidden="1">{#N/A,#N/A,FALSE,"지침";#N/A,#N/A,FALSE,"환경분석";#N/A,#N/A,FALSE,"Sheet16"}</definedName>
    <definedName name="포장2월ocf" localSheetId="6" hidden="1">{#N/A,#N/A,FALSE,"지침";#N/A,#N/A,FALSE,"환경분석";#N/A,#N/A,FALSE,"Sheet16"}</definedName>
    <definedName name="포장2월ocf" localSheetId="4"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localSheetId="5" hidden="1">{#N/A,#N/A,FALSE,"지침";#N/A,#N/A,FALSE,"환경분석";#N/A,#N/A,FALSE,"Sheet16"}</definedName>
    <definedName name="포장ocf" localSheetId="0" hidden="1">{#N/A,#N/A,FALSE,"지침";#N/A,#N/A,FALSE,"환경분석";#N/A,#N/A,FALSE,"Sheet16"}</definedName>
    <definedName name="포장ocf" localSheetId="6" hidden="1">{#N/A,#N/A,FALSE,"지침";#N/A,#N/A,FALSE,"환경분석";#N/A,#N/A,FALSE,"Sheet16"}</definedName>
    <definedName name="포장ocf" localSheetId="4" hidden="1">{#N/A,#N/A,FALSE,"지침";#N/A,#N/A,FALSE,"환경분석";#N/A,#N/A,FALSE,"Sheet16"}</definedName>
    <definedName name="포장ocf" hidden="1">{#N/A,#N/A,FALSE,"지침";#N/A,#N/A,FALSE,"환경분석";#N/A,#N/A,FALSE,"Sheet16"}</definedName>
    <definedName name="표지" localSheetId="6" hidden="1">{#N/A,#N/A,TRUE,"Basic";#N/A,#N/A,TRUE,"EXT-TABLE";#N/A,#N/A,TRUE,"STEEL";#N/A,#N/A,TRUE,"INT-Table";#N/A,#N/A,TRUE,"STEEL";#N/A,#N/A,TRUE,"Door"}</definedName>
    <definedName name="표지" hidden="1">{#N/A,#N/A,TRUE,"Basic";#N/A,#N/A,TRUE,"EXT-TABLE";#N/A,#N/A,TRUE,"STEEL";#N/A,#N/A,TRUE,"INT-Table";#N/A,#N/A,TRUE,"STEEL";#N/A,#N/A,TRUE,"Door"}</definedName>
    <definedName name="표지2" hidden="1">#REF!</definedName>
    <definedName name="ㅎㅎㅎ" localSheetId="1" hidden="1">{#N/A,#N/A,FALSE,"지침";#N/A,#N/A,FALSE,"환경분석";#N/A,#N/A,FALSE,"Sheet16"}</definedName>
    <definedName name="ㅎㅎㅎ" localSheetId="5" hidden="1">{#N/A,#N/A,FALSE,"지침";#N/A,#N/A,FALSE,"환경분석";#N/A,#N/A,FALSE,"Sheet16"}</definedName>
    <definedName name="ㅎㅎㅎ" localSheetId="0" hidden="1">{#N/A,#N/A,FALSE,"지침";#N/A,#N/A,FALSE,"환경분석";#N/A,#N/A,FALSE,"Sheet16"}</definedName>
    <definedName name="ㅎㅎㅎ" localSheetId="6" hidden="1">{#N/A,#N/A,FALSE,"지침";#N/A,#N/A,FALSE,"환경분석";#N/A,#N/A,FALSE,"Sheet16"}</definedName>
    <definedName name="ㅎㅎㅎ" localSheetId="4"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localSheetId="5" hidden="1">{#N/A,#N/A,FALSE,"지침";#N/A,#N/A,FALSE,"환경분석";#N/A,#N/A,FALSE,"Sheet16"}</definedName>
    <definedName name="ㅎㅎㅎㅎ" localSheetId="0" hidden="1">{#N/A,#N/A,FALSE,"지침";#N/A,#N/A,FALSE,"환경분석";#N/A,#N/A,FALSE,"Sheet16"}</definedName>
    <definedName name="ㅎㅎㅎㅎ" localSheetId="6" hidden="1">{#N/A,#N/A,FALSE,"지침";#N/A,#N/A,FALSE,"환경분석";#N/A,#N/A,FALSE,"Sheet16"}</definedName>
    <definedName name="ㅎㅎㅎㅎ" localSheetId="4"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localSheetId="5" hidden="1">{#N/A,#N/A,FALSE,"지침";#N/A,#N/A,FALSE,"환경분석";#N/A,#N/A,FALSE,"Sheet16"}</definedName>
    <definedName name="하" localSheetId="0" hidden="1">{#N/A,#N/A,FALSE,"지침";#N/A,#N/A,FALSE,"환경분석";#N/A,#N/A,FALSE,"Sheet16"}</definedName>
    <definedName name="하" localSheetId="6" hidden="1">{#N/A,#N/A,FALSE,"지침";#N/A,#N/A,FALSE,"환경분석";#N/A,#N/A,FALSE,"Sheet16"}</definedName>
    <definedName name="하" localSheetId="4" hidden="1">{#N/A,#N/A,FALSE,"지침";#N/A,#N/A,FALSE,"환경분석";#N/A,#N/A,FALSE,"Sheet16"}</definedName>
    <definedName name="하" hidden="1">{#N/A,#N/A,FALSE,"지침";#N/A,#N/A,FALSE,"환경분석";#N/A,#N/A,FALSE,"Sheet16"}</definedName>
    <definedName name="하늘" localSheetId="1" hidden="1">{#N/A,#N/A,FALSE,"물량산출"}</definedName>
    <definedName name="하늘" localSheetId="5" hidden="1">{#N/A,#N/A,FALSE,"물량산출"}</definedName>
    <definedName name="하늘" localSheetId="0" hidden="1">{#N/A,#N/A,FALSE,"물량산출"}</definedName>
    <definedName name="하늘" localSheetId="6" hidden="1">{#N/A,#N/A,FALSE,"물량산출"}</definedName>
    <definedName name="하늘" localSheetId="4"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localSheetId="5" hidden="1">{#N/A,#N/A,FALSE,"전력간선"}</definedName>
    <definedName name="하도내역" localSheetId="0" hidden="1">{#N/A,#N/A,FALSE,"전력간선"}</definedName>
    <definedName name="하도내역" localSheetId="6" hidden="1">{#N/A,#N/A,FALSE,"전력간선"}</definedName>
    <definedName name="하도내역" localSheetId="4"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localSheetId="5" hidden="1">{#N/A,#N/A,FALSE,"물량산출"}</definedName>
    <definedName name="호이스느" localSheetId="0" hidden="1">{#N/A,#N/A,FALSE,"물량산출"}</definedName>
    <definedName name="호이스느" localSheetId="6" hidden="1">{#N/A,#N/A,FALSE,"물량산출"}</definedName>
    <definedName name="호이스느" localSheetId="4" hidden="1">{#N/A,#N/A,FALSE,"물량산출"}</definedName>
    <definedName name="호이스느" hidden="1">{#N/A,#N/A,FALSE,"물량산출"}</definedName>
    <definedName name="호ㅓㅕㅏ6ㅅ서ㅛㅓ" localSheetId="12" hidden="1">[19]BID!#REF!</definedName>
    <definedName name="호ㅓㅕㅏ6ㅅ서ㅛㅓ" localSheetId="14" hidden="1">[19]BID!#REF!</definedName>
    <definedName name="호ㅓㅕㅏ6ㅅ서ㅛㅓ" localSheetId="9" hidden="1">[19]BID!#REF!</definedName>
    <definedName name="호ㅓㅕㅏ6ㅅ서ㅛㅓ" localSheetId="6" hidden="1">[20]BID!#REF!</definedName>
    <definedName name="호ㅓㅕㅏ6ㅅ서ㅛㅓ" hidden="1">[19]BID!#REF!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localSheetId="6" hidden="1">[20]BID!$A$1:$A$4</definedName>
    <definedName name="ㅓㄴㄱ" hidden="1">[19]BID!$A$1:$A$4</definedName>
    <definedName name="ㅔㅔ" localSheetId="12" hidden="1">[19]BID!#REF!</definedName>
    <definedName name="ㅔㅔ" localSheetId="14" hidden="1">[19]BID!#REF!</definedName>
    <definedName name="ㅔㅔ" localSheetId="9" hidden="1">[19]BID!#REF!</definedName>
    <definedName name="ㅔㅔ" localSheetId="6" hidden="1">[20]BID!#REF!</definedName>
    <definedName name="ㅔㅔ" hidden="1">[19]BID!#REF!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6"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6" hidden="1">{"'장비'!$A$3:$M$12"}</definedName>
    <definedName name="ㅗㅗㅗㅗㅗ" hidden="1">{"'장비'!$A$3:$M$12"}</definedName>
    <definedName name="ㅛ" localSheetId="6"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localSheetId="5" hidden="1">{#N/A,#N/A,FALSE,"포장2"}</definedName>
    <definedName name="ㅠㅠ" localSheetId="0" hidden="1">{#N/A,#N/A,FALSE,"포장2"}</definedName>
    <definedName name="ㅠㅠ" localSheetId="6" hidden="1">{#N/A,#N/A,FALSE,"포장2"}</definedName>
    <definedName name="ㅠㅠ" localSheetId="4" hidden="1">{#N/A,#N/A,FALSE,"포장2"}</definedName>
    <definedName name="ㅠㅠ" hidden="1">{#N/A,#N/A,FALSE,"포장2"}</definedName>
    <definedName name="ㅠㅠㅠ" localSheetId="1" hidden="1">{#N/A,#N/A,FALSE,"지침";#N/A,#N/A,FALSE,"환경분석";#N/A,#N/A,FALSE,"Sheet16"}</definedName>
    <definedName name="ㅠㅠㅠ" localSheetId="5" hidden="1">{#N/A,#N/A,FALSE,"지침";#N/A,#N/A,FALSE,"환경분석";#N/A,#N/A,FALSE,"Sheet16"}</definedName>
    <definedName name="ㅠㅠㅠ" localSheetId="0" hidden="1">{#N/A,#N/A,FALSE,"지침";#N/A,#N/A,FALSE,"환경분석";#N/A,#N/A,FALSE,"Sheet16"}</definedName>
    <definedName name="ㅠㅠㅠ" localSheetId="6" hidden="1">{#N/A,#N/A,FALSE,"지침";#N/A,#N/A,FALSE,"환경분석";#N/A,#N/A,FALSE,"Sheet16"}</definedName>
    <definedName name="ㅠㅠㅠ" localSheetId="4" hidden="1">{#N/A,#N/A,FALSE,"지침";#N/A,#N/A,FALSE,"환경분석";#N/A,#N/A,FALSE,"Sheet16"}</definedName>
    <definedName name="ㅠㅠㅠ" hidden="1">{#N/A,#N/A,FALSE,"지침";#N/A,#N/A,FALSE,"환경분석";#N/A,#N/A,FALSE,"Sheet16"}</definedName>
    <definedName name="ㅡㅡㅡ" localSheetId="1" hidden="1">{#N/A,#N/A,FALSE,"포장단가"}</definedName>
    <definedName name="ㅡㅡㅡ" localSheetId="5" hidden="1">{#N/A,#N/A,FALSE,"포장단가"}</definedName>
    <definedName name="ㅡㅡㅡ" localSheetId="0" hidden="1">{#N/A,#N/A,FALSE,"포장단가"}</definedName>
    <definedName name="ㅡㅡㅡ" localSheetId="6" hidden="1">{#N/A,#N/A,FALSE,"포장단가"}</definedName>
    <definedName name="ㅡㅡㅡ" localSheetId="4" hidden="1">{#N/A,#N/A,FALSE,"포장단가"}</definedName>
    <definedName name="ㅡㅡㅡ" hidden="1">{#N/A,#N/A,FALSE,"포장단가"}</definedName>
    <definedName name="ㅡㅡㅡㅡㅡ" localSheetId="1" hidden="1">{#N/A,#N/A,FALSE,"지침";#N/A,#N/A,FALSE,"환경분석";#N/A,#N/A,FALSE,"Sheet16"}</definedName>
    <definedName name="ㅡㅡㅡㅡㅡ" localSheetId="5" hidden="1">{#N/A,#N/A,FALSE,"지침";#N/A,#N/A,FALSE,"환경분석";#N/A,#N/A,FALSE,"Sheet16"}</definedName>
    <definedName name="ㅡㅡㅡㅡㅡ" localSheetId="0" hidden="1">{#N/A,#N/A,FALSE,"지침";#N/A,#N/A,FALSE,"환경분석";#N/A,#N/A,FALSE,"Sheet16"}</definedName>
    <definedName name="ㅡㅡㅡㅡㅡ" localSheetId="6" hidden="1">{#N/A,#N/A,FALSE,"지침";#N/A,#N/A,FALSE,"환경분석";#N/A,#N/A,FALSE,"Sheet16"}</definedName>
    <definedName name="ㅡㅡㅡㅡㅡ" localSheetId="4" hidden="1">{#N/A,#N/A,FALSE,"지침";#N/A,#N/A,FALSE,"환경분석";#N/A,#N/A,FALSE,"Sheet16"}</definedName>
    <definedName name="ㅡㅡㅡㅡㅡ" hidden="1">{#N/A,#N/A,FALSE,"지침";#N/A,#N/A,FALSE,"환경분석";#N/A,#N/A,FALSE,"Sheet16"}</definedName>
    <definedName name="估價單" localSheetId="6" hidden="1">{#N/A,#N/A,FALSE,"估價單  (3)"}</definedName>
    <definedName name="估價單" hidden="1">{#N/A,#N/A,FALSE,"估價單  (3)"}</definedName>
    <definedName name="成本" localSheetId="6" hidden="1">{#N/A,#N/A,FALSE,"估價單  (3)"}</definedName>
    <definedName name="成本" hidden="1">{#N/A,#N/A,FALSE,"估價單  (3)"}</definedName>
    <definedName name="汇总" localSheetId="6" hidden="1">{#N/A,#N/A,FALSE,"估價單  (3)"}</definedName>
    <definedName name="汇总" hidden="1">{#N/A,#N/A,FALSE,"估價單  (3)"}</definedName>
    <definedName name="汇总表" localSheetId="6"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65" l="1"/>
  <c r="G38" i="65"/>
  <c r="G43" i="65" s="1"/>
  <c r="G46" i="65" s="1"/>
  <c r="E43" i="65"/>
  <c r="G45" i="65"/>
  <c r="E27" i="75"/>
  <c r="E23" i="75"/>
  <c r="I54" i="63"/>
  <c r="I25" i="63"/>
  <c r="I23" i="63"/>
  <c r="E26" i="75"/>
  <c r="E25" i="75"/>
  <c r="E22" i="75"/>
  <c r="E21" i="75"/>
  <c r="E20" i="75"/>
  <c r="D31" i="75" l="1"/>
  <c r="C31" i="75"/>
  <c r="E14" i="75"/>
  <c r="E13" i="75"/>
  <c r="E12" i="75"/>
  <c r="E31" i="75" l="1"/>
  <c r="H54" i="63" l="1"/>
  <c r="G30" i="65" l="1"/>
  <c r="I27" i="65"/>
  <c r="E38" i="65"/>
  <c r="E14" i="65" l="1"/>
  <c r="G25" i="65"/>
  <c r="H48" i="63"/>
  <c r="H55" i="63" s="1"/>
  <c r="H49" i="63"/>
  <c r="H50" i="63"/>
  <c r="H51" i="63"/>
  <c r="H52" i="63"/>
  <c r="I53" i="63"/>
  <c r="H53" i="63" s="1"/>
  <c r="G55" i="63"/>
  <c r="CU254" i="72" l="1"/>
  <c r="J45" i="63"/>
  <c r="K45" i="63"/>
  <c r="L45" i="63"/>
  <c r="M45" i="63"/>
  <c r="CU67" i="72"/>
  <c r="CT248" i="72"/>
  <c r="CR248" i="72"/>
  <c r="CR255" i="72" s="1"/>
  <c r="CR253" i="72"/>
  <c r="CR254" i="72"/>
  <c r="CR251" i="72"/>
  <c r="CR250" i="72"/>
  <c r="CR238" i="72"/>
  <c r="CP238" i="72"/>
  <c r="N45" i="63"/>
  <c r="D55" i="63" l="1"/>
  <c r="CQ221" i="72"/>
  <c r="CR221" i="72"/>
  <c r="CQ174" i="72"/>
  <c r="CR174" i="72"/>
  <c r="CR154" i="72"/>
  <c r="CR125" i="72"/>
  <c r="CR98" i="72"/>
  <c r="CR91" i="72"/>
  <c r="CR80" i="72"/>
  <c r="CR67" i="72"/>
  <c r="CR35" i="72"/>
  <c r="CR23" i="72"/>
  <c r="H13" i="71"/>
  <c r="H12" i="71"/>
  <c r="F12" i="71" s="1"/>
  <c r="H11" i="71"/>
  <c r="G11" i="71" s="1"/>
  <c r="H10" i="71"/>
  <c r="F10" i="71" s="1"/>
  <c r="F13" i="71"/>
  <c r="G10" i="71"/>
  <c r="AA59" i="70"/>
  <c r="AC59" i="70"/>
  <c r="AC90" i="70"/>
  <c r="AC89" i="70"/>
  <c r="AC84" i="70"/>
  <c r="AC83" i="70"/>
  <c r="AC82" i="70"/>
  <c r="AC81" i="70"/>
  <c r="AC79" i="70"/>
  <c r="G124" i="70"/>
  <c r="AC120" i="70"/>
  <c r="AC122" i="70"/>
  <c r="AC119" i="70"/>
  <c r="AA119" i="70" s="1"/>
  <c r="W132" i="70"/>
  <c r="U132" i="70"/>
  <c r="S132" i="70"/>
  <c r="O132" i="70"/>
  <c r="M132" i="70"/>
  <c r="K132" i="70"/>
  <c r="G129" i="70"/>
  <c r="G130" i="70" s="1"/>
  <c r="U123" i="70"/>
  <c r="S123" i="70"/>
  <c r="Q123" i="70"/>
  <c r="O123" i="70"/>
  <c r="K123" i="70"/>
  <c r="I123" i="70"/>
  <c r="G123" i="70"/>
  <c r="M123" i="70" s="1"/>
  <c r="U121" i="70"/>
  <c r="S121" i="70"/>
  <c r="Q121" i="70"/>
  <c r="O121" i="70"/>
  <c r="M121" i="70"/>
  <c r="K121" i="70"/>
  <c r="I121" i="70"/>
  <c r="G121" i="70"/>
  <c r="W121" i="70" s="1"/>
  <c r="M119" i="70"/>
  <c r="M126" i="70" s="1"/>
  <c r="I119" i="70"/>
  <c r="G119" i="70"/>
  <c r="W119" i="70" s="1"/>
  <c r="G113" i="70"/>
  <c r="Q112" i="70"/>
  <c r="M112" i="70"/>
  <c r="K112" i="70"/>
  <c r="G112" i="70"/>
  <c r="I112" i="70" s="1"/>
  <c r="K111" i="70"/>
  <c r="G111" i="70"/>
  <c r="U109" i="70"/>
  <c r="Q109" i="70"/>
  <c r="O109" i="70"/>
  <c r="M109" i="70"/>
  <c r="K109" i="70"/>
  <c r="G109" i="70"/>
  <c r="I109" i="70" s="1"/>
  <c r="O108" i="70"/>
  <c r="K108" i="70"/>
  <c r="I108" i="70"/>
  <c r="G108" i="70"/>
  <c r="W108" i="70" s="1"/>
  <c r="U102" i="70"/>
  <c r="S102" i="70"/>
  <c r="Q102" i="70"/>
  <c r="O102" i="70"/>
  <c r="K102" i="70"/>
  <c r="I102" i="70"/>
  <c r="G102" i="70"/>
  <c r="M102" i="70" s="1"/>
  <c r="U101" i="70"/>
  <c r="S101" i="70"/>
  <c r="Q101" i="70"/>
  <c r="O101" i="70"/>
  <c r="AC101" i="70" s="1"/>
  <c r="M101" i="70"/>
  <c r="K101" i="70"/>
  <c r="I101" i="70"/>
  <c r="G101" i="70"/>
  <c r="W101" i="70" s="1"/>
  <c r="W100" i="70"/>
  <c r="M100" i="70"/>
  <c r="I100" i="70"/>
  <c r="G100" i="70"/>
  <c r="G99" i="70"/>
  <c r="Q98" i="70"/>
  <c r="M98" i="70"/>
  <c r="K98" i="70"/>
  <c r="G98" i="70"/>
  <c r="I98" i="70" s="1"/>
  <c r="W92" i="70"/>
  <c r="U92" i="70"/>
  <c r="K92" i="70"/>
  <c r="G92" i="70"/>
  <c r="U91" i="70"/>
  <c r="Q91" i="70"/>
  <c r="O91" i="70"/>
  <c r="M91" i="70"/>
  <c r="K91" i="70"/>
  <c r="G91" i="70"/>
  <c r="I91" i="70" s="1"/>
  <c r="U90" i="70"/>
  <c r="O90" i="70"/>
  <c r="K90" i="70"/>
  <c r="I90" i="70"/>
  <c r="G90" i="70"/>
  <c r="W90" i="70" s="1"/>
  <c r="U89" i="70"/>
  <c r="S89" i="70"/>
  <c r="Q89" i="70"/>
  <c r="O89" i="70"/>
  <c r="K89" i="70"/>
  <c r="I89" i="70"/>
  <c r="G89" i="70"/>
  <c r="M89" i="70" s="1"/>
  <c r="U84" i="70"/>
  <c r="S84" i="70"/>
  <c r="I84" i="70"/>
  <c r="G84" i="70"/>
  <c r="Q84" i="70" s="1"/>
  <c r="U83" i="70"/>
  <c r="S83" i="70"/>
  <c r="Q83" i="70"/>
  <c r="O83" i="70"/>
  <c r="M83" i="70"/>
  <c r="K83" i="70"/>
  <c r="I83" i="70"/>
  <c r="G83" i="70"/>
  <c r="W83" i="70" s="1"/>
  <c r="W82" i="70"/>
  <c r="M82" i="70"/>
  <c r="K82" i="70"/>
  <c r="I82" i="70"/>
  <c r="G82" i="70"/>
  <c r="W81" i="70"/>
  <c r="U81" i="70"/>
  <c r="S81" i="70"/>
  <c r="Q81" i="70"/>
  <c r="G81" i="70"/>
  <c r="Q80" i="70"/>
  <c r="O80" i="70"/>
  <c r="M80" i="70"/>
  <c r="K80" i="70"/>
  <c r="G80" i="70"/>
  <c r="I80" i="70" s="1"/>
  <c r="U79" i="70"/>
  <c r="Q79" i="70"/>
  <c r="K79" i="70"/>
  <c r="I79" i="70"/>
  <c r="G79" i="70"/>
  <c r="W79" i="70" s="1"/>
  <c r="K74" i="70"/>
  <c r="I74" i="70"/>
  <c r="G74" i="70"/>
  <c r="W74" i="70" s="1"/>
  <c r="W73" i="70"/>
  <c r="U73" i="70"/>
  <c r="S73" i="70"/>
  <c r="Q73" i="70"/>
  <c r="O73" i="70"/>
  <c r="AC73" i="70" s="1"/>
  <c r="M73" i="70"/>
  <c r="K73" i="70"/>
  <c r="G73" i="70"/>
  <c r="I73" i="70" s="1"/>
  <c r="G72" i="70"/>
  <c r="M72" i="70" s="1"/>
  <c r="I67" i="70"/>
  <c r="G67" i="70"/>
  <c r="M67" i="70" s="1"/>
  <c r="W65" i="70"/>
  <c r="S65" i="70"/>
  <c r="Q65" i="70"/>
  <c r="O65" i="70"/>
  <c r="I65" i="70"/>
  <c r="G65" i="70"/>
  <c r="U65" i="70" s="1"/>
  <c r="U62" i="70"/>
  <c r="S62" i="70"/>
  <c r="Q62" i="70"/>
  <c r="O62" i="70"/>
  <c r="M62" i="70"/>
  <c r="K62" i="70"/>
  <c r="AC62" i="70" s="1"/>
  <c r="I62" i="70"/>
  <c r="G62" i="70"/>
  <c r="W62" i="70" s="1"/>
  <c r="F11" i="71" l="1"/>
  <c r="G13" i="71"/>
  <c r="G12" i="71"/>
  <c r="AA83" i="70"/>
  <c r="Z83" i="70"/>
  <c r="AA101" i="70"/>
  <c r="AB101" i="70"/>
  <c r="Z101" i="70" s="1"/>
  <c r="AB73" i="70"/>
  <c r="Z73" i="70" s="1"/>
  <c r="AA73" i="70"/>
  <c r="M76" i="70"/>
  <c r="AB62" i="70"/>
  <c r="Z62" i="70" s="1"/>
  <c r="AA62" i="70"/>
  <c r="AC91" i="70"/>
  <c r="K67" i="70"/>
  <c r="I72" i="70"/>
  <c r="I76" i="70" s="1"/>
  <c r="G103" i="70"/>
  <c r="G105" i="70" s="1"/>
  <c r="O99" i="70"/>
  <c r="M99" i="70"/>
  <c r="K99" i="70"/>
  <c r="I99" i="70"/>
  <c r="U99" i="70"/>
  <c r="Q113" i="70"/>
  <c r="O113" i="70"/>
  <c r="M113" i="70"/>
  <c r="K113" i="70"/>
  <c r="I113" i="70"/>
  <c r="U113" i="70"/>
  <c r="S113" i="70"/>
  <c r="Q74" i="70"/>
  <c r="I69" i="70"/>
  <c r="O67" i="70"/>
  <c r="K72" i="70"/>
  <c r="K76" i="70" s="1"/>
  <c r="U74" i="70"/>
  <c r="U82" i="70"/>
  <c r="S82" i="70"/>
  <c r="Q82" i="70"/>
  <c r="Q86" i="70" s="1"/>
  <c r="O82" i="70"/>
  <c r="Q99" i="70"/>
  <c r="G114" i="70"/>
  <c r="W113" i="70"/>
  <c r="U67" i="70"/>
  <c r="U69" i="70" s="1"/>
  <c r="S99" i="70"/>
  <c r="S72" i="70"/>
  <c r="Q72" i="70"/>
  <c r="I130" i="70"/>
  <c r="AC130" i="70" s="1"/>
  <c r="Q130" i="70"/>
  <c r="W67" i="70"/>
  <c r="O72" i="70"/>
  <c r="W99" i="70"/>
  <c r="W69" i="70"/>
  <c r="M65" i="70"/>
  <c r="M69" i="70" s="1"/>
  <c r="G69" i="70"/>
  <c r="K65" i="70"/>
  <c r="AC65" i="70" s="1"/>
  <c r="U72" i="70"/>
  <c r="U76" i="70" s="1"/>
  <c r="G86" i="70"/>
  <c r="S79" i="70"/>
  <c r="O79" i="70"/>
  <c r="M79" i="70"/>
  <c r="M86" i="70" s="1"/>
  <c r="O81" i="70"/>
  <c r="M81" i="70"/>
  <c r="K81" i="70"/>
  <c r="K86" i="70" s="1"/>
  <c r="I81" i="70"/>
  <c r="I86" i="70" s="1"/>
  <c r="S92" i="70"/>
  <c r="Q92" i="70"/>
  <c r="O92" i="70"/>
  <c r="M92" i="70"/>
  <c r="I92" i="70"/>
  <c r="U100" i="70"/>
  <c r="S100" i="70"/>
  <c r="Q100" i="70"/>
  <c r="O100" i="70"/>
  <c r="K100" i="70"/>
  <c r="S67" i="70"/>
  <c r="S69" i="70" s="1"/>
  <c r="Q67" i="70"/>
  <c r="Q69" i="70" s="1"/>
  <c r="W72" i="70"/>
  <c r="W76" i="70" s="1"/>
  <c r="S74" i="70"/>
  <c r="O74" i="70"/>
  <c r="M74" i="70"/>
  <c r="G76" i="70"/>
  <c r="W111" i="70"/>
  <c r="I129" i="70"/>
  <c r="W84" i="70"/>
  <c r="W89" i="70"/>
  <c r="M90" i="70"/>
  <c r="S91" i="70"/>
  <c r="O98" i="70"/>
  <c r="W102" i="70"/>
  <c r="AC102" i="70" s="1"/>
  <c r="M108" i="70"/>
  <c r="S109" i="70"/>
  <c r="AC109" i="70" s="1"/>
  <c r="I111" i="70"/>
  <c r="O112" i="70"/>
  <c r="K119" i="70"/>
  <c r="K126" i="70" s="1"/>
  <c r="W123" i="70"/>
  <c r="Q129" i="70"/>
  <c r="Q132" i="70" s="1"/>
  <c r="S80" i="70"/>
  <c r="AC80" i="70" s="1"/>
  <c r="Q90" i="70"/>
  <c r="S98" i="70"/>
  <c r="Q108" i="70"/>
  <c r="W109" i="70"/>
  <c r="M111" i="70"/>
  <c r="S112" i="70"/>
  <c r="O119" i="70"/>
  <c r="K84" i="70"/>
  <c r="W91" i="70"/>
  <c r="U80" i="70"/>
  <c r="U86" i="70" s="1"/>
  <c r="M84" i="70"/>
  <c r="S90" i="70"/>
  <c r="U98" i="70"/>
  <c r="S108" i="70"/>
  <c r="AC108" i="70" s="1"/>
  <c r="O111" i="70"/>
  <c r="U112" i="70"/>
  <c r="G116" i="70"/>
  <c r="Q119" i="70"/>
  <c r="Q126" i="70" s="1"/>
  <c r="W80" i="70"/>
  <c r="W86" i="70" s="1"/>
  <c r="O84" i="70"/>
  <c r="G93" i="70"/>
  <c r="W98" i="70"/>
  <c r="U108" i="70"/>
  <c r="Q111" i="70"/>
  <c r="W112" i="70"/>
  <c r="S119" i="70"/>
  <c r="S126" i="70" s="1"/>
  <c r="G132" i="70"/>
  <c r="S111" i="70"/>
  <c r="U119" i="70"/>
  <c r="U126" i="70" s="1"/>
  <c r="I124" i="70"/>
  <c r="U111" i="70"/>
  <c r="AB109" i="70" l="1"/>
  <c r="Z109" i="70" s="1"/>
  <c r="AA109" i="70"/>
  <c r="Z80" i="70"/>
  <c r="AA80" i="70"/>
  <c r="I116" i="70"/>
  <c r="AB108" i="70"/>
  <c r="Z108" i="70" s="1"/>
  <c r="AA108" i="70"/>
  <c r="I95" i="70"/>
  <c r="Z90" i="70"/>
  <c r="AA90" i="70"/>
  <c r="AB65" i="70"/>
  <c r="Z65" i="70" s="1"/>
  <c r="AA65" i="70"/>
  <c r="AB102" i="70"/>
  <c r="Z102" i="70" s="1"/>
  <c r="AA102" i="70"/>
  <c r="S95" i="70"/>
  <c r="AB91" i="70"/>
  <c r="Z91" i="70" s="1"/>
  <c r="AA91" i="70"/>
  <c r="I93" i="70"/>
  <c r="W93" i="70"/>
  <c r="U93" i="70"/>
  <c r="U95" i="70" s="1"/>
  <c r="S93" i="70"/>
  <c r="O93" i="70"/>
  <c r="Q93" i="70"/>
  <c r="Q95" i="70" s="1"/>
  <c r="M93" i="70"/>
  <c r="M95" i="70" s="1"/>
  <c r="K93" i="70"/>
  <c r="K95" i="70" s="1"/>
  <c r="G95" i="70"/>
  <c r="AC111" i="70"/>
  <c r="O126" i="70"/>
  <c r="W126" i="70"/>
  <c r="W114" i="70"/>
  <c r="W116" i="70" s="1"/>
  <c r="U114" i="70"/>
  <c r="S114" i="70"/>
  <c r="Q114" i="70"/>
  <c r="Q116" i="70" s="1"/>
  <c r="O114" i="70"/>
  <c r="K114" i="70"/>
  <c r="K116" i="70" s="1"/>
  <c r="I114" i="70"/>
  <c r="M114" i="70"/>
  <c r="AC67" i="70"/>
  <c r="AC69" i="70" s="1"/>
  <c r="Z84" i="70"/>
  <c r="AA84" i="70"/>
  <c r="AC92" i="70"/>
  <c r="O86" i="70"/>
  <c r="K69" i="70"/>
  <c r="O95" i="70"/>
  <c r="S116" i="70"/>
  <c r="G126" i="70"/>
  <c r="AC112" i="70"/>
  <c r="W95" i="70"/>
  <c r="AC100" i="70"/>
  <c r="S86" i="70"/>
  <c r="O69" i="70"/>
  <c r="O116" i="70"/>
  <c r="Z81" i="70"/>
  <c r="AA81" i="70"/>
  <c r="AC99" i="70"/>
  <c r="AC72" i="70"/>
  <c r="O76" i="70"/>
  <c r="AC74" i="70"/>
  <c r="I126" i="70"/>
  <c r="AA130" i="70"/>
  <c r="AB130" i="70"/>
  <c r="Z130" i="70" s="1"/>
  <c r="Z89" i="70"/>
  <c r="AA89" i="70"/>
  <c r="AC113" i="70"/>
  <c r="U116" i="70"/>
  <c r="I132" i="70"/>
  <c r="AC129" i="70"/>
  <c r="Q76" i="70"/>
  <c r="AC98" i="70"/>
  <c r="O105" i="70"/>
  <c r="AA82" i="70"/>
  <c r="Z82" i="70"/>
  <c r="W103" i="70"/>
  <c r="U103" i="70"/>
  <c r="U105" i="70" s="1"/>
  <c r="S103" i="70"/>
  <c r="S105" i="70" s="1"/>
  <c r="Q103" i="70"/>
  <c r="Q105" i="70" s="1"/>
  <c r="M103" i="70"/>
  <c r="M105" i="70" s="1"/>
  <c r="K103" i="70"/>
  <c r="K105" i="70" s="1"/>
  <c r="I103" i="70"/>
  <c r="I105" i="70" s="1"/>
  <c r="O103" i="70"/>
  <c r="W105" i="70"/>
  <c r="M116" i="70"/>
  <c r="S76" i="70"/>
  <c r="AB98" i="70" l="1"/>
  <c r="Z98" i="70" s="1"/>
  <c r="AA98" i="70"/>
  <c r="AC76" i="70"/>
  <c r="AB72" i="70"/>
  <c r="Z72" i="70" s="1"/>
  <c r="AA72" i="70"/>
  <c r="AA76" i="70" s="1"/>
  <c r="AC93" i="70"/>
  <c r="AA67" i="70"/>
  <c r="AA69" i="70" s="1"/>
  <c r="AB67" i="70"/>
  <c r="Z67" i="70" s="1"/>
  <c r="AA100" i="70"/>
  <c r="AB100" i="70"/>
  <c r="Z100" i="70" s="1"/>
  <c r="AC132" i="70"/>
  <c r="AB129" i="70"/>
  <c r="Z129" i="70" s="1"/>
  <c r="AA129" i="70"/>
  <c r="AA132" i="70" s="1"/>
  <c r="Z79" i="70"/>
  <c r="AC86" i="70"/>
  <c r="AA79" i="70"/>
  <c r="AA86" i="70" s="1"/>
  <c r="AC114" i="70"/>
  <c r="AB111" i="70"/>
  <c r="Z111" i="70" s="1"/>
  <c r="AA111" i="70"/>
  <c r="AB99" i="70"/>
  <c r="Z99" i="70" s="1"/>
  <c r="AA99" i="70"/>
  <c r="AA112" i="70"/>
  <c r="AB112" i="70"/>
  <c r="Z112" i="70" s="1"/>
  <c r="AB92" i="70"/>
  <c r="Z92" i="70" s="1"/>
  <c r="AA92" i="70"/>
  <c r="AB74" i="70"/>
  <c r="Z74" i="70" s="1"/>
  <c r="AA74" i="70"/>
  <c r="AB113" i="70"/>
  <c r="Z113" i="70" s="1"/>
  <c r="AA113" i="70"/>
  <c r="AC103" i="70"/>
  <c r="AB93" i="70" l="1"/>
  <c r="Z93" i="70" s="1"/>
  <c r="AA93" i="70"/>
  <c r="AA95" i="70" s="1"/>
  <c r="AC95" i="70"/>
  <c r="AA114" i="70"/>
  <c r="AA116" i="70" s="1"/>
  <c r="AB114" i="70"/>
  <c r="Z114" i="70" s="1"/>
  <c r="AC116" i="70"/>
  <c r="AB103" i="70"/>
  <c r="Z103" i="70" s="1"/>
  <c r="AA103" i="70"/>
  <c r="AA105" i="70" s="1"/>
  <c r="AC105" i="70"/>
  <c r="G27" i="65" l="1"/>
  <c r="G40" i="65"/>
  <c r="J23" i="74"/>
  <c r="I23" i="74"/>
  <c r="H23" i="74"/>
  <c r="G23" i="74"/>
  <c r="F23" i="74"/>
  <c r="E23" i="74"/>
  <c r="D23" i="74"/>
  <c r="C23" i="74"/>
  <c r="G20" i="65"/>
  <c r="G19" i="65"/>
  <c r="C25" i="74" l="1"/>
  <c r="G21" i="65" s="1"/>
  <c r="CP253" i="72" l="1"/>
  <c r="CT84" i="72"/>
  <c r="CT86" i="72"/>
  <c r="CT88" i="72"/>
  <c r="CT253" i="72" s="1"/>
  <c r="G12" i="65" s="1"/>
  <c r="CY88" i="72"/>
  <c r="CY91" i="72" s="1"/>
  <c r="CU86" i="72"/>
  <c r="CU84" i="72"/>
  <c r="CU91" i="72" s="1"/>
  <c r="BL255" i="72"/>
  <c r="BM255" i="72"/>
  <c r="BN255" i="72"/>
  <c r="BO255" i="72"/>
  <c r="BP255" i="72"/>
  <c r="BQ255" i="72"/>
  <c r="BR255" i="72"/>
  <c r="BS255" i="72"/>
  <c r="BT255" i="72"/>
  <c r="BU255" i="72"/>
  <c r="BV255" i="72"/>
  <c r="BW255" i="72"/>
  <c r="BX255" i="72"/>
  <c r="BY255" i="72"/>
  <c r="BZ255" i="72"/>
  <c r="CA255" i="72"/>
  <c r="CB255" i="72"/>
  <c r="CC255" i="72"/>
  <c r="CD255" i="72"/>
  <c r="CE255" i="72"/>
  <c r="CF255" i="72"/>
  <c r="CG255" i="72"/>
  <c r="CH255" i="72"/>
  <c r="CI255" i="72"/>
  <c r="CJ255" i="72"/>
  <c r="CK255" i="72"/>
  <c r="CL255" i="72"/>
  <c r="CM255" i="72"/>
  <c r="CN255" i="72"/>
  <c r="BK253" i="72"/>
  <c r="CS255" i="72"/>
  <c r="BK174" i="72"/>
  <c r="BK189" i="72"/>
  <c r="BK208" i="72"/>
  <c r="BK249" i="72" s="1"/>
  <c r="D14" i="65"/>
  <c r="CT91" i="72" l="1"/>
  <c r="BK254" i="72"/>
  <c r="CY6" i="72" l="1"/>
  <c r="BK35" i="72"/>
  <c r="CQ35" i="72" s="1"/>
  <c r="BK80" i="72"/>
  <c r="CQ80" i="72" s="1"/>
  <c r="BK91" i="72"/>
  <c r="CQ91" i="72" s="1"/>
  <c r="BK125" i="72"/>
  <c r="CQ125" i="72" s="1"/>
  <c r="BK131" i="72"/>
  <c r="BK154" i="72"/>
  <c r="BK163" i="72"/>
  <c r="BK221" i="72"/>
  <c r="BK238" i="72"/>
  <c r="BK243" i="72"/>
  <c r="CP67" i="72"/>
  <c r="BK67" i="72"/>
  <c r="BK23" i="72"/>
  <c r="CP208" i="72"/>
  <c r="CP189" i="72"/>
  <c r="CP243" i="72"/>
  <c r="CO238" i="72"/>
  <c r="CP221" i="72"/>
  <c r="CP174" i="72"/>
  <c r="CP254" i="72" s="1"/>
  <c r="H11" i="74"/>
  <c r="I11" i="74"/>
  <c r="J11" i="74"/>
  <c r="G11" i="74"/>
  <c r="D11" i="74"/>
  <c r="E11" i="74"/>
  <c r="F11" i="74"/>
  <c r="C11" i="74"/>
  <c r="C13" i="74" l="1"/>
  <c r="CT154" i="72"/>
  <c r="CQ154" i="72"/>
  <c r="CT67" i="72"/>
  <c r="CQ67" i="72"/>
  <c r="BK248" i="72"/>
  <c r="CT23" i="72"/>
  <c r="CT170" i="72"/>
  <c r="CT174" i="72" s="1"/>
  <c r="BK252" i="72"/>
  <c r="BK250" i="72"/>
  <c r="CT238" i="72"/>
  <c r="CX238" i="72" s="1"/>
  <c r="CT221" i="72"/>
  <c r="CO243" i="72"/>
  <c r="CO189" i="72"/>
  <c r="CO208" i="72"/>
  <c r="CO174" i="72"/>
  <c r="CO221" i="72"/>
  <c r="CT254" i="72" l="1"/>
  <c r="CU221" i="72"/>
  <c r="CS174" i="72"/>
  <c r="CZ174" i="72"/>
  <c r="CZ6" i="72" s="1"/>
  <c r="G13" i="65" l="1"/>
  <c r="F67" i="73"/>
  <c r="CT163" i="72"/>
  <c r="CX163" i="72" s="1"/>
  <c r="CX6" i="72" s="1"/>
  <c r="CP163" i="72"/>
  <c r="CO163" i="72"/>
  <c r="CP80" i="72"/>
  <c r="CP91" i="72"/>
  <c r="CP125" i="72"/>
  <c r="CP154" i="72"/>
  <c r="CP131" i="72"/>
  <c r="CO131" i="72"/>
  <c r="CO98" i="72"/>
  <c r="CP98" i="72"/>
  <c r="BK98" i="72"/>
  <c r="N63" i="73"/>
  <c r="N62" i="73"/>
  <c r="L61" i="73"/>
  <c r="N61" i="73" s="1"/>
  <c r="F37" i="73"/>
  <c r="M33" i="73"/>
  <c r="N23" i="73"/>
  <c r="F7" i="73"/>
  <c r="F36" i="73"/>
  <c r="CO67" i="72"/>
  <c r="CP35" i="72"/>
  <c r="F6" i="73"/>
  <c r="CP23" i="72"/>
  <c r="L5" i="69"/>
  <c r="E15" i="71"/>
  <c r="BK251" i="72" l="1"/>
  <c r="BK255" i="72" s="1"/>
  <c r="CQ98" i="72"/>
  <c r="CP6" i="72"/>
  <c r="CP248" i="72"/>
  <c r="CP250" i="72"/>
  <c r="CP251" i="72"/>
  <c r="CV154" i="72"/>
  <c r="BK6" i="72"/>
  <c r="F66" i="73"/>
  <c r="F68" i="73" s="1"/>
  <c r="L67" i="73" s="1"/>
  <c r="N67" i="73" s="1"/>
  <c r="CU23" i="72"/>
  <c r="CU6" i="72" s="1"/>
  <c r="CO91" i="72"/>
  <c r="CO80" i="72"/>
  <c r="CO154" i="72"/>
  <c r="CO125" i="72"/>
  <c r="CT125" i="72"/>
  <c r="CV125" i="72" s="1"/>
  <c r="CV6" i="72" s="1"/>
  <c r="CO35" i="72"/>
  <c r="F8" i="73"/>
  <c r="K32" i="73" s="1"/>
  <c r="L32" i="73" s="1"/>
  <c r="N32" i="73" s="1"/>
  <c r="F38" i="73"/>
  <c r="K54" i="73" s="1"/>
  <c r="L54" i="73" s="1"/>
  <c r="N54" i="73" s="1"/>
  <c r="CO23" i="72"/>
  <c r="K47" i="73" l="1"/>
  <c r="L47" i="73" s="1"/>
  <c r="N47" i="73" s="1"/>
  <c r="K52" i="73"/>
  <c r="L52" i="73" s="1"/>
  <c r="N52" i="73" s="1"/>
  <c r="K53" i="73"/>
  <c r="L53" i="73" s="1"/>
  <c r="N53" i="73" s="1"/>
  <c r="CP255" i="72"/>
  <c r="CT250" i="72"/>
  <c r="G8" i="65"/>
  <c r="L72" i="73"/>
  <c r="N72" i="73" s="1"/>
  <c r="L66" i="73"/>
  <c r="N66" i="73" s="1"/>
  <c r="L74" i="73"/>
  <c r="N74" i="73" s="1"/>
  <c r="L68" i="73"/>
  <c r="N68" i="73" s="1"/>
  <c r="L75" i="73"/>
  <c r="N75" i="73" s="1"/>
  <c r="L77" i="73"/>
  <c r="N77" i="73" s="1"/>
  <c r="L73" i="73"/>
  <c r="N73" i="73" s="1"/>
  <c r="L76" i="73"/>
  <c r="N76" i="73" s="1"/>
  <c r="L70" i="73"/>
  <c r="N70" i="73" s="1"/>
  <c r="L79" i="73"/>
  <c r="N79" i="73" s="1"/>
  <c r="L69" i="73"/>
  <c r="N69" i="73" s="1"/>
  <c r="L78" i="73"/>
  <c r="N78" i="73" s="1"/>
  <c r="K40" i="73"/>
  <c r="L40" i="73" s="1"/>
  <c r="N40" i="73" s="1"/>
  <c r="K58" i="73"/>
  <c r="L58" i="73" s="1"/>
  <c r="N58" i="73" s="1"/>
  <c r="K60" i="73"/>
  <c r="L60" i="73" s="1"/>
  <c r="N60" i="73" s="1"/>
  <c r="K49" i="73"/>
  <c r="L49" i="73" s="1"/>
  <c r="N49" i="73" s="1"/>
  <c r="K43" i="73"/>
  <c r="L43" i="73" s="1"/>
  <c r="N43" i="73" s="1"/>
  <c r="K50" i="73"/>
  <c r="L50" i="73" s="1"/>
  <c r="N50" i="73" s="1"/>
  <c r="K42" i="73"/>
  <c r="L42" i="73" s="1"/>
  <c r="N42" i="73" s="1"/>
  <c r="K51" i="73"/>
  <c r="L51" i="73" s="1"/>
  <c r="N51" i="73" s="1"/>
  <c r="K44" i="73"/>
  <c r="L44" i="73" s="1"/>
  <c r="N44" i="73" s="1"/>
  <c r="K56" i="73"/>
  <c r="L56" i="73" s="1"/>
  <c r="N56" i="73" s="1"/>
  <c r="K59" i="73"/>
  <c r="L59" i="73" s="1"/>
  <c r="N59" i="73" s="1"/>
  <c r="K48" i="73"/>
  <c r="L48" i="73" s="1"/>
  <c r="N48" i="73" s="1"/>
  <c r="K41" i="73"/>
  <c r="L41" i="73" s="1"/>
  <c r="N41" i="73" s="1"/>
  <c r="K45" i="73"/>
  <c r="L45" i="73" s="1"/>
  <c r="N45" i="73" s="1"/>
  <c r="K36" i="73"/>
  <c r="L36" i="73" s="1"/>
  <c r="N36" i="73" s="1"/>
  <c r="K57" i="73"/>
  <c r="L57" i="73" s="1"/>
  <c r="N57" i="73" s="1"/>
  <c r="K38" i="73"/>
  <c r="L38" i="73" s="1"/>
  <c r="N38" i="73" s="1"/>
  <c r="K39" i="73"/>
  <c r="L39" i="73" s="1"/>
  <c r="N39" i="73" s="1"/>
  <c r="K37" i="73"/>
  <c r="L37" i="73" s="1"/>
  <c r="N37" i="73" s="1"/>
  <c r="K46" i="73"/>
  <c r="L46" i="73" s="1"/>
  <c r="N46" i="73" s="1"/>
  <c r="K28" i="73"/>
  <c r="L28" i="73" s="1"/>
  <c r="N28" i="73" s="1"/>
  <c r="K17" i="73"/>
  <c r="L17" i="73" s="1"/>
  <c r="N17" i="73" s="1"/>
  <c r="K29" i="73"/>
  <c r="L29" i="73" s="1"/>
  <c r="N29" i="73" s="1"/>
  <c r="K21" i="73"/>
  <c r="L21" i="73" s="1"/>
  <c r="N21" i="73" s="1"/>
  <c r="K31" i="73"/>
  <c r="L31" i="73" s="1"/>
  <c r="N31" i="73" s="1"/>
  <c r="K19" i="73"/>
  <c r="L19" i="73" s="1"/>
  <c r="N19" i="73" s="1"/>
  <c r="K27" i="73"/>
  <c r="L27" i="73" s="1"/>
  <c r="N27" i="73" s="1"/>
  <c r="K13" i="73"/>
  <c r="L13" i="73" s="1"/>
  <c r="N13" i="73" s="1"/>
  <c r="K6" i="73"/>
  <c r="L6" i="73" s="1"/>
  <c r="N6" i="73" s="1"/>
  <c r="K7" i="73"/>
  <c r="L7" i="73" s="1"/>
  <c r="N7" i="73" s="1"/>
  <c r="K10" i="73"/>
  <c r="L10" i="73" s="1"/>
  <c r="N10" i="73" s="1"/>
  <c r="K8" i="73"/>
  <c r="L8" i="73" s="1"/>
  <c r="N8" i="73" s="1"/>
  <c r="K9" i="73"/>
  <c r="L9" i="73" s="1"/>
  <c r="N9" i="73" s="1"/>
  <c r="K25" i="73"/>
  <c r="L25" i="73" s="1"/>
  <c r="N25" i="73" s="1"/>
  <c r="K12" i="73"/>
  <c r="L12" i="73" s="1"/>
  <c r="N12" i="73" s="1"/>
  <c r="K18" i="73"/>
  <c r="L18" i="73" s="1"/>
  <c r="N18" i="73" s="1"/>
  <c r="K16" i="73"/>
  <c r="L16" i="73" s="1"/>
  <c r="N16" i="73" s="1"/>
  <c r="K14" i="73"/>
  <c r="L14" i="73" s="1"/>
  <c r="N14" i="73" s="1"/>
  <c r="K20" i="73"/>
  <c r="L20" i="73" s="1"/>
  <c r="N20" i="73" s="1"/>
  <c r="K24" i="73"/>
  <c r="L24" i="73" s="1"/>
  <c r="N24" i="73" s="1"/>
  <c r="K30" i="73"/>
  <c r="L30" i="73" s="1"/>
  <c r="N30" i="73" s="1"/>
  <c r="K15" i="73"/>
  <c r="L15" i="73" s="1"/>
  <c r="N15" i="73" s="1"/>
  <c r="K11" i="73"/>
  <c r="L11" i="73" s="1"/>
  <c r="N11" i="73" s="1"/>
  <c r="K22" i="73"/>
  <c r="L22" i="73" s="1"/>
  <c r="N22" i="73" s="1"/>
  <c r="K26" i="73"/>
  <c r="L26" i="73" s="1"/>
  <c r="N26" i="73" s="1"/>
  <c r="AB57" i="70"/>
  <c r="AC57" i="70" s="1"/>
  <c r="N80" i="73" l="1"/>
  <c r="CT94" i="72" s="1"/>
  <c r="CT98" i="72" s="1"/>
  <c r="CS98" i="72" s="1"/>
  <c r="N33" i="73"/>
  <c r="CT28" i="72" s="1"/>
  <c r="CT35" i="72" s="1"/>
  <c r="N64" i="73"/>
  <c r="CT75" i="72" s="1"/>
  <c r="G9" i="65"/>
  <c r="L80" i="73"/>
  <c r="L64" i="73"/>
  <c r="L33" i="73"/>
  <c r="CT80" i="72" l="1"/>
  <c r="CT251" i="72" s="1"/>
  <c r="CT255" i="72" s="1"/>
  <c r="CU2" i="72"/>
  <c r="CW98" i="72"/>
  <c r="CW35" i="72"/>
  <c r="CS35" i="72"/>
  <c r="N83" i="73"/>
  <c r="AE34" i="70"/>
  <c r="G24" i="65"/>
  <c r="D25" i="65"/>
  <c r="AB26" i="70"/>
  <c r="CS80" i="72" l="1"/>
  <c r="CW80" i="72"/>
  <c r="CT6" i="72"/>
  <c r="CV255" i="72" s="1"/>
  <c r="CW6" i="72"/>
  <c r="G10" i="65"/>
  <c r="G14" i="65" s="1"/>
  <c r="Y13" i="70"/>
  <c r="Y34" i="70"/>
  <c r="Y46" i="70"/>
  <c r="Y40" i="70"/>
  <c r="Y135" i="70" l="1"/>
  <c r="W46" i="70" l="1"/>
  <c r="U46" i="70"/>
  <c r="S46" i="70"/>
  <c r="O46" i="70"/>
  <c r="M46" i="70"/>
  <c r="K46" i="70"/>
  <c r="G43" i="70"/>
  <c r="Q43" i="70" s="1"/>
  <c r="W40" i="70"/>
  <c r="U40" i="70"/>
  <c r="S40" i="70"/>
  <c r="O40" i="70"/>
  <c r="M40" i="70"/>
  <c r="K40" i="70"/>
  <c r="G37" i="70"/>
  <c r="I37" i="70" s="1"/>
  <c r="G26" i="70"/>
  <c r="G25" i="70"/>
  <c r="G18" i="70"/>
  <c r="M18" i="70" s="1"/>
  <c r="G17" i="70"/>
  <c r="W17" i="70" s="1"/>
  <c r="G16" i="70"/>
  <c r="O16" i="70" s="1"/>
  <c r="W13" i="70"/>
  <c r="U13" i="70"/>
  <c r="S13" i="70"/>
  <c r="O13" i="70"/>
  <c r="M13" i="70"/>
  <c r="K13" i="70"/>
  <c r="G10" i="70"/>
  <c r="Q10" i="70" s="1"/>
  <c r="G11" i="70" l="1"/>
  <c r="Q11" i="70" s="1"/>
  <c r="S25" i="70"/>
  <c r="AC25" i="70"/>
  <c r="I26" i="70"/>
  <c r="AC26" i="70"/>
  <c r="O26" i="70"/>
  <c r="Q26" i="70"/>
  <c r="U26" i="70"/>
  <c r="I10" i="70"/>
  <c r="AC10" i="70" s="1"/>
  <c r="M17" i="70"/>
  <c r="O17" i="70"/>
  <c r="S17" i="70"/>
  <c r="G20" i="70"/>
  <c r="S20" i="70" s="1"/>
  <c r="U20" i="70"/>
  <c r="Q16" i="70"/>
  <c r="U16" i="70"/>
  <c r="U25" i="70"/>
  <c r="Q37" i="70"/>
  <c r="I43" i="70"/>
  <c r="O18" i="70"/>
  <c r="G44" i="70"/>
  <c r="G46" i="70" s="1"/>
  <c r="I17" i="70"/>
  <c r="Q18" i="70"/>
  <c r="K26" i="70"/>
  <c r="K17" i="70"/>
  <c r="S18" i="70"/>
  <c r="M26" i="70"/>
  <c r="K16" i="70"/>
  <c r="U18" i="70"/>
  <c r="G13" i="70"/>
  <c r="I18" i="70"/>
  <c r="Q13" i="70"/>
  <c r="AC37" i="70"/>
  <c r="W16" i="70"/>
  <c r="I20" i="70"/>
  <c r="I25" i="70"/>
  <c r="G38" i="70"/>
  <c r="K25" i="70"/>
  <c r="G32" i="70"/>
  <c r="W25" i="70"/>
  <c r="I16" i="70"/>
  <c r="Q17" i="70"/>
  <c r="W18" i="70"/>
  <c r="M20" i="70"/>
  <c r="M25" i="70"/>
  <c r="S26" i="70"/>
  <c r="M16" i="70"/>
  <c r="U17" i="70"/>
  <c r="K18" i="70"/>
  <c r="Q20" i="70"/>
  <c r="G22" i="70"/>
  <c r="D8" i="71" s="1"/>
  <c r="Q25" i="70"/>
  <c r="W26" i="70"/>
  <c r="O25" i="70"/>
  <c r="I11" i="70" l="1"/>
  <c r="U22" i="70"/>
  <c r="S22" i="70"/>
  <c r="K20" i="70"/>
  <c r="W20" i="70"/>
  <c r="O20" i="70"/>
  <c r="AC20" i="70" s="1"/>
  <c r="I44" i="70"/>
  <c r="AC44" i="70" s="1"/>
  <c r="Q44" i="70"/>
  <c r="Q46" i="70" s="1"/>
  <c r="AC17" i="70"/>
  <c r="AA17" i="70" s="1"/>
  <c r="AC43" i="70"/>
  <c r="Z26" i="70"/>
  <c r="O32" i="70"/>
  <c r="O34" i="70" s="1"/>
  <c r="G34" i="70"/>
  <c r="M32" i="70"/>
  <c r="M34" i="70" s="1"/>
  <c r="K32" i="70"/>
  <c r="K34" i="70" s="1"/>
  <c r="I32" i="70"/>
  <c r="W32" i="70"/>
  <c r="W34" i="70" s="1"/>
  <c r="Q32" i="70"/>
  <c r="Q34" i="70" s="1"/>
  <c r="U32" i="70"/>
  <c r="U34" i="70" s="1"/>
  <c r="U135" i="70" s="1"/>
  <c r="S32" i="70"/>
  <c r="S34" i="70" s="1"/>
  <c r="S135" i="70" s="1"/>
  <c r="AA37" i="70"/>
  <c r="AB37" i="70"/>
  <c r="Z37" i="70" s="1"/>
  <c r="AC11" i="70"/>
  <c r="AC13" i="70" s="1"/>
  <c r="I13" i="70"/>
  <c r="K22" i="70"/>
  <c r="AB43" i="70"/>
  <c r="Z43" i="70" s="1"/>
  <c r="AA43" i="70"/>
  <c r="AC18" i="70"/>
  <c r="Q38" i="70"/>
  <c r="Q40" i="70" s="1"/>
  <c r="I38" i="70"/>
  <c r="G40" i="70"/>
  <c r="Q22" i="70"/>
  <c r="I22" i="70"/>
  <c r="M22" i="70"/>
  <c r="I34" i="70"/>
  <c r="AC16" i="70"/>
  <c r="AA26" i="70"/>
  <c r="W22" i="70"/>
  <c r="AB10" i="70"/>
  <c r="Z10" i="70" s="1"/>
  <c r="AA10" i="70"/>
  <c r="D9" i="71" l="1"/>
  <c r="D15" i="71" s="1"/>
  <c r="AC46" i="70"/>
  <c r="AA20" i="70"/>
  <c r="AB20" i="70"/>
  <c r="Z20" i="70" s="1"/>
  <c r="O22" i="70"/>
  <c r="O135" i="70" s="1"/>
  <c r="AA44" i="70"/>
  <c r="AA46" i="70" s="1"/>
  <c r="AB44" i="70"/>
  <c r="Z44" i="70" s="1"/>
  <c r="AB17" i="70"/>
  <c r="Z17" i="70" s="1"/>
  <c r="I46" i="70"/>
  <c r="G135" i="70"/>
  <c r="K135" i="70"/>
  <c r="Q135" i="70"/>
  <c r="W135" i="70"/>
  <c r="AB16" i="70"/>
  <c r="Z16" i="70" s="1"/>
  <c r="AA16" i="70"/>
  <c r="AC22" i="70"/>
  <c r="H8" i="71" s="1"/>
  <c r="AC38" i="70"/>
  <c r="I40" i="70"/>
  <c r="AB11" i="70"/>
  <c r="Z11" i="70" s="1"/>
  <c r="AA11" i="70"/>
  <c r="AA13" i="70" s="1"/>
  <c r="Z25" i="70"/>
  <c r="AA25" i="70"/>
  <c r="M135" i="70"/>
  <c r="AB18" i="70"/>
  <c r="Z18" i="70" s="1"/>
  <c r="AA18" i="70"/>
  <c r="AC32" i="70"/>
  <c r="I135" i="70" l="1"/>
  <c r="G8" i="71"/>
  <c r="F8" i="71"/>
  <c r="D38" i="65"/>
  <c r="AA22" i="70"/>
  <c r="AB38" i="70"/>
  <c r="Z38" i="70" s="1"/>
  <c r="AA38" i="70"/>
  <c r="AA40" i="70" s="1"/>
  <c r="AC40" i="70"/>
  <c r="AA32" i="70"/>
  <c r="AA34" i="70" s="1"/>
  <c r="AB32" i="70"/>
  <c r="Z32" i="70" s="1"/>
  <c r="AC34" i="70"/>
  <c r="H9" i="71" s="1"/>
  <c r="H15" i="71" s="1"/>
  <c r="G15" i="71" s="1"/>
  <c r="F30" i="65" l="1"/>
  <c r="F9" i="71"/>
  <c r="F15" i="71" s="1"/>
  <c r="G9" i="71"/>
  <c r="AA135" i="70"/>
  <c r="G45" i="63" l="1"/>
  <c r="H10" i="63"/>
  <c r="H11" i="63"/>
  <c r="H12" i="63"/>
  <c r="H15" i="63"/>
  <c r="N14" i="69" l="1"/>
  <c r="Q8" i="69"/>
  <c r="R8" i="69"/>
  <c r="S8" i="69"/>
  <c r="O8" i="69" s="1"/>
  <c r="P8" i="69"/>
  <c r="D25" i="69"/>
  <c r="D26" i="69" s="1"/>
  <c r="D28" i="69" s="1"/>
  <c r="H16" i="69"/>
  <c r="E16" i="69"/>
  <c r="D16" i="69"/>
  <c r="J15" i="69"/>
  <c r="G15" i="69"/>
  <c r="L15" i="69" s="1"/>
  <c r="N15" i="69" s="1"/>
  <c r="J14" i="69"/>
  <c r="G14" i="69"/>
  <c r="L14" i="69" s="1"/>
  <c r="J13" i="69"/>
  <c r="G13" i="69"/>
  <c r="L13" i="69" s="1"/>
  <c r="N13" i="69" s="1"/>
  <c r="J12" i="69"/>
  <c r="G12" i="69"/>
  <c r="L12" i="69" s="1"/>
  <c r="N12" i="69" s="1"/>
  <c r="J11" i="69"/>
  <c r="G11" i="69"/>
  <c r="L11" i="69" s="1"/>
  <c r="N11" i="69" s="1"/>
  <c r="J10" i="69"/>
  <c r="G10" i="69"/>
  <c r="L10" i="69" s="1"/>
  <c r="N10" i="69" s="1"/>
  <c r="G9" i="69"/>
  <c r="L9" i="69" s="1"/>
  <c r="N9" i="69" s="1"/>
  <c r="J8" i="69"/>
  <c r="G8" i="69"/>
  <c r="L8" i="69" s="1"/>
  <c r="N8" i="69" s="1"/>
  <c r="J7" i="69"/>
  <c r="G7" i="69"/>
  <c r="L7" i="69" s="1"/>
  <c r="N7" i="69" s="1"/>
  <c r="I6" i="69"/>
  <c r="G6" i="69"/>
  <c r="L6" i="69" s="1"/>
  <c r="J5" i="69"/>
  <c r="G5" i="69"/>
  <c r="J4" i="69"/>
  <c r="G4" i="69"/>
  <c r="M6" i="69" l="1"/>
  <c r="N6" i="69" s="1"/>
  <c r="L16" i="69"/>
  <c r="N5" i="69"/>
  <c r="J16" i="69"/>
  <c r="I16" i="69" s="1"/>
  <c r="G16" i="69"/>
  <c r="F16" i="69" s="1"/>
  <c r="N16" i="69" l="1"/>
  <c r="M16" i="69" s="1"/>
  <c r="O16" i="69"/>
  <c r="H40" i="63"/>
  <c r="H41" i="63"/>
  <c r="H43" i="63"/>
  <c r="H44" i="63"/>
  <c r="H28" i="63"/>
  <c r="H29" i="63"/>
  <c r="H32" i="63"/>
  <c r="H33" i="63"/>
  <c r="H34" i="63"/>
  <c r="H35" i="63"/>
  <c r="H37" i="63"/>
  <c r="H38" i="63"/>
  <c r="H39" i="63"/>
  <c r="I7" i="63" l="1"/>
  <c r="F14" i="63"/>
  <c r="H7" i="63" l="1"/>
  <c r="I45" i="63"/>
  <c r="H45" i="63" s="1"/>
  <c r="H36" i="63"/>
  <c r="H27" i="63" l="1"/>
  <c r="H14" i="63"/>
  <c r="H13" i="63"/>
  <c r="G22" i="65"/>
  <c r="G23" i="65"/>
  <c r="I55" i="63" l="1"/>
  <c r="H31" i="63" l="1"/>
  <c r="H9" i="63" l="1"/>
  <c r="H17" i="63"/>
  <c r="H18" i="63"/>
  <c r="H19" i="63"/>
  <c r="H20" i="63"/>
  <c r="H21" i="63"/>
  <c r="H22" i="63"/>
  <c r="H24" i="63"/>
  <c r="F25" i="65" l="1"/>
  <c r="F24" i="65"/>
  <c r="F23" i="65"/>
  <c r="F22" i="65"/>
  <c r="F21" i="65"/>
  <c r="F20" i="65"/>
  <c r="F19" i="65"/>
  <c r="F18" i="65"/>
  <c r="F17" i="65"/>
  <c r="H30" i="63" l="1"/>
  <c r="H23" i="63"/>
  <c r="F8" i="63"/>
  <c r="F9" i="63"/>
  <c r="F10" i="63"/>
  <c r="F11" i="63"/>
  <c r="F12" i="63"/>
  <c r="F13" i="63"/>
  <c r="F15" i="63"/>
  <c r="F16" i="63"/>
  <c r="F17" i="63"/>
  <c r="F18" i="63"/>
  <c r="F19" i="63"/>
  <c r="F20" i="63"/>
  <c r="F21" i="63"/>
  <c r="F22" i="63"/>
  <c r="F23" i="63"/>
  <c r="F24" i="63"/>
  <c r="F25" i="63"/>
  <c r="F26" i="63"/>
  <c r="F27" i="63"/>
  <c r="F28" i="63"/>
  <c r="F29" i="63"/>
  <c r="F30" i="63"/>
  <c r="F31" i="63"/>
  <c r="F32" i="63"/>
  <c r="F33" i="63"/>
  <c r="F34" i="63"/>
  <c r="F35" i="63"/>
  <c r="F36" i="63"/>
  <c r="F37" i="63"/>
  <c r="F38" i="63"/>
  <c r="F39" i="63"/>
  <c r="F40" i="63"/>
  <c r="F41" i="63"/>
  <c r="F42" i="63"/>
  <c r="F43" i="63"/>
  <c r="F44" i="63"/>
  <c r="F7" i="63"/>
  <c r="E45" i="63"/>
  <c r="D45" i="63"/>
  <c r="F7" i="65"/>
  <c r="F10" i="65" l="1"/>
  <c r="H42" i="63"/>
  <c r="H16" i="63"/>
  <c r="F13" i="65"/>
  <c r="F45" i="63"/>
  <c r="F9" i="65" l="1"/>
  <c r="G41" i="65"/>
  <c r="F41" i="65" s="1"/>
  <c r="F40" i="65"/>
  <c r="F8" i="65" l="1"/>
  <c r="G49" i="36" l="1"/>
  <c r="G52" i="36" s="1"/>
  <c r="J47" i="36"/>
  <c r="J46" i="36"/>
  <c r="J45" i="36"/>
  <c r="J44" i="36"/>
  <c r="J43" i="36"/>
  <c r="J42" i="36"/>
  <c r="J41" i="36"/>
  <c r="J40" i="36"/>
  <c r="J39" i="36"/>
  <c r="J38" i="36"/>
  <c r="J37" i="36"/>
  <c r="J36" i="36"/>
  <c r="J35" i="36"/>
  <c r="J34" i="36"/>
  <c r="J33" i="36"/>
  <c r="J32" i="36"/>
  <c r="J31" i="36"/>
  <c r="J30" i="36"/>
  <c r="J29" i="36"/>
  <c r="J28" i="36"/>
  <c r="J27" i="36"/>
  <c r="J26" i="36"/>
  <c r="J25" i="36"/>
  <c r="J24" i="36"/>
  <c r="J23" i="36"/>
  <c r="J22" i="36"/>
  <c r="J21" i="36"/>
  <c r="J20" i="36"/>
  <c r="J19" i="36"/>
  <c r="J18" i="36"/>
  <c r="J17" i="36"/>
  <c r="J16" i="36"/>
  <c r="J15" i="36"/>
  <c r="J14" i="36"/>
  <c r="J13" i="36"/>
  <c r="J12" i="36"/>
  <c r="J11" i="36"/>
  <c r="J10" i="36"/>
  <c r="J9" i="36"/>
  <c r="J8" i="36"/>
  <c r="J7" i="36"/>
  <c r="G81" i="35"/>
  <c r="G84" i="35" s="1"/>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C13" i="34"/>
  <c r="E11" i="34"/>
  <c r="E10" i="34"/>
  <c r="E13" i="34" s="1"/>
  <c r="A3" i="34"/>
  <c r="A2" i="34"/>
  <c r="H15" i="11"/>
  <c r="D15" i="11"/>
  <c r="B15" i="11"/>
  <c r="B30" i="11" s="1"/>
  <c r="H14" i="11"/>
  <c r="B14" i="11"/>
  <c r="B29" i="11" s="1"/>
  <c r="H13" i="11"/>
  <c r="D13" i="11"/>
  <c r="B13" i="11"/>
  <c r="B28" i="11" s="1"/>
  <c r="J12" i="11"/>
  <c r="H12" i="11"/>
  <c r="D12" i="11"/>
  <c r="B12" i="11"/>
  <c r="B27" i="11" s="1"/>
  <c r="J11" i="11"/>
  <c r="H11" i="11"/>
  <c r="D11" i="11"/>
  <c r="B11" i="11"/>
  <c r="B26" i="11" s="1"/>
  <c r="J10" i="11"/>
  <c r="H10" i="11"/>
  <c r="D10" i="11"/>
  <c r="B10" i="11"/>
  <c r="B25" i="11" s="1"/>
  <c r="H9" i="11"/>
  <c r="B9" i="11"/>
  <c r="B24" i="11" s="1"/>
  <c r="H8" i="11"/>
  <c r="D8" i="11"/>
  <c r="B8" i="11"/>
  <c r="B23" i="11" s="1"/>
  <c r="H7" i="11"/>
  <c r="D7" i="11"/>
  <c r="B7" i="11"/>
  <c r="B22" i="11" s="1"/>
  <c r="B6" i="11"/>
  <c r="B21" i="11" s="1"/>
  <c r="H5" i="11"/>
  <c r="B5" i="11"/>
  <c r="B20" i="11" s="1"/>
  <c r="D4" i="11"/>
  <c r="J4" i="11" s="1"/>
  <c r="A3" i="41"/>
  <c r="A2" i="41"/>
  <c r="A1" i="41"/>
  <c r="H63" i="12"/>
  <c r="G63" i="12"/>
  <c r="D63" i="12"/>
  <c r="I50" i="12"/>
  <c r="J50" i="12" s="1"/>
  <c r="C50" i="12"/>
  <c r="E50" i="12" s="1"/>
  <c r="I49" i="12"/>
  <c r="J49" i="12" s="1"/>
  <c r="C49" i="12"/>
  <c r="E49" i="12" s="1"/>
  <c r="I48" i="12"/>
  <c r="J48" i="12" s="1"/>
  <c r="C48" i="12"/>
  <c r="E48" i="12" s="1"/>
  <c r="I47" i="12"/>
  <c r="J47" i="12" s="1"/>
  <c r="C47" i="12"/>
  <c r="E47" i="12" s="1"/>
  <c r="I46" i="12"/>
  <c r="J46" i="12" s="1"/>
  <c r="C46" i="12"/>
  <c r="E46" i="12" s="1"/>
  <c r="I45" i="12"/>
  <c r="J45" i="12" s="1"/>
  <c r="K45" i="12" s="1"/>
  <c r="C45" i="12"/>
  <c r="E45" i="12" s="1"/>
  <c r="I44" i="12"/>
  <c r="J44" i="12" s="1"/>
  <c r="C44" i="12"/>
  <c r="E44" i="12" s="1"/>
  <c r="I43" i="12"/>
  <c r="J43" i="12" s="1"/>
  <c r="C43" i="12"/>
  <c r="E43" i="12" s="1"/>
  <c r="I42" i="12"/>
  <c r="J42" i="12" s="1"/>
  <c r="C42" i="12"/>
  <c r="E42" i="12" s="1"/>
  <c r="I41" i="12"/>
  <c r="J41" i="12" s="1"/>
  <c r="C41" i="12"/>
  <c r="E41" i="12" s="1"/>
  <c r="I40" i="12"/>
  <c r="C40" i="12"/>
  <c r="C63" i="12" s="1"/>
  <c r="I39" i="12"/>
  <c r="J39" i="12" s="1"/>
  <c r="C39" i="12"/>
  <c r="E39" i="12" s="1"/>
  <c r="H31" i="12"/>
  <c r="G31" i="12"/>
  <c r="E29" i="12"/>
  <c r="E28" i="12"/>
  <c r="E27" i="12"/>
  <c r="E26" i="12"/>
  <c r="E25" i="12"/>
  <c r="J24" i="12"/>
  <c r="E24" i="12"/>
  <c r="J23" i="12"/>
  <c r="E23" i="12"/>
  <c r="J22" i="12"/>
  <c r="K22" i="12" s="1"/>
  <c r="E22" i="12"/>
  <c r="I21" i="12"/>
  <c r="J21" i="12" s="1"/>
  <c r="E21" i="12"/>
  <c r="I20" i="12"/>
  <c r="J20" i="12" s="1"/>
  <c r="E20" i="12"/>
  <c r="E19" i="12"/>
  <c r="E18" i="12"/>
  <c r="I17" i="12"/>
  <c r="J17" i="12" s="1"/>
  <c r="K17" i="12" s="1"/>
  <c r="E17" i="12"/>
  <c r="D16" i="12"/>
  <c r="I16" i="12" s="1"/>
  <c r="J16" i="12" s="1"/>
  <c r="C16" i="12"/>
  <c r="I15" i="12"/>
  <c r="J15" i="12" s="1"/>
  <c r="E15" i="12"/>
  <c r="D14" i="12"/>
  <c r="C14" i="12"/>
  <c r="I13" i="12"/>
  <c r="J13" i="12" s="1"/>
  <c r="K13" i="12" s="1"/>
  <c r="E13" i="12"/>
  <c r="I12" i="12"/>
  <c r="J12" i="12" s="1"/>
  <c r="E12" i="12"/>
  <c r="I11" i="12"/>
  <c r="J11" i="12" s="1"/>
  <c r="K11" i="12" s="1"/>
  <c r="E11" i="12"/>
  <c r="I10" i="12"/>
  <c r="J10" i="12" s="1"/>
  <c r="E10" i="12"/>
  <c r="I9" i="12"/>
  <c r="J9" i="12" s="1"/>
  <c r="E9" i="12"/>
  <c r="I8" i="12"/>
  <c r="J8" i="12" s="1"/>
  <c r="E8" i="12"/>
  <c r="J15" i="11"/>
  <c r="I12" i="11"/>
  <c r="I11" i="11"/>
  <c r="C15" i="11"/>
  <c r="C13" i="11"/>
  <c r="C12" i="11"/>
  <c r="C11" i="11"/>
  <c r="C6" i="11"/>
  <c r="C21" i="11" s="1"/>
  <c r="E34" i="19"/>
  <c r="E33" i="19"/>
  <c r="E31" i="19"/>
  <c r="E30" i="19"/>
  <c r="E28" i="19"/>
  <c r="E21" i="19"/>
  <c r="H10" i="19"/>
  <c r="H8" i="19"/>
  <c r="E8" i="19"/>
  <c r="B26" i="19" l="1"/>
  <c r="K24" i="12"/>
  <c r="K10" i="12"/>
  <c r="K44" i="12"/>
  <c r="K48" i="12"/>
  <c r="K20" i="12"/>
  <c r="K46" i="12"/>
  <c r="K21" i="12"/>
  <c r="K47" i="12"/>
  <c r="K39" i="12"/>
  <c r="K15" i="12"/>
  <c r="E40" i="12"/>
  <c r="K12" i="12"/>
  <c r="E16" i="12"/>
  <c r="K16" i="12" s="1"/>
  <c r="K23" i="12"/>
  <c r="I63" i="12"/>
  <c r="E15" i="11"/>
  <c r="K9" i="12"/>
  <c r="K49" i="12"/>
  <c r="J49" i="36"/>
  <c r="K41" i="12"/>
  <c r="C31" i="12"/>
  <c r="D31" i="12"/>
  <c r="J81" i="35"/>
  <c r="J82" i="35" s="1"/>
  <c r="J84" i="35" s="1"/>
  <c r="K8" i="12"/>
  <c r="E63" i="12"/>
  <c r="K43" i="12"/>
  <c r="J50" i="36"/>
  <c r="J52" i="36" s="1"/>
  <c r="E14" i="34"/>
  <c r="E15" i="34" s="1"/>
  <c r="K50" i="12"/>
  <c r="K42" i="12"/>
  <c r="E14" i="12"/>
  <c r="I14" i="12"/>
  <c r="J14" i="12" s="1"/>
  <c r="J40" i="12"/>
  <c r="C14" i="34"/>
  <c r="C15" i="34" s="1"/>
  <c r="D26" i="11"/>
  <c r="E11" i="11"/>
  <c r="E13" i="11"/>
  <c r="D25" i="11"/>
  <c r="D27" i="11"/>
  <c r="J8" i="11"/>
  <c r="D23" i="11" s="1"/>
  <c r="J5" i="11"/>
  <c r="J9" i="11"/>
  <c r="J7" i="11"/>
  <c r="D22" i="11" s="1"/>
  <c r="J13" i="11"/>
  <c r="D28" i="11" s="1"/>
  <c r="J14" i="11"/>
  <c r="D30" i="11"/>
  <c r="C10" i="11"/>
  <c r="E10" i="11" s="1"/>
  <c r="I9" i="11"/>
  <c r="E12" i="11"/>
  <c r="B34" i="19"/>
  <c r="B33" i="19"/>
  <c r="K12" i="11"/>
  <c r="C27" i="11"/>
  <c r="E27" i="11" s="1"/>
  <c r="K11" i="11"/>
  <c r="C26" i="11"/>
  <c r="E26" i="11" s="1"/>
  <c r="I5" i="11"/>
  <c r="I7" i="11"/>
  <c r="I10" i="11"/>
  <c r="I13" i="11"/>
  <c r="I14" i="11"/>
  <c r="I15" i="11"/>
  <c r="E31" i="12" l="1"/>
  <c r="K9" i="11"/>
  <c r="K14" i="12"/>
  <c r="J63" i="12"/>
  <c r="K40" i="12"/>
  <c r="I31" i="12"/>
  <c r="C26" i="19"/>
  <c r="E26" i="19" s="1"/>
  <c r="J31" i="12"/>
  <c r="J16" i="11"/>
  <c r="C14" i="11"/>
  <c r="C29" i="11" s="1"/>
  <c r="I8" i="11"/>
  <c r="K14" i="11"/>
  <c r="K13" i="11"/>
  <c r="C28" i="11"/>
  <c r="E28" i="11" s="1"/>
  <c r="K15" i="11"/>
  <c r="C30" i="11"/>
  <c r="E30" i="11" s="1"/>
  <c r="K10" i="11"/>
  <c r="C25" i="11"/>
  <c r="E25" i="11" s="1"/>
  <c r="K5" i="11"/>
  <c r="I16" i="11"/>
  <c r="K7" i="11"/>
  <c r="K16" i="11" l="1"/>
  <c r="E15" i="19"/>
  <c r="F15" i="19" s="1"/>
  <c r="B28" i="19" s="1"/>
  <c r="D14" i="11"/>
  <c r="D29" i="11" s="1"/>
  <c r="E29" i="11" s="1"/>
  <c r="C7" i="11"/>
  <c r="C5" i="11"/>
  <c r="C9" i="11"/>
  <c r="C8" i="11"/>
  <c r="E8" i="11" s="1"/>
  <c r="K8" i="11"/>
  <c r="B22" i="19" l="1"/>
  <c r="B23" i="19" s="1"/>
  <c r="B24" i="19" s="1"/>
  <c r="B27" i="19"/>
  <c r="E14" i="11"/>
  <c r="C23" i="11"/>
  <c r="E23" i="11" s="1"/>
  <c r="D9" i="11"/>
  <c r="D5" i="11"/>
  <c r="E5" i="11" s="1"/>
  <c r="M5" i="11" s="1"/>
  <c r="C24" i="11"/>
  <c r="E7" i="11"/>
  <c r="C22" i="11"/>
  <c r="E22" i="11" s="1"/>
  <c r="C16" i="11"/>
  <c r="C20" i="11"/>
  <c r="E16" i="19"/>
  <c r="C31" i="11"/>
  <c r="D24" i="11" l="1"/>
  <c r="E24" i="11" s="1"/>
  <c r="E9" i="11"/>
  <c r="D16" i="11"/>
  <c r="E16" i="11" s="1"/>
  <c r="D20" i="11"/>
  <c r="B31" i="19"/>
  <c r="F34" i="19" s="1"/>
  <c r="B30" i="19"/>
  <c r="E18" i="19"/>
  <c r="F27" i="65" l="1"/>
  <c r="D31" i="11"/>
  <c r="E20" i="11"/>
  <c r="E31" i="11" s="1"/>
  <c r="B35" i="19"/>
  <c r="C27" i="19" l="1"/>
  <c r="C35" i="19" s="1"/>
  <c r="E27" i="19" l="1"/>
  <c r="E35" i="19" s="1"/>
  <c r="F36" i="19" s="1"/>
  <c r="C37" i="19"/>
  <c r="E37" i="19" s="1"/>
  <c r="C36" i="19"/>
  <c r="E36" i="19" s="1"/>
  <c r="C38" i="19" l="1"/>
  <c r="E38" i="19"/>
  <c r="C39" i="19" l="1"/>
  <c r="E39" i="19" s="1"/>
  <c r="E41" i="19" s="1"/>
  <c r="C41" i="19" l="1"/>
  <c r="H26" i="63" l="1"/>
  <c r="F11" i="65" l="1"/>
  <c r="H25" i="63" l="1"/>
  <c r="G16" i="65" l="1"/>
  <c r="F38" i="65" l="1"/>
  <c r="F16" i="65"/>
  <c r="F12" i="65" l="1"/>
  <c r="F43" i="65" l="1"/>
  <c r="F14" i="65"/>
  <c r="AC123" i="70" l="1"/>
  <c r="AC124" i="70" s="1"/>
  <c r="AA124" i="70" s="1"/>
  <c r="AC121" i="70"/>
  <c r="AA121" i="70" s="1"/>
  <c r="AC126" i="70" l="1"/>
  <c r="AC135" i="70" s="1"/>
  <c r="AA123" i="70"/>
  <c r="AA126"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Mei Lee Yong</author>
  </authors>
  <commentList>
    <comment ref="B48" authorId="0" shapeId="0" xr:uid="{612B52A6-2AC8-400C-90DC-6B1AC665221B}">
      <text>
        <r>
          <rPr>
            <b/>
            <sz val="9"/>
            <color indexed="81"/>
            <rFont val="Tahoma"/>
            <family val="2"/>
          </rPr>
          <t>Mei Lee Yong:</t>
        </r>
        <r>
          <rPr>
            <sz val="9"/>
            <color indexed="81"/>
            <rFont val="Tahoma"/>
            <family val="2"/>
          </rPr>
          <t xml:space="preserve">
Air lock Door</t>
        </r>
      </text>
    </comment>
    <comment ref="B71" authorId="0" shapeId="0" xr:uid="{A189A218-364B-449E-921A-522C352D9E80}">
      <text>
        <r>
          <rPr>
            <b/>
            <sz val="9"/>
            <color indexed="81"/>
            <rFont val="Tahoma"/>
            <family val="2"/>
          </rPr>
          <t>Mei Lee Yong:</t>
        </r>
        <r>
          <rPr>
            <sz val="9"/>
            <color indexed="81"/>
            <rFont val="Tahoma"/>
            <family val="2"/>
          </rPr>
          <t xml:space="preserve">
Air Lock Door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27" authorId="0" shapeId="0" xr:uid="{E67F6A47-BB8E-4B1D-B9DC-F913740B53D8}">
      <text>
        <r>
          <rPr>
            <b/>
            <sz val="9"/>
            <color indexed="81"/>
            <rFont val="Tahoma"/>
            <family val="2"/>
          </rPr>
          <t>Himal Kosala:</t>
        </r>
        <r>
          <rPr>
            <sz val="9"/>
            <color indexed="81"/>
            <rFont val="Tahoma"/>
            <family val="2"/>
          </rPr>
          <t xml:space="preserve">
Balance will release after curved glass fixed</t>
        </r>
      </text>
    </comment>
    <comment ref="I54" authorId="0" shapeId="0" xr:uid="{6256A067-150F-4811-A2D0-DF1F9DF8FBAD}">
      <text>
        <r>
          <rPr>
            <b/>
            <sz val="9"/>
            <color indexed="81"/>
            <rFont val="Tahoma"/>
            <family val="2"/>
          </rPr>
          <t>Himal Kosala:</t>
        </r>
        <r>
          <rPr>
            <sz val="9"/>
            <color indexed="81"/>
            <rFont val="Tahoma"/>
            <family val="2"/>
          </rPr>
          <t xml:space="preserve">
Only 50%</t>
        </r>
      </text>
    </comment>
  </commentList>
</comments>
</file>

<file path=xl/sharedStrings.xml><?xml version="1.0" encoding="utf-8"?>
<sst xmlns="http://schemas.openxmlformats.org/spreadsheetml/2006/main" count="1889" uniqueCount="692">
  <si>
    <t>PLOT-18</t>
  </si>
  <si>
    <t>BILL OF QUANTITIES</t>
  </si>
  <si>
    <t>Item</t>
  </si>
  <si>
    <t>Description</t>
  </si>
  <si>
    <t>Qty.</t>
  </si>
  <si>
    <t>Unit</t>
  </si>
  <si>
    <t>Rate</t>
  </si>
  <si>
    <t>Amount</t>
  </si>
  <si>
    <t>(Dhs.)</t>
  </si>
  <si>
    <t>Ground and 1st Levels</t>
  </si>
  <si>
    <t>A</t>
  </si>
  <si>
    <t>m2</t>
  </si>
  <si>
    <t>B</t>
  </si>
  <si>
    <t>C</t>
  </si>
  <si>
    <t>D</t>
  </si>
  <si>
    <t>E</t>
  </si>
  <si>
    <t>Doors</t>
  </si>
  <si>
    <t>F</t>
  </si>
  <si>
    <t>Door Type D-23</t>
  </si>
  <si>
    <t>Nr.</t>
  </si>
  <si>
    <t>G</t>
  </si>
  <si>
    <t>Door Type D-25</t>
  </si>
  <si>
    <t>H</t>
  </si>
  <si>
    <t>Door Type D-8 1300x2550mm</t>
  </si>
  <si>
    <t>J</t>
  </si>
  <si>
    <t>Door Type D-8 1250x2800mm</t>
  </si>
  <si>
    <t>2nd and 3rd Levels</t>
  </si>
  <si>
    <t>K</t>
  </si>
  <si>
    <t>L</t>
  </si>
  <si>
    <t>Apartment 4th &amp; 5th Levels and Hotel 4th to 6th Levels</t>
  </si>
  <si>
    <t>Apartment Level 6 to 31</t>
  </si>
  <si>
    <t>Type EWS-110</t>
  </si>
  <si>
    <t>Door Type D-8 Size 1200x2100mm</t>
  </si>
  <si>
    <t>Hotel Level 7 to 29</t>
  </si>
  <si>
    <t>Door Type D-21</t>
  </si>
  <si>
    <t>Door Type D-7</t>
  </si>
  <si>
    <t>Additional Items</t>
  </si>
  <si>
    <t>Hotel tower ceiling soffit as shown on drawing 
F-40-01</t>
  </si>
  <si>
    <t>Apartment tower ceiling soffit as shown on drawing F-40-02</t>
  </si>
  <si>
    <t>ROOF CANOPIES</t>
  </si>
  <si>
    <t>ALUMINIUM AND GLAZING WORKS</t>
  </si>
  <si>
    <t>Duplex stainless steel composite or aluminum honeycomb panels including complete steel frame all necessary fixing, fittings and accessories</t>
  </si>
  <si>
    <t>Included</t>
  </si>
  <si>
    <t>Type EWS -122 (Straight and Curved)</t>
  </si>
  <si>
    <t>Type EWS122 (Straight and Curved)</t>
  </si>
  <si>
    <t>Type EWS124 (Straight and Curved)</t>
  </si>
  <si>
    <t>Type EWS141 (Straight and Curved)</t>
  </si>
  <si>
    <t>Type EWS-103 (Straight and Curved and including openable sliding doors)</t>
  </si>
  <si>
    <t>Type EWS-703 (Straight and Curved)</t>
  </si>
  <si>
    <t>Door Type D-8 1100x3000mm</t>
  </si>
  <si>
    <t>Door Type D-7  size 2.2 x 3</t>
  </si>
  <si>
    <t>Window Type05-2 size 5.46m x 2.3m</t>
  </si>
  <si>
    <t>Window Type05-1 size 14.3m x 2.3m</t>
  </si>
  <si>
    <t>Glass Partition 3100mm (H)</t>
  </si>
  <si>
    <t>Extra over Door Type D-8  size 0.8 x 2.1</t>
  </si>
  <si>
    <t>LW-11 size 9m x 2.4m</t>
  </si>
  <si>
    <t>LW-12 size 6.74m x 2.4m</t>
  </si>
  <si>
    <t>LW-11a size 7.85m x 0.9m</t>
  </si>
  <si>
    <t>LW-11b size 14m x 0.9m</t>
  </si>
  <si>
    <t>Door Type D-8 size 1250x 2975mm</t>
  </si>
  <si>
    <t>no.</t>
  </si>
  <si>
    <t>EWS -152 4th to 6th Floor Level</t>
  </si>
  <si>
    <t>Extra over Louver for EWS-110 size 0.65 x 4.08</t>
  </si>
  <si>
    <t>(Vision=17.54m2, Spandrel=92.62m2)</t>
  </si>
  <si>
    <t>Door Type D-21 size 1.2 x 2.7</t>
  </si>
  <si>
    <t>Door Type D-7  size 2 x 2.7</t>
  </si>
  <si>
    <t>Type EWS-145</t>
  </si>
  <si>
    <t>(Vision=0m2, Spandrel=122m2)</t>
  </si>
  <si>
    <t>Extra over Door Type D-8 for EWS-145 size 1.2 x 4.45</t>
  </si>
  <si>
    <t>Extra over Door Type D-8 for EWS-145 size 1.2 x 2.4</t>
  </si>
  <si>
    <t>Sliding Door Type D-26 for EWS-121 size 2 x 3</t>
  </si>
  <si>
    <t xml:space="preserve">Aluminum Panel for EWS-701 size 1.4 (Folded Length) </t>
  </si>
  <si>
    <t xml:space="preserve">Aluminum Panel for EWS-701 size 0.87 (Folded Length) </t>
  </si>
  <si>
    <t>Type EWS 701-louvered wall system (including aluminium panels)</t>
  </si>
  <si>
    <t>Openable/Sliding for EWS-103 size 2.25 x 3.1</t>
  </si>
  <si>
    <t>Openable/Sliding for EWS-104 size 2.25 x 3.1</t>
  </si>
  <si>
    <t>Extra over Louver for EWS-110 size 0.65 x 3.8</t>
  </si>
  <si>
    <t>Extra over Louver for EWS-110 size 0.65 x 3.65</t>
  </si>
  <si>
    <t>Extra over Louver for EWS-110 size 0.65 x 4</t>
  </si>
  <si>
    <t>Extra over Louver for EWS-110 size 0.65 x 4.65</t>
  </si>
  <si>
    <t>Extra over Louver for EWS-110 size 0.65 x 3</t>
  </si>
  <si>
    <t>Extra over Door Type D-7 for EWS-111 size 2 x 2.7</t>
  </si>
  <si>
    <t>Extra over Top Hung Window for EWS-110 size 0.65 x 2</t>
  </si>
  <si>
    <t>Actuators</t>
  </si>
  <si>
    <t>Extra over Louver for EWS-110 size 0.65 x 2</t>
  </si>
  <si>
    <t>Extra over Door Type D-8 for EWS-111 size 1.2 x 3</t>
  </si>
  <si>
    <t>Sliding for EWS-151 size 2.25 x 3.2</t>
  </si>
  <si>
    <t>PROGRESS PAYMENT APPLICATION BREAKDOWN</t>
  </si>
  <si>
    <t>Material Delivery</t>
  </si>
  <si>
    <t>Installation</t>
  </si>
  <si>
    <t>Total to Date</t>
  </si>
  <si>
    <t>Previous Value</t>
  </si>
  <si>
    <t>This Period</t>
  </si>
  <si>
    <t>First Fix</t>
  </si>
  <si>
    <t>Frames</t>
  </si>
  <si>
    <t>Glass/ Panel</t>
  </si>
  <si>
    <t>Finishing</t>
  </si>
  <si>
    <t>Glass</t>
  </si>
  <si>
    <t>Qty</t>
  </si>
  <si>
    <t>%</t>
  </si>
  <si>
    <t>Total</t>
  </si>
  <si>
    <t>A1</t>
  </si>
  <si>
    <t>Type EWS -121 (Curved)</t>
  </si>
  <si>
    <t>Type EWS-141 (Straight)</t>
  </si>
  <si>
    <t>C1</t>
  </si>
  <si>
    <t>Type EWS-141 (Curved)</t>
  </si>
  <si>
    <t>Door Type D-23, Manual Door</t>
  </si>
  <si>
    <t>D1</t>
  </si>
  <si>
    <t>D-23, Automatic Door Type EWS-123</t>
  </si>
  <si>
    <t>Nos</t>
  </si>
  <si>
    <t>Type EWS125 (Straight)</t>
  </si>
  <si>
    <t>Type EWS125 (Curved)</t>
  </si>
  <si>
    <t>F1</t>
  </si>
  <si>
    <t>Type EWS142 (Curved)</t>
  </si>
  <si>
    <t>G1</t>
  </si>
  <si>
    <t>Door Type D-23, Manual</t>
  </si>
  <si>
    <t>J1</t>
  </si>
  <si>
    <t>Door Type D-8 size 1100x2900mm, Automatic Door Type EWS-123</t>
  </si>
  <si>
    <t>Door Type D-8 size 1200x 4000mm, Automatic Door Type EWS-123</t>
  </si>
  <si>
    <t>Type EWS 141 (Curved)</t>
  </si>
  <si>
    <t>Door Type D-16,Folding Door</t>
  </si>
  <si>
    <t>Type EWS-103 (Straight including openable sliding doors)</t>
  </si>
  <si>
    <t>Type EWS-104 (Straight including openable sliding doors)</t>
  </si>
  <si>
    <t>Type EWS-110 (Straight including all louvres)</t>
  </si>
  <si>
    <t>Type EWS-111 (Straight including doors)</t>
  </si>
  <si>
    <t>Type EWS-112 (Curved)</t>
  </si>
  <si>
    <t>Type EWS-151(Straight including openable sliding doors)</t>
  </si>
  <si>
    <t>Excluded(VE)</t>
  </si>
  <si>
    <t xml:space="preserve">Automatic Door Type EWS-123 </t>
  </si>
  <si>
    <t>EWS -121 4th to 6th Floor Level. Straight</t>
  </si>
  <si>
    <t>EWS -121 4th to 6th Floor Level. Curved</t>
  </si>
  <si>
    <t>Type EWS-145 (Straight)</t>
  </si>
  <si>
    <t>Type EWS-145 (Curved)</t>
  </si>
  <si>
    <t>Type EWS -121 (Straight)</t>
  </si>
  <si>
    <t>Date</t>
  </si>
  <si>
    <t xml:space="preserve"> Glassline Aluminum LLC</t>
  </si>
  <si>
    <t xml:space="preserve"> Payment Application Nr:</t>
  </si>
  <si>
    <t xml:space="preserve"> P.O. Box 51690, Abu Dhabi</t>
  </si>
  <si>
    <t>United Arab Emirates</t>
  </si>
  <si>
    <t xml:space="preserve"> Payment Application Date:</t>
  </si>
  <si>
    <r>
      <t xml:space="preserve"> Contact: </t>
    </r>
    <r>
      <rPr>
        <b/>
        <sz val="11"/>
        <rFont val="Calibri"/>
        <family val="2"/>
      </rPr>
      <t xml:space="preserve"> Zaki Housari</t>
    </r>
  </si>
  <si>
    <t xml:space="preserve"> Contact Nr.:  02-5501787 / 056 867 6747</t>
  </si>
  <si>
    <t xml:space="preserve"> Expected Payment Date:</t>
  </si>
  <si>
    <t xml:space="preserve"> To:</t>
  </si>
  <si>
    <t xml:space="preserve"> Sub-Contract:</t>
  </si>
  <si>
    <t xml:space="preserve"> Sub-Contract Value:</t>
  </si>
  <si>
    <t>Original Contract Value</t>
  </si>
  <si>
    <t>Changes in Scope of Works</t>
  </si>
  <si>
    <t>Total Contract Value</t>
  </si>
  <si>
    <t xml:space="preserve"> Payment Details</t>
  </si>
  <si>
    <t>Contract Value</t>
  </si>
  <si>
    <t xml:space="preserve">To Date </t>
  </si>
  <si>
    <t>Previous</t>
  </si>
  <si>
    <t>Period Total</t>
  </si>
  <si>
    <t>-</t>
  </si>
  <si>
    <t xml:space="preserve">Preliminaries </t>
  </si>
  <si>
    <t xml:space="preserve">(A) Net Sub-Total  </t>
  </si>
  <si>
    <t>Less: 10% Retention on (A)</t>
  </si>
  <si>
    <t xml:space="preserve">(B) Net Sub-Total  </t>
  </si>
  <si>
    <t>Prepared By:</t>
  </si>
  <si>
    <t>Noted By:</t>
  </si>
  <si>
    <t>Sweta K.K.</t>
  </si>
  <si>
    <t>Zaki Housari</t>
  </si>
  <si>
    <t>Projects Co-ordinator / Q.S. (Civil)</t>
  </si>
  <si>
    <t>Senior Projects Manager</t>
  </si>
  <si>
    <t>Plot 18, Plot no. BB.B03,018, Business Bay Dubai</t>
  </si>
  <si>
    <t>Conf. Ref.: 17001DH/SCA/D&amp;B/4041-GLASSLINE dtd 11th of Oct., 2018</t>
  </si>
  <si>
    <t>M/s. Roberts-Pizzarotti JV</t>
  </si>
  <si>
    <t>P.O. Box  184886, Dubai,  U.A.E.</t>
  </si>
  <si>
    <t xml:space="preserve">Tel No.: </t>
  </si>
  <si>
    <t>Fax No.:</t>
  </si>
  <si>
    <t>The Design and Construction of Aluminium and Glazing Façade System at Plot 18, Business Bay , Dubai, Project</t>
  </si>
  <si>
    <t xml:space="preserve">CBOQ Ref.: 17001DH/SCA/D&amp;B/4041-GLASSLINE Annexure J </t>
  </si>
  <si>
    <t>Type EWS 141 (Straight)</t>
  </si>
  <si>
    <t>Type EWS -123 (Straight)</t>
  </si>
  <si>
    <t>7days for Certficate</t>
  </si>
  <si>
    <t>45 days for Payment</t>
  </si>
  <si>
    <t>Submission date 25th of each month</t>
  </si>
  <si>
    <t>Material 75%</t>
  </si>
  <si>
    <t>Installation 25%</t>
  </si>
  <si>
    <t>15 days for Certficate</t>
  </si>
  <si>
    <t>37 days for Payment</t>
  </si>
  <si>
    <t xml:space="preserve"> Advance Payment 5% </t>
  </si>
  <si>
    <t>Add VAT 5%</t>
  </si>
  <si>
    <t xml:space="preserve">Less Amortisiation of Adv Payment @ 5% </t>
  </si>
  <si>
    <t xml:space="preserve">Net Valuation Sum This Period (B+C) </t>
  </si>
  <si>
    <t xml:space="preserve">Amount </t>
  </si>
  <si>
    <t>S. No.</t>
  </si>
  <si>
    <t>Remarks</t>
  </si>
  <si>
    <t>EWS-103/111</t>
  </si>
  <si>
    <t>EWS-112</t>
  </si>
  <si>
    <t>EWS-110</t>
  </si>
  <si>
    <t>EWS-104</t>
  </si>
  <si>
    <t>TOTAL</t>
  </si>
  <si>
    <t>Material Delivery (75%)</t>
  </si>
  <si>
    <t>Installation (35%)</t>
  </si>
  <si>
    <t>ADD 5% VAT  (B)</t>
  </si>
  <si>
    <t>ADDITIONAL WORKS</t>
  </si>
  <si>
    <t>MAIN SCOPE</t>
  </si>
  <si>
    <t>HOTEL</t>
  </si>
  <si>
    <t xml:space="preserve">Residential </t>
  </si>
  <si>
    <t>Differences</t>
  </si>
  <si>
    <t>CBOQ</t>
  </si>
  <si>
    <t>subtotal</t>
  </si>
  <si>
    <t>SUMMARY OF QUANTITY TAKE OFF</t>
  </si>
  <si>
    <t>Sweta K K</t>
  </si>
  <si>
    <t>Project Coordinator / Quantity Surveryor (Civil)</t>
  </si>
  <si>
    <t>BRACKET QUANTITY FOR HOTEL TOWER</t>
  </si>
  <si>
    <t>Est. Required QTY.</t>
  </si>
  <si>
    <t>Installed</t>
  </si>
  <si>
    <t>Loose</t>
  </si>
  <si>
    <t>S/N</t>
  </si>
  <si>
    <t>LEVEL</t>
  </si>
  <si>
    <t>BOTTOM</t>
  </si>
  <si>
    <t>TOP</t>
  </si>
  <si>
    <t xml:space="preserve">TOTAL </t>
  </si>
  <si>
    <t>BOT(At Frame)</t>
  </si>
  <si>
    <t>Total MOS</t>
  </si>
  <si>
    <t>% MOS</t>
  </si>
  <si>
    <t>7th FLOOR</t>
  </si>
  <si>
    <t>8th FLOOR</t>
  </si>
  <si>
    <t>9th FLOOR</t>
  </si>
  <si>
    <t>10th FLOOR</t>
  </si>
  <si>
    <t>11th FLOOR</t>
  </si>
  <si>
    <t>12th FLOOR</t>
  </si>
  <si>
    <t>13th FLOOR</t>
  </si>
  <si>
    <t>14th FLOOR</t>
  </si>
  <si>
    <t>15th FLOOR</t>
  </si>
  <si>
    <t>16th FLOOR</t>
  </si>
  <si>
    <t>17th FLOOR</t>
  </si>
  <si>
    <t>18th FLOOR</t>
  </si>
  <si>
    <t>19th FLOOR</t>
  </si>
  <si>
    <t>20th FLOOR</t>
  </si>
  <si>
    <t>21st FLOOR</t>
  </si>
  <si>
    <t>22nd FLOOR</t>
  </si>
  <si>
    <t>23rd FLOOR</t>
  </si>
  <si>
    <t>24th FLOOR</t>
  </si>
  <si>
    <t>25th FLOOR</t>
  </si>
  <si>
    <t>26th FLOOR</t>
  </si>
  <si>
    <t>27th FLOOR</t>
  </si>
  <si>
    <t>28th FLOOR</t>
  </si>
  <si>
    <t>BRACKET QUANTITY FOR RESIDENCE TOWER</t>
  </si>
  <si>
    <t>6th FLOOR</t>
  </si>
  <si>
    <t>VARIAITON 01 BP5</t>
  </si>
  <si>
    <t>Installation (25%)</t>
  </si>
  <si>
    <t>Variaiton 01 (BP5)</t>
  </si>
  <si>
    <t xml:space="preserve"> </t>
  </si>
  <si>
    <t>Reintroduction of the Hotel Balcony area refer to  façade commented drawings. (LV07 to LV30)</t>
  </si>
  <si>
    <t>PA-P-18-018</t>
  </si>
  <si>
    <r>
      <t>Type EWS121 (</t>
    </r>
    <r>
      <rPr>
        <sz val="12"/>
        <rFont val="Arial Narrow"/>
        <family val="2"/>
      </rPr>
      <t>Straight</t>
    </r>
    <r>
      <rPr>
        <sz val="12"/>
        <color theme="1"/>
        <rFont val="Arial Narrow"/>
        <family val="2"/>
      </rPr>
      <t>)</t>
    </r>
  </si>
  <si>
    <r>
      <t>Type EWS121 (</t>
    </r>
    <r>
      <rPr>
        <sz val="12"/>
        <rFont val="Arial Narrow"/>
        <family val="2"/>
      </rPr>
      <t>Curved</t>
    </r>
    <r>
      <rPr>
        <sz val="12"/>
        <color theme="1"/>
        <rFont val="Arial Narrow"/>
        <family val="2"/>
      </rPr>
      <t>)</t>
    </r>
  </si>
  <si>
    <r>
      <t>Type EWS142 (</t>
    </r>
    <r>
      <rPr>
        <sz val="12"/>
        <rFont val="Arial Narrow"/>
        <family val="2"/>
      </rPr>
      <t>Straight</t>
    </r>
    <r>
      <rPr>
        <sz val="12"/>
        <color theme="1"/>
        <rFont val="Arial Narrow"/>
        <family val="2"/>
      </rPr>
      <t>)</t>
    </r>
  </si>
  <si>
    <r>
      <t xml:space="preserve">Type EWS145 </t>
    </r>
    <r>
      <rPr>
        <sz val="12"/>
        <rFont val="Arial Narrow"/>
        <family val="2"/>
      </rPr>
      <t>(Straight</t>
    </r>
    <r>
      <rPr>
        <sz val="12"/>
        <color theme="1"/>
        <rFont val="Arial Narrow"/>
        <family val="2"/>
      </rPr>
      <t>)</t>
    </r>
  </si>
  <si>
    <r>
      <t xml:space="preserve">Type EWS145 </t>
    </r>
    <r>
      <rPr>
        <sz val="12"/>
        <rFont val="Arial Narrow"/>
        <family val="2"/>
      </rPr>
      <t>(Curved</t>
    </r>
    <r>
      <rPr>
        <sz val="12"/>
        <color theme="1"/>
        <rFont val="Arial Narrow"/>
        <family val="2"/>
      </rPr>
      <t>)</t>
    </r>
  </si>
  <si>
    <t>MOS</t>
  </si>
  <si>
    <t xml:space="preserve">Project: Plot-18 </t>
  </si>
  <si>
    <t>Cradle &amp; Access Equipment Cost - Hotel</t>
  </si>
  <si>
    <t>Glassline's Letter ref. GL-PL18-ZH-630-L-287-20 dated 15 September 2020</t>
  </si>
  <si>
    <t>Ref. :</t>
  </si>
  <si>
    <t>Sub-total</t>
  </si>
  <si>
    <t>Cradle &amp; Access Equipment Cost - Residential</t>
  </si>
  <si>
    <t>OH &amp; P, 10%</t>
  </si>
  <si>
    <t>NOC No. 56 - Cost of Subcontractor's Cradle and Access Equipment Used by Other Sub-contractors between 12 March 2020 and 31 August 2020</t>
  </si>
  <si>
    <t>Refer to breakdown attached</t>
  </si>
  <si>
    <t>Plot-18 - Cradle Utilized by Others-Hotel Tower</t>
  </si>
  <si>
    <t>Cradle No.</t>
  </si>
  <si>
    <t>Tower</t>
  </si>
  <si>
    <t>Used By</t>
  </si>
  <si>
    <t>Unit Rate</t>
  </si>
  <si>
    <t>Cradle usage</t>
  </si>
  <si>
    <t>Hotel</t>
  </si>
  <si>
    <t>Arabian Profiles</t>
  </si>
  <si>
    <t>Day</t>
  </si>
  <si>
    <t>NMCC</t>
  </si>
  <si>
    <t>2 &amp; 3</t>
  </si>
  <si>
    <t>Monorail usage</t>
  </si>
  <si>
    <t>Subtotal</t>
  </si>
  <si>
    <t>Over Head &amp; Profit</t>
  </si>
  <si>
    <t>Plot-18 - Cradle Utilized by Others-Residence Tower</t>
  </si>
  <si>
    <t>Residence</t>
  </si>
  <si>
    <t>Unigas</t>
  </si>
  <si>
    <t>Variation</t>
  </si>
  <si>
    <t>% Workdone to date</t>
  </si>
  <si>
    <t>Grand Total (Carried to Summary)</t>
  </si>
  <si>
    <t>SA</t>
  </si>
  <si>
    <t>Hour</t>
  </si>
  <si>
    <t>Type EWS-110 (Straight including louvres)</t>
  </si>
  <si>
    <t>SA + Hotel</t>
  </si>
  <si>
    <t>SA+H</t>
  </si>
  <si>
    <t>H, L2</t>
  </si>
  <si>
    <t>SA, L2</t>
  </si>
  <si>
    <t>H, SA</t>
  </si>
  <si>
    <t>Hotel - Entrance Lobby</t>
  </si>
  <si>
    <t>New Design</t>
  </si>
  <si>
    <t>Initial Design</t>
  </si>
  <si>
    <t>CW 02S</t>
  </si>
  <si>
    <t>CW 01H</t>
  </si>
  <si>
    <t>EWS103/111</t>
  </si>
  <si>
    <t>EWS112</t>
  </si>
  <si>
    <t>CW 01M</t>
  </si>
  <si>
    <t>CW 01L</t>
  </si>
  <si>
    <t>CW 01Q</t>
  </si>
  <si>
    <t>Certified @ 0%</t>
  </si>
  <si>
    <t>LEVEL 17</t>
  </si>
  <si>
    <t>Frames all delivered?</t>
  </si>
  <si>
    <t>Certified @50% only</t>
  </si>
  <si>
    <t>Certified @80% only</t>
  </si>
  <si>
    <t>H&amp;SA</t>
  </si>
  <si>
    <t>SA-CW</t>
  </si>
  <si>
    <t>Hotel &amp; Residential</t>
  </si>
  <si>
    <t>Substantiation Document for Corrected Glass Code &amp; Associated Glass tags</t>
  </si>
  <si>
    <t>Progress</t>
  </si>
  <si>
    <t>Overall Amount</t>
  </si>
  <si>
    <t>Overall for installation</t>
  </si>
  <si>
    <t>GL New VO No.</t>
  </si>
  <si>
    <t>Louver Fin Design confirmation</t>
  </si>
  <si>
    <t>Cost incurred against Engineering &amp; installed mockup</t>
  </si>
  <si>
    <t>Abortive engineering works due to design changes - Façade</t>
  </si>
  <si>
    <t>Variation Ref.</t>
  </si>
  <si>
    <t>Additional preliminaries (for new subcontract period)</t>
  </si>
  <si>
    <t>Prolongation costs approved by RPJV</t>
  </si>
  <si>
    <t>Curr. Progress</t>
  </si>
  <si>
    <t>Remaining to Claim</t>
  </si>
  <si>
    <t>Balance Amount</t>
  </si>
  <si>
    <t>Previous Total</t>
  </si>
  <si>
    <t>Balance Qty / %</t>
  </si>
  <si>
    <t>Extra over Operable Panel for EWS-125 size 4.5 x 3</t>
  </si>
  <si>
    <t>Curved sliding door /Airlock in accordance with  drawing EWS-120-102</t>
  </si>
  <si>
    <t>DORCHESTER COLLECTION HOTEL &amp; RESIDENCES (PLOT 18)</t>
  </si>
  <si>
    <t>TOTAL VALUE OF SUBCONTRACT WORKS</t>
  </si>
  <si>
    <t>VALUE OF WORKS UNDER NEW SUBCONTRACT</t>
  </si>
  <si>
    <t>Preliminaries</t>
  </si>
  <si>
    <t>Podium Facade</t>
  </si>
  <si>
    <t>Hotel and Apartment Tower Facade</t>
  </si>
  <si>
    <t>Doors in the Podium</t>
  </si>
  <si>
    <t>Doors in the Apt/Hotel Tower</t>
  </si>
  <si>
    <t>Level 5 Facade EWS-701</t>
  </si>
  <si>
    <t>Roof Canopies</t>
  </si>
  <si>
    <t>Sub-Totals</t>
  </si>
  <si>
    <t>VARIATIONS</t>
  </si>
  <si>
    <t>Variations (additions) approved by RPJV (refer to separate list)</t>
  </si>
  <si>
    <t>Variations (omissions) approved by RPJV (refer to separate list)</t>
  </si>
  <si>
    <t>Soffit channel/cove to L3 to hotel tower (subject to remeasure)</t>
  </si>
  <si>
    <t>Facade extension at ground floor</t>
  </si>
  <si>
    <t>Upper roof canopy to hotel tower</t>
  </si>
  <si>
    <t>Vertical gas louvre to podium levels</t>
  </si>
  <si>
    <t>Facade support brackets at L18</t>
  </si>
  <si>
    <t>New hardware and profile to aluminium swing doors</t>
  </si>
  <si>
    <t>MATERIALS ON SITE</t>
  </si>
  <si>
    <t>Materials on Site</t>
  </si>
  <si>
    <t>Totals</t>
  </si>
  <si>
    <t xml:space="preserve"> Variations under the Main Contract - Agreed</t>
  </si>
  <si>
    <t>Building Permit 5 Changes to Glass and Aluminium Works Contract</t>
  </si>
  <si>
    <t>Instruction to provide previously deleted louvre -reintroduction in Hotel Level 18 and Level 23rd Floor and Residential Apartments Level 3rd and 23rd Floor</t>
  </si>
  <si>
    <t>Full height glass at core wall lift lobby</t>
  </si>
  <si>
    <t>Lift Lobby Temporary Enclosure &amp; doors for sales centre corridor</t>
  </si>
  <si>
    <t xml:space="preserve">Aluminium Cladding to Double Height Horizontal Steel-Structural Steel Cladding to duplex for both Hotel and Residential towers.  </t>
  </si>
  <si>
    <t>Glass &amp; Aluminium - Change in Canopy Material</t>
  </si>
  <si>
    <t>Vitrocsa framing</t>
  </si>
  <si>
    <t>9</t>
  </si>
  <si>
    <t xml:space="preserve">Change in Podium Modulation-As inclusion of additional doors, removal of doors, mullions, steps, change the position of doors, removal of internal partitions, straight glass corner and associated changes in podium. </t>
  </si>
  <si>
    <t>Change in Apt 24-29 Modulation</t>
  </si>
  <si>
    <t>Additioanl Aluminium flashing to Penthouse Transom to provide aluminium flashing at pent house level 23 -29</t>
  </si>
  <si>
    <t>-Ditto L8</t>
  </si>
  <si>
    <t>14</t>
  </si>
  <si>
    <t>Glass and Aluminium - Additional Sliding Door and Foldable Door in Podium</t>
  </si>
  <si>
    <t>Additional works associated with powder coated aluminium cover to door contact in hotel tower as per the approved WIR</t>
  </si>
  <si>
    <t>Skylight to All Day Dining</t>
  </si>
  <si>
    <t xml:space="preserve"> Engineering reworks due to the requirements of full width sliding panels at Juliette balconies of the spa level - Hotel Tower.Requirements of the full width sliding panels at Juliette balconies </t>
  </si>
  <si>
    <t>Glass &amp; Aluminium - Instruction of Skylight to Staff Dining As per the ER RFI confirmation Glazed roof to be provided at Basement 1 staff dining area</t>
  </si>
  <si>
    <t>Glass and Aluminium - Change in Level 29 Hotel Glass Modulation
Hotel Roof top Facade Modulation changes (Engineers Instruction - 41 ) Glass line</t>
  </si>
  <si>
    <t>Glass and Alunimium - Additional Windows in level 3
Employer's Representative instructed Roberts-Pizzarotti JV to provide additional windows in the Podium</t>
  </si>
  <si>
    <t>Sales Office</t>
  </si>
  <si>
    <t>Instruction to Provide Rainwater Pipe Cover</t>
  </si>
  <si>
    <t>Broken Glass</t>
  </si>
  <si>
    <t>Additional Doors and Change of Door for Facade Scope in Level 17</t>
  </si>
  <si>
    <t>Podium Façade Shop drawings</t>
  </si>
  <si>
    <t>To proceed with GI packing behind core wall bracket in Hotel Tower</t>
  </si>
  <si>
    <t>Submission of cost for requirement of additional steel brackets at Hotel Level 5 slab edges (Grid-T)</t>
  </si>
  <si>
    <t>Changes due to the concrete nib deletion at core</t>
  </si>
  <si>
    <t>To proceed with works associated EPDM membrane at dry wall façade termination area</t>
  </si>
  <si>
    <t>To proceed with works associated with brackets redesign due to clash with GAS recess</t>
  </si>
  <si>
    <t>Cost of Subcontractor's cradle and access equipment used by other Subcontractors</t>
  </si>
  <si>
    <t>Cradle</t>
  </si>
  <si>
    <r>
      <rPr>
        <strike/>
        <sz val="11"/>
        <rFont val="Arial Narrow"/>
        <family val="2"/>
      </rPr>
      <t>38</t>
    </r>
    <r>
      <rPr>
        <sz val="11"/>
        <rFont val="Arial Narrow"/>
        <family val="2"/>
      </rPr>
      <t xml:space="preserve"> 29</t>
    </r>
  </si>
  <si>
    <t>Increased Canopy Area</t>
  </si>
  <si>
    <t>Glass &amp; Aluminium - Reduction in Glass height on Level 5 parapet</t>
  </si>
  <si>
    <t>Glass and Aluminium - Abortive Engineering</t>
  </si>
  <si>
    <t>Additional Variations - Not yet Agreed</t>
  </si>
  <si>
    <t>Site Instrution to procced with Level 03 soffit channel / cove requirement throughout the perimeter of the hotel tower</t>
  </si>
  <si>
    <t>Ground floor façade Extension</t>
  </si>
  <si>
    <t>Site instruction - Panic Bars &amp; Pull handle to façade Doors</t>
  </si>
  <si>
    <t>Hotel upper roof cannopy works</t>
  </si>
  <si>
    <t>Site instructions - design and construction of verticle gas louver to podium levels</t>
  </si>
  <si>
    <t>Bracket to support façade at L18</t>
  </si>
  <si>
    <t>New doors hardware and aluminium profiles to double swing doors</t>
  </si>
  <si>
    <t>Material</t>
  </si>
  <si>
    <t xml:space="preserve"> SUBCONTRACT WORKS</t>
  </si>
  <si>
    <t>Ref</t>
  </si>
  <si>
    <t>Current Cumilative Progress</t>
  </si>
  <si>
    <t>Contract Amount</t>
  </si>
  <si>
    <t>New Contract Amount</t>
  </si>
  <si>
    <t>FAÇADE WORKS PROGRESS BREAKDOWN -AUGUST 2022</t>
  </si>
  <si>
    <t>Trade Package: Facade Works</t>
  </si>
  <si>
    <t>Subcontractor:Glassline Alumnium LLC</t>
  </si>
  <si>
    <t>Subcontract Ref:17001DH/SCA/D&amp;B/4041-GLASSLINE</t>
  </si>
  <si>
    <t xml:space="preserve">This Month </t>
  </si>
  <si>
    <t xml:space="preserve">Previous </t>
  </si>
  <si>
    <t>This Month</t>
  </si>
  <si>
    <t>Additional Works with KCE</t>
  </si>
  <si>
    <t>Plot -18</t>
  </si>
  <si>
    <t xml:space="preserve">Certification Summary -GL VO-1 </t>
  </si>
  <si>
    <t>GL VO Ref.</t>
  </si>
  <si>
    <t xml:space="preserve">GL VO Cost Break down </t>
  </si>
  <si>
    <t xml:space="preserve">GL Agreed VO Cost Break down </t>
  </si>
  <si>
    <t>Progress %</t>
  </si>
  <si>
    <t>Progress Amount</t>
  </si>
  <si>
    <t xml:space="preserve">Agreed VO Cost Break down </t>
  </si>
  <si>
    <t>01 R</t>
  </si>
  <si>
    <t xml:space="preserve">Increase in quantity of double volume façade </t>
  </si>
  <si>
    <t>02 R</t>
  </si>
  <si>
    <t xml:space="preserve">Additional cladding area due to recess glass façade line. </t>
  </si>
  <si>
    <t>03A R</t>
  </si>
  <si>
    <t>Additional area of curtain walls as per BP 5 Architectural drawings.</t>
  </si>
  <si>
    <t>03B R</t>
  </si>
  <si>
    <t>Additional quantity of doors as per BP 5 Architectural drawings.</t>
  </si>
  <si>
    <t>03C R</t>
  </si>
  <si>
    <t>Additional quantity of louvers at GF &amp; 1st floor as per BP 5 Architectural drawings.</t>
  </si>
  <si>
    <t>04 R</t>
  </si>
  <si>
    <t>Re Modulation and addiotional transome for EWS-110</t>
  </si>
  <si>
    <t>05 R</t>
  </si>
  <si>
    <t>Floor Height Increase / Decrease</t>
  </si>
  <si>
    <t>06 R</t>
  </si>
  <si>
    <t>Additional Steel Structure due to increase in floor  heights</t>
  </si>
  <si>
    <t>01 H</t>
  </si>
  <si>
    <t>Aluminum louver type EWS -701 changed to curtain wall type EWS-141 as per BP 5 Architectural drawings.</t>
  </si>
  <si>
    <t>02 H</t>
  </si>
  <si>
    <t>Additional curtain wall due to increase in recess depth of U shaped façade (EWS 145)</t>
  </si>
  <si>
    <t>03 H</t>
  </si>
  <si>
    <t>Double height façade (EWS - 104) changed to slab to slab  façade (EWS 103) as per BP 5 Architectural drawings.</t>
  </si>
  <si>
    <t>04 H</t>
  </si>
  <si>
    <t>Double height façades changed to double volume façades as per BP 5 Architectural drawings.</t>
  </si>
  <si>
    <t>VO-3AR Progress calculation</t>
  </si>
  <si>
    <t>Total for VO-3RA Submitted by GL</t>
  </si>
  <si>
    <t>L30-31 Façade</t>
  </si>
  <si>
    <t>Total L30-31 Façade</t>
  </si>
  <si>
    <t>E. Variations with M/s. Khansaheb</t>
  </si>
  <si>
    <t>NOC# 01, 02 03 &amp; 05 - Broken Glass
Submission of Cost for the Installed Glass Broken Due to NIS Inclusion at Hotel &amp; Residence Towers-Batch-1
Glassline's Letter ref. GL-PL18-KC-ZH-630-L-008-22 dated August 8, 2022
Approved vide Khasaheb letter E11-K119-SK-dm-117 dated 13 August 2022</t>
  </si>
  <si>
    <t>Overall for dismantling &amp; material on site</t>
  </si>
  <si>
    <t>NOC# 04 - Omission of Glass Balustrade at Residential Level 30 Valuation of Variation
Glassline's Letter ref. GL-PL18-KC-ZH-630-L-012-22 dated September 1, 2022</t>
  </si>
  <si>
    <t>1. Omission of Fabrication &amp; Installation cost for façade at Level 31 in residential apartment</t>
  </si>
  <si>
    <t>2. Additional material (Waterproofing, Aluminum flashings, Rockwool insulation for periphery closure) fabrication and installation</t>
  </si>
  <si>
    <t>mtr</t>
  </si>
  <si>
    <t>3. Engineering for the above works (Item 2)</t>
  </si>
  <si>
    <t>MH</t>
  </si>
  <si>
    <t>4. Over Head &amp; Profit on above Ityems 2 &amp; 3.</t>
  </si>
  <si>
    <t>NOC# 06 - Valuation of Variation Site Instruction - EPDM Termination to Wall under Slab Extension
Glassline's Letter ref. GL-PL18-KC-ZH-630-L-019-22 dated September 20, 2022, Approved by KCE vide letter E11-K119-SK-dm-149-R1 Dated 29 September 2022.</t>
  </si>
  <si>
    <t>1. Abortive Engineering Works due to the Site Instruction -EPDM Termination to wall under slab extension</t>
  </si>
  <si>
    <t>2. Supply and Installation of the Flashing, EPDM, rockwool insulation works</t>
  </si>
  <si>
    <t>lm</t>
  </si>
  <si>
    <t>a. Hotel:</t>
  </si>
  <si>
    <t xml:space="preserve"> Level 12, 17, 24, 28 and 29.</t>
  </si>
  <si>
    <t>b. Residence:</t>
  </si>
  <si>
    <t xml:space="preserve"> Level 10, 18, 23, 24, 25, 29 and 30.</t>
  </si>
  <si>
    <t>3. Over Head &amp; Profit on above Ityems 2 &amp; 3.</t>
  </si>
  <si>
    <t>1
Batch-2</t>
  </si>
  <si>
    <t>NOC# 0 07, 08 &amp; 11 - Broken Glass
Submission of Cost for the Installed Glass Broken Due to NIS Inclusion at Hotel &amp; Residence Towers-Batch-2
Glassline's Letter ref. GL-PL18-KC-ZH-630-L-025-22 dated September 30, 2022</t>
  </si>
  <si>
    <t>1
Batch-3</t>
  </si>
  <si>
    <t>NOC# 15 - Broken Glass
Submission of Cost for the Installed Glass Broken Due to NIS Inclusion at Hotel &amp; Residence Towers-Batch-3
Glassline's Letter ref. GL-PL18-KC-ZH-630-L-032-22 dated 11 October, 2022</t>
  </si>
  <si>
    <t>E. Total for the Variations with M/s. Khansaheb</t>
  </si>
  <si>
    <t>Omission of Glass Balustrade at Residential Level 30</t>
  </si>
  <si>
    <t>EPDM Termination to Wall under Slab Extension</t>
  </si>
  <si>
    <t>Cumulative</t>
  </si>
  <si>
    <t>VARIATIONS UNDER KCE</t>
  </si>
  <si>
    <t>KCE PC 10</t>
  </si>
  <si>
    <t>NOC# 20 - Valuation of Variation Remove and Reinstall Sandwich Panels at Residence Tower Roadside Core Wall.
Glassline's Letter ref. GL-PL18-KC-ZH-630-L-038-22 dated 8 November, 2022</t>
  </si>
  <si>
    <t>1. Removal of Sandwich Panels at Residence Tower Roadside Core Wall</t>
  </si>
  <si>
    <t>Location:</t>
  </si>
  <si>
    <t>From level-7 to Level-32, Total 25 floors (1 Day / 2 Labors/ Per floor).</t>
  </si>
  <si>
    <t>2. Reinstalaltion of Sandwich Panels at Residence Tower Roadside Core Wall</t>
  </si>
  <si>
    <t>From level-7 to Level-32, Total 25 floors (1 Day / 3 Labors/ Per floor).</t>
  </si>
  <si>
    <t>GLASSLINE - FAÇADE</t>
  </si>
  <si>
    <t>KCE VARIATIONS</t>
  </si>
  <si>
    <t>DORCHESTER HOTEL &amp; RESIDENCIES</t>
  </si>
  <si>
    <t>TOTAL - KCE VARIATIONS</t>
  </si>
  <si>
    <t xml:space="preserve">Glaze facade cladding system </t>
  </si>
  <si>
    <t>Doors-Ground Floor</t>
  </si>
  <si>
    <t>GROUND FLOOR -Residence</t>
  </si>
  <si>
    <t xml:space="preserve">Item No. </t>
  </si>
  <si>
    <t>Glassline Door Reference</t>
  </si>
  <si>
    <t>BOQ Door Reference</t>
  </si>
  <si>
    <t>Site Opening</t>
  </si>
  <si>
    <t>Drawing Opening</t>
  </si>
  <si>
    <t>BOQ Rate</t>
  </si>
  <si>
    <t>BOQ Amount</t>
  </si>
  <si>
    <t xml:space="preserve">Width </t>
  </si>
  <si>
    <t>Height</t>
  </si>
  <si>
    <t>01</t>
  </si>
  <si>
    <t>R-GF-D01-A</t>
  </si>
  <si>
    <t>D-23e</t>
  </si>
  <si>
    <t>02</t>
  </si>
  <si>
    <t>R-GF-D01-B</t>
  </si>
  <si>
    <t>03</t>
  </si>
  <si>
    <t>R-GF-D01-C</t>
  </si>
  <si>
    <t>04</t>
  </si>
  <si>
    <t>R-GF-D01-D</t>
  </si>
  <si>
    <t>05</t>
  </si>
  <si>
    <t>R-GF-D01-E</t>
  </si>
  <si>
    <t>06</t>
  </si>
  <si>
    <t>R-GF-D01-F</t>
  </si>
  <si>
    <t>07</t>
  </si>
  <si>
    <t>R-GF-D01-G</t>
  </si>
  <si>
    <t>08</t>
  </si>
  <si>
    <t>R-GF-D01-H</t>
  </si>
  <si>
    <t>09</t>
  </si>
  <si>
    <t>R-GF-D01-I</t>
  </si>
  <si>
    <t>10</t>
  </si>
  <si>
    <t>R-GF-D01-J</t>
  </si>
  <si>
    <t>11</t>
  </si>
  <si>
    <t>R-GF-D01-K</t>
  </si>
  <si>
    <t>12</t>
  </si>
  <si>
    <t>R-GF-D01-L</t>
  </si>
  <si>
    <t>13</t>
  </si>
  <si>
    <t>R-GF-D01-M</t>
  </si>
  <si>
    <t>R-GF-D01-N</t>
  </si>
  <si>
    <t>15</t>
  </si>
  <si>
    <t>R-GF-D01-O</t>
  </si>
  <si>
    <t>16</t>
  </si>
  <si>
    <t>R-GF-D01-P</t>
  </si>
  <si>
    <t>17</t>
  </si>
  <si>
    <t>R-GF-D01-Q</t>
  </si>
  <si>
    <t xml:space="preserve">GROUND FLOOR-Hotel </t>
  </si>
  <si>
    <t>H-GF-D01-A</t>
  </si>
  <si>
    <t>H-GF-D01-B</t>
  </si>
  <si>
    <t>H-GF-D01-C</t>
  </si>
  <si>
    <t>H-GF-D01-D</t>
  </si>
  <si>
    <t>H-GF-D01-E</t>
  </si>
  <si>
    <t>H-GF-D01-F</t>
  </si>
  <si>
    <t>H-GF-D01-G</t>
  </si>
  <si>
    <t>H-GF-D01-H</t>
  </si>
  <si>
    <t>H-GF-D01-J</t>
  </si>
  <si>
    <t>LEVEL 02- Residence</t>
  </si>
  <si>
    <t>R-L02-D01-A</t>
  </si>
  <si>
    <t>R-L02-D01-B</t>
  </si>
  <si>
    <t>R-L02-D01-C</t>
  </si>
  <si>
    <t>R-L02-D01-D</t>
  </si>
  <si>
    <t>R-L02-D01-E</t>
  </si>
  <si>
    <t>R-L02-D01-F</t>
  </si>
  <si>
    <t>R-L02-D01-G</t>
  </si>
  <si>
    <t>R-L02-D01-H</t>
  </si>
  <si>
    <t>R-L02-D01-I</t>
  </si>
  <si>
    <t>R-L02-D01-J</t>
  </si>
  <si>
    <t>R-L02-D01-K</t>
  </si>
  <si>
    <t>R-L02-D01-L</t>
  </si>
  <si>
    <t>R-L02-D01-M</t>
  </si>
  <si>
    <t>R-L02-D01-N</t>
  </si>
  <si>
    <t xml:space="preserve">Level 02-Hotel </t>
  </si>
  <si>
    <t>H-L02-D01-A</t>
  </si>
  <si>
    <t>H-L02-D01-B</t>
  </si>
  <si>
    <t>H-L02-D01-C</t>
  </si>
  <si>
    <t>H-L02-D01-D</t>
  </si>
  <si>
    <t>H-L02-D01-E</t>
  </si>
  <si>
    <t>H-L02-D01-F</t>
  </si>
  <si>
    <t>H-L02-D01-G</t>
  </si>
  <si>
    <t>H-L02-D01-H</t>
  </si>
  <si>
    <t>R-L4-D01-A</t>
  </si>
  <si>
    <t>R-L4-D01-B</t>
  </si>
  <si>
    <t>R-L4-D01-C</t>
  </si>
  <si>
    <t>R-L4-D01-D</t>
  </si>
  <si>
    <t>R-L4-D01-E</t>
  </si>
  <si>
    <t>H-L04-D01-A</t>
  </si>
  <si>
    <t>H-L04-D01-B</t>
  </si>
  <si>
    <t>H-L04-D01-C</t>
  </si>
  <si>
    <t>H-L04-D01-D</t>
  </si>
  <si>
    <t>H-L04-D01-E</t>
  </si>
  <si>
    <t>H-L04-D01-F</t>
  </si>
  <si>
    <t>H-L04-D01-G</t>
  </si>
  <si>
    <t xml:space="preserve">LEVEL 04- Hotel </t>
  </si>
  <si>
    <t>H-L04-D01-H</t>
  </si>
  <si>
    <t>Panel</t>
  </si>
  <si>
    <t>Glassline Claimed Prpgress-Dec 22</t>
  </si>
  <si>
    <t>=BK245+BK164+BK132</t>
  </si>
  <si>
    <t>B1</t>
  </si>
  <si>
    <t>Basement Façade</t>
  </si>
  <si>
    <t>Sky Palaces Certified Prpgress Breakdown-Dec 22</t>
  </si>
  <si>
    <t>Breakdown</t>
  </si>
  <si>
    <t>Item Breakdown</t>
  </si>
  <si>
    <t>% Breakdown</t>
  </si>
  <si>
    <t>Item Progress</t>
  </si>
  <si>
    <t>Overall Item Progress</t>
  </si>
  <si>
    <t>Total Progress</t>
  </si>
  <si>
    <t xml:space="preserve">Hotel Roof Canopy </t>
  </si>
  <si>
    <t>Progress Calculation-Lower Roof Canopy</t>
  </si>
  <si>
    <t>NOC# 09 - Valuation of Variation Supply and Installation of Black Opaque Film Covering to L4 Room Service Kitchen Facade Glass @Grid U-V/22. Glassline's Letter ref. GL-PL18-KC-ZH-630-L-041-22 dated 21 November, 2022</t>
  </si>
  <si>
    <t xml:space="preserve">1. Removal of Service Kitchen Facade Glass @Grid U-V/22 </t>
  </si>
  <si>
    <t>Level 4,  Glass Panels 4 Pcs. (14 Hrs./Panel.)</t>
  </si>
  <si>
    <t>Supply and install the Black Opaque film in to Façade Glass Panels by Contractor</t>
  </si>
  <si>
    <t xml:space="preserve">2. Reinstallation of Service Kitchen Facade Glass @Grid U-V/22 </t>
  </si>
  <si>
    <t>Level 4,  Glass Panels 4 Pcs. (20 Hrs./Panel.)</t>
  </si>
  <si>
    <t>3. Over Head &amp; Profit on above Items 2 &amp; 3.</t>
  </si>
  <si>
    <t>NOC# 12 - Variation VO# 06 – Valuation of Variation - Sliding Glass Door at Lift Lobby on the Ground Floor of the Hotel Tower. Glassline's Letter ref. GL-PL18-KC-ZH-630-L-043-22 dated 23 November, 2022</t>
  </si>
  <si>
    <t>1. Aluminum Double Leaf Hinged Door ( 1900x2400mm )</t>
  </si>
  <si>
    <t>No.</t>
  </si>
  <si>
    <t>2. Engineering</t>
  </si>
  <si>
    <t>3. Over Head &amp; Profit on above Item 2.</t>
  </si>
  <si>
    <t>NOC# 13 - Variation VO# 07 – Valuation of Variation - Louver modification at Hotel &amp; Residence Level 5. Glassline's Letter ref. GL-PL18-KC-ZH-630-L-044-22 dated 23 November, 2022</t>
  </si>
  <si>
    <t>1. Sand trap louver; L5H-LV-01; 1820x3320mm</t>
  </si>
  <si>
    <t>2. Sand trap louver; L5H-LV-02 ; 1120x3280mm</t>
  </si>
  <si>
    <t>3. Sand trap louver; L5H-LV-08 ; 1193x260mm</t>
  </si>
  <si>
    <t>4. Sand trap louver; L5R-New ; 690x990mm</t>
  </si>
  <si>
    <t>5. Engineering</t>
  </si>
  <si>
    <t>6. Over Head &amp; Profit on above Item 5.</t>
  </si>
  <si>
    <t>NOC# 14 - Variation VO# 08 – Valuation of Variation - Light Cove Work on Level 29 Hotel Tower &amp; Residential Tower Balcony Level 23 &amp; 26. Glassline's Letter ref. GL-PL18-KC-ZH-630-L-045-22 dated 23 November, 2022</t>
  </si>
  <si>
    <t>1. Aluminum light cove, straight; Hotel L 29</t>
  </si>
  <si>
    <t>2. Aluminum light cove, curved ; Hotel L 29</t>
  </si>
  <si>
    <t>3. Aluminum light cove, straight; Residential Tower L 23</t>
  </si>
  <si>
    <t>4. Aluminum light cove, curved ; Residential Tower L 23</t>
  </si>
  <si>
    <t>5. Over Head &amp; Profit on all above Items</t>
  </si>
  <si>
    <t>NOC# 17 - Variation VO# 09 – Valuation of Variation - Supply and Install Glazed Curtain Wall Façade at Level 17 of the Hotel Tower. Glassline's Letter ref. GL-PL18-KC-ZH-630-L-046-22 dated 23 November, 2022</t>
  </si>
  <si>
    <t>1. Additional Fixed curtain wall &amp; Lift &amp; sliding door ( overall size 7165 x 3865mm )</t>
  </si>
  <si>
    <t>1a. Steel reinforcement in mullion/transom due to jumbo glass panel</t>
  </si>
  <si>
    <t>Kg</t>
  </si>
  <si>
    <t>2. Additional Curved Fixed curtain wall ( overall size 3290 x 3865mm )</t>
  </si>
  <si>
    <t>3. Add on for Aluminum Horizontal Louver type EWS-703</t>
  </si>
  <si>
    <t>4. Engineering</t>
  </si>
  <si>
    <t>5. Over Head &amp; Profit on above Item 1a &amp; 4.</t>
  </si>
  <si>
    <t>NOC# 21 - Variation VO# 10 – Valuation of Variation - Door and Fixed Glass as Replacement of Existing Door at Level 17 of the Hotel Tower. Glassline's Letter ref. GL-PL18-KC-ZH-630-L-047-22 dated 23 November, 2022</t>
  </si>
  <si>
    <t>1. Abortive material procured for double leaf hinged door size 2160 x 3150mm as per approved shop drawing.</t>
  </si>
  <si>
    <t>2. Addition for supply &amp; instalaltion for fixed curtain wall panel as a replacement of above door size 2160x3150mm</t>
  </si>
  <si>
    <t>Note: Door closer/panic bar to be supplied by MC.</t>
  </si>
  <si>
    <t>3. Removal of already installed fixed curtain wall panel size 1250 x 3150mm</t>
  </si>
  <si>
    <t>4. Addition for single leaf hinged door in replacement of above removed fixed curtain wall size 1250x3150mm</t>
  </si>
  <si>
    <t>No</t>
  </si>
  <si>
    <t>6. Over Head &amp; Profit on above Items 3 &amp; 5.</t>
  </si>
  <si>
    <t>NOC# 33 - Removal and Reinstallation of Façade Glass Panels for Mast Climber Support Bracket Installation at Level 18 of the Resident Tower. Glassline's Letter ref. GL-PL18-KC-ZH-630-L-062-22 dated 23 December, 2022</t>
  </si>
  <si>
    <t>1. Removal of 3 Nos of façade glass panels at level 18 of the Residence Tower</t>
  </si>
  <si>
    <t>Hours</t>
  </si>
  <si>
    <t>2 Days / 2 Labors/ 20 Hrs/Day.</t>
  </si>
  <si>
    <t>2. Reinstallation of 3 Nos of façade glass panels at level 18 of the Residence Tower</t>
  </si>
  <si>
    <t>3. Consumables</t>
  </si>
  <si>
    <t>LS</t>
  </si>
  <si>
    <t>4. Over Head &amp; Profit on above Items 2 &amp; 3.</t>
  </si>
  <si>
    <t>NOC# 34 -Valuation of Variation GL-SOR-170 - Installed Glass Broken in Ballroom area at Ground Floor of the Hotel Tower by the Contractor, Glassline's Letter ref. GL-PL18-KC-ZH-630-L-063-22 dated 23 December, 2022</t>
  </si>
  <si>
    <t>Remove and Reinstall Sandwich Panels at Residence Tower Roadside Core Wall</t>
  </si>
  <si>
    <t>Louver modification at Hotel &amp; Residence Level 5</t>
  </si>
  <si>
    <t>Light Cove Work on Level 29 Hotel Tower &amp; Residential Tower Balcony Level 23 &amp; 26</t>
  </si>
  <si>
    <t>Removal and Reinstallation of Façade Glass Panels for Mast Climber Support Bracket Installation at Level 18 of the Resident Tower</t>
  </si>
  <si>
    <t>LEVEL 04- Residence</t>
  </si>
  <si>
    <t>and other hardware (Provisional Sum)</t>
  </si>
  <si>
    <t>Panic bars Pull handles to facade doors (subject to remeasure)</t>
  </si>
  <si>
    <t>Glass Broken Due to NIS Inclusion at Hotel &amp; Residence Towers</t>
  </si>
  <si>
    <t>PDM Termination to Wall under Slab Extension</t>
  </si>
  <si>
    <t>Remove and Reinstall Sandwich Panels at Residence Tower Roadside Core Wal</t>
  </si>
  <si>
    <t>Sliding Glass Door at Lift Lobby on the Ground Floor of the Hotel Tower</t>
  </si>
  <si>
    <t>Black Opaque Film Covering to L4 Room Service Kitchen Facade Glass</t>
  </si>
  <si>
    <t xml:space="preserve"> Install Glazed Curtain Wall Façade at Level 17 of the Hotel Tower.</t>
  </si>
  <si>
    <t>Door and Fixed Glass as Replacement of Existing Door at Level 17 of the Hotel Tower.</t>
  </si>
  <si>
    <t>Glass Broken in Ballroom area at Ground Floor of the Hotel Tower</t>
  </si>
  <si>
    <t>Variations Claimed as instructed by KCE</t>
  </si>
  <si>
    <t>Glassline Claimed Prpgress-January 23</t>
  </si>
  <si>
    <t>Sky Palaces Certified Prpgress-January 23</t>
  </si>
  <si>
    <t>Additional Works-KCE</t>
  </si>
  <si>
    <t>Estimated Total</t>
  </si>
  <si>
    <t>Claimed Progress</t>
  </si>
  <si>
    <t>Certified Progrss</t>
  </si>
  <si>
    <t>Certificate Period</t>
  </si>
  <si>
    <t>Certificate No.</t>
  </si>
  <si>
    <t>Permanent door is not fixed only a temporary door</t>
  </si>
  <si>
    <t>R-L02-D01-O</t>
  </si>
  <si>
    <t>R-L02-D01-P</t>
  </si>
  <si>
    <t>R-L02-D01-Q</t>
  </si>
  <si>
    <t>R-L02-D01-R</t>
  </si>
  <si>
    <t>R-L02-D01-S</t>
  </si>
  <si>
    <t>Material only</t>
  </si>
  <si>
    <t>Frame only fixed</t>
  </si>
  <si>
    <t>Curtain Wall GI Sheet to be Cut and Refill in Residential and Hotel Towers</t>
  </si>
  <si>
    <t>Removal and Reinstatement of Water Nib Cladding in Level 13</t>
  </si>
  <si>
    <t>Removal of 1 No. Each Glazing Unit of 2405 &amp; 2809 Rooms Temporarily and Re-fix the Glass Units</t>
  </si>
  <si>
    <t>Removal of Installed EPDM with Sheet Where Hotel Mast Climber Area Support Brackets are Going to Install from Level 9 to Roof at Hotel Tower</t>
  </si>
  <si>
    <t>Supply and Installation Fixed Glass Window at Level 29 of the Hotel Tower</t>
  </si>
  <si>
    <t>Removal of 1 No. of Glazing Panel of Room 2405 at Level -23 of the Hotel Tower Temporarily and Re-fix the Glazing Panel</t>
  </si>
  <si>
    <t>Supply &amp; Install Temporary Safety Glass to the Management Suite Windows</t>
  </si>
  <si>
    <t>Supply and Installation of Temporary Doors in Ballroom of Ground Floor and Level-2 of the Hotel and Residence Towers</t>
  </si>
  <si>
    <t>Changes to Hotel level 17 CW facade at Grid 18/T-V</t>
  </si>
  <si>
    <t>Removal and Reinstallation of Feature Fin Louver at Level 29 of the Hotel and Residence Towers and Mullion and Fin at Level 29 of Residence Tower</t>
  </si>
  <si>
    <t>50% only</t>
  </si>
  <si>
    <t>Feb 2023</t>
  </si>
  <si>
    <t>VALUATION OF PROGRESS OF  WORKS - Feb 2023</t>
  </si>
  <si>
    <t>KCE PC 13</t>
  </si>
  <si>
    <t>Material deliver (no MIR reference)</t>
  </si>
  <si>
    <t>No WIR ref</t>
  </si>
  <si>
    <t>Frame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</si>
</sst>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43" formatCode="_(* #,##0.00_);_(* \(#,##0.00\);_(* &quot;-&quot;??_);_(@_)"/>
    <numFmt numFmtId="164" formatCode="_-* #,##0.00_-;\-* #,##0.00_-;_-* &quot;-&quot;??_-;_-@_-"/>
    <numFmt numFmtId="165" formatCode="_-&quot;£&quot;* #,##0.00_-;\-&quot;£&quot;* #,##0.00_-;_-&quot;£&quot;* &quot;-&quot;??_-;_-@_-"/>
    <numFmt numFmtId="166" formatCode="_(* #,##0_);_(* \(#,##0\);_(* &quot;-&quot;??_);_(@_)"/>
    <numFmt numFmtId="167" formatCode="[$-409]mmm\-yy;@"/>
    <numFmt numFmtId="168" formatCode="0.000"/>
    <numFmt numFmtId="169" formatCode="#,##0.0"/>
    <numFmt numFmtId="170" formatCode="_-* #,##0_-;\-* #,##0_-;_-* &quot;-&quot;??_-;_-@_-"/>
    <numFmt numFmtId="171" formatCode="[$-409]d\-mmm\-yy;@"/>
    <numFmt numFmtId="172" formatCode="#,##0.00\ [$€-1]"/>
    <numFmt numFmtId="173" formatCode="[$AED]\ #,##0.00"/>
    <numFmt numFmtId="174" formatCode="[$AED]\ #,##0"/>
    <numFmt numFmtId="175" formatCode="[$AED]\ #,##0.00_);[Red]\([$AED]\ #,##0.00\)"/>
    <numFmt numFmtId="176" formatCode="[$-F800]dddd\,\ mmmm\ dd\,\ yyyy"/>
    <numFmt numFmtId="177" formatCode="0.0%"/>
    <numFmt numFmtId="178" formatCode="_-* #,##0.0000_-;\-* #,##0.0000_-;_-* &quot;-&quot;??_-;_-@_-"/>
    <numFmt numFmtId="179" formatCode="_-* #,##0.0000000_-;\-* #,##0.0000000_-;_-* &quot;-&quot;??_-;_-@_-"/>
    <numFmt numFmtId="180" formatCode="_-* #,##0.000_-;\-* #,##0.000_-;_-* &quot;-&quot;??_-;_-@_-"/>
    <numFmt numFmtId="181" formatCode="0.0"/>
    <numFmt numFmtId="182" formatCode="0.000000%"/>
  </numFmts>
  <fonts count="89">
    <font>
      <sz val="11"/>
      <color theme="1"/>
      <name val="Calibri"/>
      <family val="2"/>
      <scheme val="minor"/>
    </font>
    <font>
      <sz val="10"/>
      <name val="Times New Roman"/>
      <family val="1"/>
    </font>
    <font>
      <sz val="10"/>
      <name val="Arial"/>
      <family val="2"/>
    </font>
    <font>
      <sz val="11"/>
      <color theme="1"/>
      <name val="Calibri"/>
      <family val="2"/>
      <scheme val="minor"/>
    </font>
    <font>
      <sz val="10"/>
      <name val="Arial Narrow"/>
      <family val="2"/>
    </font>
    <font>
      <b/>
      <sz val="10"/>
      <name val="Arial Narrow"/>
      <family val="2"/>
    </font>
    <font>
      <sz val="8"/>
      <name val="Arial Narrow"/>
      <family val="2"/>
    </font>
    <font>
      <sz val="12"/>
      <name val="Arial Narrow"/>
      <family val="2"/>
    </font>
    <font>
      <b/>
      <sz val="12"/>
      <name val="Arial Narrow"/>
      <family val="2"/>
    </font>
    <font>
      <b/>
      <sz val="13"/>
      <name val="Calibri"/>
      <family val="2"/>
    </font>
    <font>
      <sz val="13"/>
      <name val="Arial"/>
      <family val="2"/>
    </font>
    <font>
      <b/>
      <i/>
      <sz val="11"/>
      <name val="Calibri"/>
      <family val="2"/>
    </font>
    <font>
      <sz val="8"/>
      <color rgb="FFFF0000"/>
      <name val="Arial Narrow"/>
      <family val="2"/>
    </font>
    <font>
      <sz val="13"/>
      <name val="Arial Narrow"/>
      <family val="2"/>
    </font>
    <font>
      <b/>
      <sz val="8"/>
      <name val="Arial Narrow"/>
      <family val="2"/>
    </font>
    <font>
      <sz val="10"/>
      <name val="MS Sans Serif"/>
      <family val="2"/>
    </font>
    <font>
      <b/>
      <sz val="11"/>
      <name val="Calibri"/>
      <family val="2"/>
    </font>
    <font>
      <sz val="11"/>
      <name val="Calibri"/>
      <family val="2"/>
    </font>
    <font>
      <b/>
      <sz val="11"/>
      <color indexed="18"/>
      <name val="Calibri"/>
      <family val="2"/>
    </font>
    <font>
      <b/>
      <sz val="12"/>
      <color indexed="18"/>
      <name val="Calibri"/>
      <family val="2"/>
    </font>
    <font>
      <u/>
      <sz val="11"/>
      <color theme="1"/>
      <name val="Calibri"/>
      <family val="2"/>
    </font>
    <font>
      <u/>
      <sz val="11"/>
      <name val="Calibri"/>
      <family val="2"/>
    </font>
    <font>
      <sz val="11"/>
      <color theme="1"/>
      <name val="Calibri"/>
      <family val="2"/>
    </font>
    <font>
      <sz val="10"/>
      <color theme="1"/>
      <name val="Arial"/>
      <family val="2"/>
    </font>
    <font>
      <b/>
      <u/>
      <sz val="10"/>
      <name val="Arial Narrow"/>
      <family val="2"/>
    </font>
    <font>
      <b/>
      <sz val="11"/>
      <color rgb="FFFF0000"/>
      <name val="Calibri"/>
      <family val="2"/>
    </font>
    <font>
      <b/>
      <sz val="11"/>
      <color theme="1"/>
      <name val="Calibri"/>
      <family val="2"/>
    </font>
    <font>
      <b/>
      <i/>
      <u/>
      <sz val="11"/>
      <name val="Calibri"/>
      <family val="2"/>
    </font>
    <font>
      <sz val="10"/>
      <color theme="1"/>
      <name val="Arial Narrow"/>
      <family val="2"/>
    </font>
    <font>
      <b/>
      <u/>
      <sz val="10"/>
      <color theme="1"/>
      <name val="Arial Narrow"/>
      <family val="2"/>
    </font>
    <font>
      <b/>
      <sz val="10"/>
      <color theme="1"/>
      <name val="Arial Narrow"/>
      <family val="2"/>
    </font>
    <font>
      <sz val="12"/>
      <color theme="1"/>
      <name val="Arial Narrow"/>
      <family val="2"/>
    </font>
    <font>
      <b/>
      <u/>
      <sz val="12"/>
      <name val="Arial Narrow"/>
      <family val="2"/>
    </font>
    <font>
      <b/>
      <u/>
      <sz val="12"/>
      <color theme="1"/>
      <name val="Arial Narrow"/>
      <family val="2"/>
    </font>
    <font>
      <b/>
      <sz val="12"/>
      <color theme="1"/>
      <name val="Arial Narrow"/>
      <family val="2"/>
    </font>
    <font>
      <sz val="11"/>
      <name val="Calibri"/>
      <family val="2"/>
      <scheme val="minor"/>
    </font>
    <font>
      <b/>
      <sz val="11"/>
      <name val="Calibri"/>
      <family val="2"/>
      <scheme val="minor"/>
    </font>
    <font>
      <sz val="14"/>
      <name val="Calibri"/>
      <family val="2"/>
      <scheme val="minor"/>
    </font>
    <font>
      <b/>
      <sz val="11"/>
      <color theme="1"/>
      <name val="Calibri"/>
      <family val="2"/>
      <scheme val="minor"/>
    </font>
    <font>
      <b/>
      <u/>
      <sz val="11"/>
      <color theme="1"/>
      <name val="Calibri"/>
      <family val="2"/>
      <scheme val="minor"/>
    </font>
    <font>
      <b/>
      <sz val="8"/>
      <name val="Aharoni"/>
      <charset val="177"/>
    </font>
    <font>
      <sz val="11"/>
      <color theme="0"/>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color theme="1"/>
      <name val="Calibri"/>
      <family val="2"/>
      <scheme val="minor"/>
    </font>
    <font>
      <sz val="12"/>
      <name val="Calibri"/>
      <family val="2"/>
      <scheme val="minor"/>
    </font>
    <font>
      <sz val="12"/>
      <color rgb="FFFF0000"/>
      <name val="Arial Narrow"/>
      <family val="2"/>
    </font>
    <font>
      <u/>
      <sz val="12"/>
      <name val="Arial Narrow"/>
      <family val="2"/>
    </font>
    <font>
      <u/>
      <sz val="12"/>
      <color theme="1"/>
      <name val="Arial Narrow"/>
      <family val="2"/>
    </font>
    <font>
      <b/>
      <sz val="11"/>
      <name val="Arial Narrow"/>
      <family val="2"/>
    </font>
    <font>
      <b/>
      <u/>
      <sz val="12"/>
      <color theme="1"/>
      <name val="Calibri"/>
      <family val="2"/>
      <scheme val="minor"/>
    </font>
    <font>
      <sz val="14"/>
      <color theme="1"/>
      <name val="Calibri"/>
      <family val="2"/>
      <scheme val="minor"/>
    </font>
    <font>
      <b/>
      <sz val="11"/>
      <color theme="0"/>
      <name val="Calibri"/>
      <family val="2"/>
      <scheme val="minor"/>
    </font>
    <font>
      <b/>
      <sz val="14"/>
      <color rgb="FFFF0000"/>
      <name val="Calibri"/>
      <family val="2"/>
      <scheme val="minor"/>
    </font>
    <font>
      <b/>
      <sz val="11"/>
      <color rgb="FF0000FF"/>
      <name val="Calibri"/>
      <family val="2"/>
      <scheme val="minor"/>
    </font>
    <font>
      <strike/>
      <sz val="12"/>
      <color theme="1"/>
      <name val="Arial Narrow"/>
      <family val="2"/>
    </font>
    <font>
      <sz val="9"/>
      <color indexed="81"/>
      <name val="Tahoma"/>
      <family val="2"/>
    </font>
    <font>
      <b/>
      <sz val="9"/>
      <color indexed="81"/>
      <name val="Tahoma"/>
      <family val="2"/>
    </font>
    <font>
      <sz val="11"/>
      <color theme="1"/>
      <name val="Calibri"/>
      <family val="3"/>
      <charset val="134"/>
      <scheme val="minor"/>
    </font>
    <font>
      <sz val="10"/>
      <color rgb="FF0000FF"/>
      <name val="Arial Narrow"/>
      <family val="2"/>
    </font>
    <font>
      <u/>
      <sz val="10"/>
      <name val="Arial Narrow"/>
      <family val="2"/>
    </font>
    <font>
      <sz val="12"/>
      <color theme="0"/>
      <name val="Arial Narrow"/>
      <family val="2"/>
    </font>
    <font>
      <b/>
      <sz val="10"/>
      <name val="Arial"/>
      <family val="2"/>
    </font>
    <font>
      <sz val="11"/>
      <color rgb="FF000000"/>
      <name val="Calibri"/>
      <family val="2"/>
    </font>
    <font>
      <sz val="11"/>
      <color rgb="FF000000"/>
      <name val="Calibri"/>
      <family val="2"/>
      <charset val="1"/>
    </font>
    <font>
      <b/>
      <sz val="10"/>
      <color theme="0"/>
      <name val="Arial Narrow"/>
      <family val="2"/>
    </font>
    <font>
      <b/>
      <sz val="16"/>
      <color theme="1"/>
      <name val="Calibri"/>
      <family val="2"/>
      <scheme val="minor"/>
    </font>
    <font>
      <sz val="11"/>
      <name val="Arial"/>
      <family val="2"/>
    </font>
    <font>
      <sz val="11"/>
      <name val="Arial Narrow"/>
      <family val="2"/>
    </font>
    <font>
      <b/>
      <sz val="11"/>
      <name val="Arial"/>
      <family val="2"/>
    </font>
    <font>
      <b/>
      <sz val="18"/>
      <color theme="1"/>
      <name val="Arial"/>
      <family val="2"/>
    </font>
    <font>
      <b/>
      <sz val="11"/>
      <color theme="1"/>
      <name val="Arial Narrow"/>
      <family val="2"/>
    </font>
    <font>
      <b/>
      <sz val="12"/>
      <name val="Arial"/>
      <family val="2"/>
    </font>
    <font>
      <b/>
      <sz val="12"/>
      <color theme="1"/>
      <name val="Arial"/>
      <family val="2"/>
    </font>
    <font>
      <strike/>
      <sz val="11"/>
      <name val="Arial Narrow"/>
      <family val="2"/>
    </font>
    <font>
      <sz val="12"/>
      <color theme="1"/>
      <name val="Times New Roman"/>
      <family val="2"/>
    </font>
    <font>
      <sz val="14"/>
      <color theme="1"/>
      <name val="Times New Roman"/>
      <family val="2"/>
    </font>
    <font>
      <b/>
      <sz val="12"/>
      <color theme="1"/>
      <name val="Times New Roman"/>
      <family val="1"/>
    </font>
    <font>
      <b/>
      <u/>
      <sz val="14"/>
      <color theme="1"/>
      <name val="Calibri"/>
      <family val="2"/>
      <scheme val="minor"/>
    </font>
    <font>
      <sz val="10"/>
      <color rgb="FFFF0000"/>
      <name val="Arial Narrow"/>
      <family val="2"/>
    </font>
    <font>
      <b/>
      <sz val="12"/>
      <color rgb="FFFF0000"/>
      <name val="Arial Narrow"/>
      <family val="2"/>
    </font>
    <font>
      <b/>
      <sz val="12"/>
      <color rgb="FF00B050"/>
      <name val="Arial Narrow"/>
      <family val="2"/>
    </font>
    <font>
      <b/>
      <sz val="12"/>
      <color rgb="FF0000FF"/>
      <name val="Arial Narrow"/>
      <family val="2"/>
    </font>
    <font>
      <sz val="12"/>
      <color rgb="FF0000FF"/>
      <name val="Arial Narrow"/>
      <family val="2"/>
    </font>
    <font>
      <sz val="11"/>
      <color rgb="FFFF0000"/>
      <name val="Calibri"/>
      <family val="2"/>
      <scheme val="minor"/>
    </font>
  </fonts>
  <fills count="2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7"/>
        <bgColor indexed="64"/>
      </patternFill>
    </fill>
    <fill>
      <patternFill patternType="solid">
        <fgColor indexed="1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59999389629810485"/>
        <bgColor indexed="64"/>
      </patternFill>
    </fill>
    <fill>
      <patternFill patternType="solid">
        <fgColor rgb="FFDDEBF7"/>
        <bgColor indexed="64"/>
      </patternFill>
    </fill>
    <fill>
      <patternFill patternType="solid">
        <fgColor rgb="FFBDD7EE"/>
        <bgColor indexed="64"/>
      </patternFill>
    </fill>
    <fill>
      <patternFill patternType="solid">
        <fgColor rgb="FFCCFFCC"/>
        <bgColor indexed="64"/>
      </patternFill>
    </fill>
    <fill>
      <patternFill patternType="solid">
        <fgColor rgb="FF00B0F0"/>
        <bgColor indexed="64"/>
      </patternFill>
    </fill>
    <fill>
      <patternFill patternType="solid">
        <fgColor rgb="FFFFFF99"/>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9D9D9"/>
        <bgColor indexed="64"/>
      </patternFill>
    </fill>
    <fill>
      <patternFill patternType="solid">
        <fgColor rgb="FF99FF66"/>
        <bgColor indexed="64"/>
      </patternFill>
    </fill>
  </fills>
  <borders count="92">
    <border>
      <left/>
      <right/>
      <top/>
      <bottom/>
      <diagonal/>
    </border>
    <border>
      <left style="double">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double">
        <color indexed="64"/>
      </right>
      <top style="double">
        <color indexed="64"/>
      </top>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hair">
        <color indexed="64"/>
      </top>
      <bottom style="hair">
        <color indexed="64"/>
      </bottom>
      <diagonal/>
    </border>
    <border>
      <left style="thin">
        <color indexed="64"/>
      </left>
      <right style="thin">
        <color indexed="64"/>
      </right>
      <top style="hair">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auto="1"/>
      </right>
      <top style="thin">
        <color indexed="64"/>
      </top>
      <bottom style="double">
        <color indexed="64"/>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style="hair">
        <color theme="0" tint="-0.24994659260841701"/>
      </bottom>
      <diagonal/>
    </border>
    <border>
      <left/>
      <right style="thin">
        <color auto="1"/>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diagonal/>
    </border>
    <border>
      <left style="thin">
        <color indexed="64"/>
      </left>
      <right style="double">
        <color indexed="64"/>
      </right>
      <top/>
      <bottom style="hair">
        <color theme="0" tint="-0.24994659260841701"/>
      </bottom>
      <diagonal/>
    </border>
    <border>
      <left style="thin">
        <color indexed="64"/>
      </left>
      <right style="thin">
        <color indexed="64"/>
      </right>
      <top style="hair">
        <color theme="0" tint="-0.24994659260841701"/>
      </top>
      <bottom/>
      <diagonal/>
    </border>
    <border>
      <left style="double">
        <color indexed="64"/>
      </left>
      <right/>
      <top style="thin">
        <color auto="1"/>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double">
        <color indexed="64"/>
      </bottom>
      <diagonal/>
    </border>
    <border>
      <left/>
      <right/>
      <top style="double">
        <color auto="1"/>
      </top>
      <bottom style="thin">
        <color indexed="64"/>
      </bottom>
      <diagonal/>
    </border>
    <border>
      <left/>
      <right style="double">
        <color auto="1"/>
      </right>
      <top/>
      <bottom/>
      <diagonal/>
    </border>
    <border>
      <left style="double">
        <color indexed="64"/>
      </left>
      <right/>
      <top style="double">
        <color auto="1"/>
      </top>
      <bottom style="thin">
        <color indexed="64"/>
      </bottom>
      <diagonal/>
    </border>
    <border>
      <left/>
      <right style="double">
        <color indexed="64"/>
      </right>
      <top style="double">
        <color auto="1"/>
      </top>
      <bottom style="thin">
        <color indexed="64"/>
      </bottom>
      <diagonal/>
    </border>
    <border>
      <left style="medium">
        <color auto="1"/>
      </left>
      <right style="medium">
        <color auto="1"/>
      </right>
      <top style="medium">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auto="1"/>
      </left>
      <right style="medium">
        <color auto="1"/>
      </right>
      <top style="thin">
        <color auto="1"/>
      </top>
      <bottom style="medium">
        <color indexed="64"/>
      </bottom>
      <diagonal/>
    </border>
    <border>
      <left style="medium">
        <color indexed="64"/>
      </left>
      <right/>
      <top/>
      <bottom style="thin">
        <color indexed="64"/>
      </bottom>
      <diagonal/>
    </border>
    <border>
      <left/>
      <right/>
      <top/>
      <bottom style="medium">
        <color auto="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auto="1"/>
      </left>
      <right/>
      <top style="thin">
        <color auto="1"/>
      </top>
      <bottom style="medium">
        <color auto="1"/>
      </bottom>
      <diagonal/>
    </border>
    <border>
      <left style="thin">
        <color auto="1"/>
      </left>
      <right style="medium">
        <color indexed="64"/>
      </right>
      <top style="thin">
        <color auto="1"/>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hair">
        <color theme="0" tint="-0.24994659260841701"/>
      </top>
      <bottom style="hair">
        <color theme="0" tint="-0.24994659260841701"/>
      </bottom>
      <diagonal/>
    </border>
    <border>
      <left style="thin">
        <color indexed="64"/>
      </left>
      <right/>
      <top style="hair">
        <color theme="0" tint="-0.24994659260841701"/>
      </top>
      <bottom/>
      <diagonal/>
    </border>
    <border>
      <left style="medium">
        <color auto="1"/>
      </left>
      <right style="medium">
        <color indexed="64"/>
      </right>
      <top/>
      <bottom/>
      <diagonal/>
    </border>
  </borders>
  <cellStyleXfs count="51">
    <xf numFmtId="0" fontId="0" fillId="0" borderId="0"/>
    <xf numFmtId="0" fontId="1" fillId="0" borderId="0"/>
    <xf numFmtId="43" fontId="2" fillId="0" borderId="0" applyFont="0" applyFill="0" applyBorder="0" applyAlignment="0" applyProtection="0"/>
    <xf numFmtId="0" fontId="2"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168" fontId="6" fillId="0" borderId="0"/>
    <xf numFmtId="0" fontId="2" fillId="0" borderId="0"/>
    <xf numFmtId="0" fontId="1" fillId="0" borderId="0"/>
    <xf numFmtId="43" fontId="6"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169" fontId="6" fillId="0" borderId="0"/>
    <xf numFmtId="0" fontId="15" fillId="0" borderId="0"/>
    <xf numFmtId="9" fontId="6"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6" fillId="0" borderId="0" applyFont="0" applyFill="0" applyBorder="0" applyAlignment="0" applyProtection="0"/>
    <xf numFmtId="0" fontId="2" fillId="0" borderId="0"/>
    <xf numFmtId="165" fontId="3" fillId="0" borderId="0" applyFont="0" applyFill="0" applyBorder="0" applyAlignment="0" applyProtection="0"/>
    <xf numFmtId="164" fontId="6" fillId="0" borderId="0" applyFont="0" applyFill="0" applyBorder="0" applyAlignment="0" applyProtection="0"/>
    <xf numFmtId="0" fontId="62" fillId="0" borderId="0">
      <alignment vertical="center"/>
    </xf>
    <xf numFmtId="0" fontId="67" fillId="0" borderId="0"/>
    <xf numFmtId="0" fontId="68" fillId="0" borderId="0"/>
    <xf numFmtId="164" fontId="3" fillId="0" borderId="0" applyFont="0" applyFill="0" applyBorder="0" applyAlignment="0" applyProtection="0"/>
    <xf numFmtId="0" fontId="72" fillId="0" borderId="0"/>
    <xf numFmtId="164" fontId="3" fillId="0" borderId="0" applyFont="0" applyFill="0" applyBorder="0" applyAlignment="0" applyProtection="0"/>
    <xf numFmtId="0" fontId="2" fillId="0" borderId="0"/>
    <xf numFmtId="164" fontId="3" fillId="0" borderId="0" applyFont="0" applyFill="0" applyBorder="0" applyAlignment="0" applyProtection="0"/>
    <xf numFmtId="43" fontId="3" fillId="0" borderId="0" applyFont="0" applyFill="0" applyBorder="0" applyAlignment="0" applyProtection="0"/>
    <xf numFmtId="164" fontId="2" fillId="0" borderId="0" applyFont="0" applyFill="0" applyBorder="0" applyAlignment="0" applyProtection="0"/>
    <xf numFmtId="0" fontId="79" fillId="0" borderId="0"/>
    <xf numFmtId="43" fontId="79" fillId="0" borderId="0" applyFont="0" applyFill="0" applyBorder="0" applyAlignment="0" applyProtection="0"/>
    <xf numFmtId="169" fontId="6" fillId="0" borderId="0"/>
    <xf numFmtId="164" fontId="3" fillId="0" borderId="0" applyFont="0" applyFill="0" applyBorder="0" applyAlignment="0" applyProtection="0"/>
    <xf numFmtId="0" fontId="22" fillId="0" borderId="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2" fillId="0" borderId="0"/>
    <xf numFmtId="43" fontId="3"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3" fillId="0" borderId="0"/>
    <xf numFmtId="0" fontId="2" fillId="0" borderId="0"/>
    <xf numFmtId="0" fontId="3" fillId="0" borderId="0"/>
  </cellStyleXfs>
  <cellXfs count="1107">
    <xf numFmtId="0" fontId="0" fillId="0" borderId="0" xfId="0"/>
    <xf numFmtId="43" fontId="4" fillId="0" borderId="23" xfId="4" applyNumberFormat="1" applyFont="1" applyBorder="1" applyAlignment="1">
      <alignment vertical="center"/>
    </xf>
    <xf numFmtId="9" fontId="4" fillId="2" borderId="23" xfId="5" applyFont="1" applyFill="1" applyBorder="1" applyAlignment="1">
      <alignment vertical="center"/>
    </xf>
    <xf numFmtId="164" fontId="4" fillId="2" borderId="10" xfId="4" applyFont="1" applyFill="1" applyBorder="1" applyAlignment="1">
      <alignment vertical="center"/>
    </xf>
    <xf numFmtId="0" fontId="11" fillId="0" borderId="9" xfId="9" applyFont="1" applyBorder="1" applyAlignment="1">
      <alignment horizontal="right"/>
    </xf>
    <xf numFmtId="169" fontId="12" fillId="2" borderId="0" xfId="17" applyFont="1" applyFill="1"/>
    <xf numFmtId="169" fontId="6" fillId="0" borderId="0" xfId="17"/>
    <xf numFmtId="0" fontId="11" fillId="0" borderId="6" xfId="9" applyFont="1" applyBorder="1" applyAlignment="1">
      <alignment horizontal="right"/>
    </xf>
    <xf numFmtId="169" fontId="14" fillId="2" borderId="0" xfId="17" applyFont="1" applyFill="1"/>
    <xf numFmtId="169" fontId="6" fillId="2" borderId="0" xfId="17" applyFill="1"/>
    <xf numFmtId="0" fontId="17" fillId="0" borderId="20" xfId="9" applyFont="1" applyBorder="1"/>
    <xf numFmtId="0" fontId="17" fillId="0" borderId="21" xfId="9" applyFont="1" applyBorder="1"/>
    <xf numFmtId="0" fontId="17" fillId="2" borderId="22" xfId="9" applyFont="1" applyFill="1" applyBorder="1" applyAlignment="1">
      <alignment horizontal="right"/>
    </xf>
    <xf numFmtId="0" fontId="17" fillId="0" borderId="24" xfId="9" applyFont="1" applyBorder="1"/>
    <xf numFmtId="0" fontId="18" fillId="0" borderId="7" xfId="9" applyFont="1" applyBorder="1" applyAlignment="1">
      <alignment horizontal="right"/>
    </xf>
    <xf numFmtId="0" fontId="19" fillId="0" borderId="25" xfId="9" applyFont="1" applyBorder="1" applyAlignment="1">
      <alignment horizontal="right"/>
    </xf>
    <xf numFmtId="0" fontId="17" fillId="0" borderId="22" xfId="9" applyFont="1" applyBorder="1"/>
    <xf numFmtId="0" fontId="16" fillId="0" borderId="7" xfId="9" applyFont="1" applyBorder="1" applyAlignment="1">
      <alignment horizontal="right"/>
    </xf>
    <xf numFmtId="171" fontId="16" fillId="0" borderId="25" xfId="9" applyNumberFormat="1" applyFont="1" applyBorder="1" applyAlignment="1">
      <alignment horizontal="right"/>
    </xf>
    <xf numFmtId="171" fontId="16" fillId="2" borderId="25" xfId="9" applyNumberFormat="1" applyFont="1" applyFill="1" applyBorder="1" applyAlignment="1">
      <alignment horizontal="right"/>
    </xf>
    <xf numFmtId="3" fontId="16" fillId="0" borderId="15" xfId="18" applyNumberFormat="1" applyFont="1" applyBorder="1" applyAlignment="1">
      <alignment vertical="center"/>
    </xf>
    <xf numFmtId="3" fontId="16" fillId="0" borderId="23" xfId="18" applyNumberFormat="1" applyFont="1" applyBorder="1" applyAlignment="1">
      <alignment vertical="center"/>
    </xf>
    <xf numFmtId="0" fontId="16" fillId="0" borderId="20" xfId="9" applyFont="1" applyBorder="1"/>
    <xf numFmtId="0" fontId="16" fillId="0" borderId="21" xfId="9" applyFont="1" applyBorder="1"/>
    <xf numFmtId="0" fontId="16" fillId="0" borderId="22" xfId="9" applyFont="1" applyBorder="1"/>
    <xf numFmtId="0" fontId="20" fillId="0" borderId="15" xfId="9" applyFont="1" applyBorder="1"/>
    <xf numFmtId="0" fontId="16" fillId="0" borderId="0" xfId="9" applyFont="1"/>
    <xf numFmtId="0" fontId="16" fillId="0" borderId="23" xfId="9" applyFont="1" applyBorder="1"/>
    <xf numFmtId="0" fontId="21" fillId="0" borderId="15" xfId="9" applyFont="1" applyBorder="1"/>
    <xf numFmtId="169" fontId="24" fillId="2" borderId="0" xfId="17" applyFont="1" applyFill="1" applyAlignment="1">
      <alignment horizontal="left"/>
    </xf>
    <xf numFmtId="0" fontId="17" fillId="0" borderId="15" xfId="9" applyFont="1" applyBorder="1"/>
    <xf numFmtId="172" fontId="16" fillId="0" borderId="0" xfId="9" applyNumberFormat="1" applyFont="1"/>
    <xf numFmtId="173" fontId="16" fillId="0" borderId="9" xfId="9" applyNumberFormat="1" applyFont="1" applyBorder="1"/>
    <xf numFmtId="169" fontId="4" fillId="2" borderId="0" xfId="17" applyFont="1" applyFill="1"/>
    <xf numFmtId="9" fontId="4" fillId="2" borderId="0" xfId="19" applyFont="1" applyFill="1" applyBorder="1"/>
    <xf numFmtId="173" fontId="16" fillId="0" borderId="6" xfId="9" applyNumberFormat="1" applyFont="1" applyBorder="1"/>
    <xf numFmtId="173" fontId="16" fillId="0" borderId="23" xfId="9" applyNumberFormat="1" applyFont="1" applyBorder="1"/>
    <xf numFmtId="169" fontId="4" fillId="0" borderId="0" xfId="17" applyFont="1"/>
    <xf numFmtId="9" fontId="4" fillId="0" borderId="0" xfId="19" applyFont="1" applyBorder="1"/>
    <xf numFmtId="0" fontId="17" fillId="0" borderId="0" xfId="9" applyFont="1"/>
    <xf numFmtId="0" fontId="17" fillId="0" borderId="23" xfId="9" applyFont="1" applyBorder="1"/>
    <xf numFmtId="49" fontId="16" fillId="4" borderId="22" xfId="9" applyNumberFormat="1" applyFont="1" applyFill="1" applyBorder="1" applyAlignment="1">
      <alignment horizontal="center"/>
    </xf>
    <xf numFmtId="0" fontId="16" fillId="4" borderId="25" xfId="9" applyFont="1" applyFill="1" applyBorder="1" applyAlignment="1">
      <alignment horizontal="center"/>
    </xf>
    <xf numFmtId="0" fontId="16" fillId="0" borderId="16" xfId="9" applyFont="1" applyBorder="1"/>
    <xf numFmtId="173" fontId="17" fillId="0" borderId="19" xfId="9" applyNumberFormat="1" applyFont="1" applyBorder="1"/>
    <xf numFmtId="173" fontId="17" fillId="0" borderId="19" xfId="9" quotePrefix="1" applyNumberFormat="1" applyFont="1" applyBorder="1" applyAlignment="1">
      <alignment horizontal="center"/>
    </xf>
    <xf numFmtId="9" fontId="0" fillId="0" borderId="0" xfId="19" applyFont="1"/>
    <xf numFmtId="0" fontId="16" fillId="0" borderId="24" xfId="9" applyFont="1" applyBorder="1"/>
    <xf numFmtId="173" fontId="16" fillId="0" borderId="24" xfId="9" applyNumberFormat="1" applyFont="1" applyBorder="1"/>
    <xf numFmtId="173" fontId="17" fillId="0" borderId="19" xfId="9" quotePrefix="1" applyNumberFormat="1" applyFont="1" applyBorder="1" applyAlignment="1">
      <alignment horizontal="right"/>
    </xf>
    <xf numFmtId="173" fontId="17" fillId="0" borderId="19" xfId="14" applyNumberFormat="1" applyFont="1" applyBorder="1"/>
    <xf numFmtId="174" fontId="17" fillId="0" borderId="24" xfId="9" applyNumberFormat="1" applyFont="1" applyBorder="1"/>
    <xf numFmtId="0" fontId="16" fillId="5" borderId="24" xfId="9" applyFont="1" applyFill="1" applyBorder="1" applyAlignment="1">
      <alignment horizontal="right"/>
    </xf>
    <xf numFmtId="173" fontId="16" fillId="5" borderId="24" xfId="9" applyNumberFormat="1" applyFont="1" applyFill="1" applyBorder="1"/>
    <xf numFmtId="173" fontId="16" fillId="5" borderId="19" xfId="9" applyNumberFormat="1" applyFont="1" applyFill="1" applyBorder="1"/>
    <xf numFmtId="43" fontId="25" fillId="0" borderId="19" xfId="14" applyFont="1" applyBorder="1"/>
    <xf numFmtId="0" fontId="26" fillId="0" borderId="24" xfId="9" applyFont="1" applyBorder="1"/>
    <xf numFmtId="166" fontId="25" fillId="0" borderId="19" xfId="14" applyNumberFormat="1" applyFont="1" applyBorder="1"/>
    <xf numFmtId="166" fontId="25" fillId="0" borderId="19" xfId="14" applyNumberFormat="1" applyFont="1" applyBorder="1" applyAlignment="1">
      <alignment horizontal="right"/>
    </xf>
    <xf numFmtId="0" fontId="16" fillId="4" borderId="24" xfId="9" applyFont="1" applyFill="1" applyBorder="1" applyAlignment="1">
      <alignment horizontal="right"/>
    </xf>
    <xf numFmtId="173" fontId="16" fillId="4" borderId="19" xfId="9" applyNumberFormat="1" applyFont="1" applyFill="1" applyBorder="1"/>
    <xf numFmtId="0" fontId="16" fillId="0" borderId="0" xfId="9" applyFont="1" applyAlignment="1">
      <alignment horizontal="right"/>
    </xf>
    <xf numFmtId="174" fontId="16" fillId="0" borderId="0" xfId="9" applyNumberFormat="1" applyFont="1"/>
    <xf numFmtId="0" fontId="27" fillId="0" borderId="0" xfId="9" applyFont="1" applyAlignment="1">
      <alignment horizontal="left"/>
    </xf>
    <xf numFmtId="169" fontId="14" fillId="0" borderId="0" xfId="17" applyFont="1"/>
    <xf numFmtId="0" fontId="4" fillId="0" borderId="0" xfId="1" applyFont="1" applyAlignment="1">
      <alignment horizontal="left" vertical="center" wrapText="1"/>
    </xf>
    <xf numFmtId="0" fontId="28" fillId="0" borderId="0" xfId="0" applyFont="1" applyAlignment="1">
      <alignment vertical="center"/>
    </xf>
    <xf numFmtId="164" fontId="28" fillId="0" borderId="0" xfId="4" applyFont="1" applyAlignment="1">
      <alignment vertical="center"/>
    </xf>
    <xf numFmtId="0" fontId="28" fillId="0" borderId="10" xfId="0" applyFont="1" applyBorder="1" applyAlignment="1">
      <alignment horizontal="center" vertical="center"/>
    </xf>
    <xf numFmtId="164" fontId="28" fillId="0" borderId="10" xfId="4" applyFont="1" applyBorder="1" applyAlignment="1">
      <alignment horizontal="center" vertical="center"/>
    </xf>
    <xf numFmtId="0" fontId="5" fillId="0" borderId="0" xfId="1" applyFont="1" applyAlignment="1">
      <alignment horizontal="left" vertical="center"/>
    </xf>
    <xf numFmtId="0" fontId="24" fillId="0" borderId="0" xfId="1" applyFont="1" applyAlignment="1">
      <alignment horizontal="left" vertical="center"/>
    </xf>
    <xf numFmtId="0" fontId="28" fillId="0" borderId="0" xfId="0" applyFont="1" applyAlignment="1">
      <alignment vertical="center" wrapText="1"/>
    </xf>
    <xf numFmtId="169" fontId="14" fillId="3" borderId="0" xfId="17" applyFont="1" applyFill="1"/>
    <xf numFmtId="173" fontId="17" fillId="0" borderId="24" xfId="9" applyNumberFormat="1" applyFont="1" applyBorder="1"/>
    <xf numFmtId="173" fontId="16" fillId="2" borderId="19" xfId="9" applyNumberFormat="1" applyFont="1" applyFill="1" applyBorder="1"/>
    <xf numFmtId="0" fontId="16" fillId="2" borderId="24" xfId="9" applyFont="1" applyFill="1" applyBorder="1" applyAlignment="1">
      <alignment horizontal="left"/>
    </xf>
    <xf numFmtId="164" fontId="16" fillId="2" borderId="19" xfId="4" applyFont="1" applyFill="1" applyBorder="1"/>
    <xf numFmtId="0" fontId="31" fillId="0" borderId="0" xfId="0" applyFont="1" applyAlignment="1">
      <alignment vertical="center"/>
    </xf>
    <xf numFmtId="164" fontId="31" fillId="0" borderId="0" xfId="4" applyFont="1" applyAlignment="1">
      <alignment vertical="center"/>
    </xf>
    <xf numFmtId="0" fontId="31" fillId="0" borderId="10" xfId="0" applyFont="1" applyBorder="1" applyAlignment="1">
      <alignment horizontal="center" vertical="center"/>
    </xf>
    <xf numFmtId="0" fontId="31" fillId="0" borderId="10" xfId="0" applyFont="1" applyBorder="1" applyAlignment="1">
      <alignment vertical="center" wrapText="1"/>
    </xf>
    <xf numFmtId="164" fontId="31" fillId="0" borderId="10" xfId="4" applyFont="1" applyBorder="1" applyAlignment="1">
      <alignment horizontal="center" vertical="center"/>
    </xf>
    <xf numFmtId="164" fontId="31" fillId="0" borderId="13" xfId="4" applyFont="1" applyBorder="1" applyAlignment="1">
      <alignment horizontal="center" vertical="center"/>
    </xf>
    <xf numFmtId="0" fontId="16" fillId="8" borderId="24" xfId="9" applyFont="1" applyFill="1" applyBorder="1"/>
    <xf numFmtId="0" fontId="38" fillId="0" borderId="0" xfId="0" applyFont="1"/>
    <xf numFmtId="2" fontId="0" fillId="0" borderId="0" xfId="0" applyNumberFormat="1"/>
    <xf numFmtId="0" fontId="0" fillId="0" borderId="19" xfId="0" applyBorder="1"/>
    <xf numFmtId="40" fontId="0" fillId="0" borderId="19" xfId="4" applyNumberFormat="1" applyFont="1" applyBorder="1"/>
    <xf numFmtId="40" fontId="0" fillId="0" borderId="0" xfId="0" applyNumberFormat="1"/>
    <xf numFmtId="40" fontId="0" fillId="3" borderId="19" xfId="4" applyNumberFormat="1" applyFont="1" applyFill="1" applyBorder="1"/>
    <xf numFmtId="0" fontId="38" fillId="0" borderId="19" xfId="0" applyFont="1" applyBorder="1"/>
    <xf numFmtId="2" fontId="0" fillId="0" borderId="19" xfId="0" applyNumberFormat="1" applyBorder="1"/>
    <xf numFmtId="0" fontId="0" fillId="3" borderId="19" xfId="0" applyFill="1" applyBorder="1"/>
    <xf numFmtId="2" fontId="0" fillId="3" borderId="19" xfId="0" applyNumberFormat="1" applyFill="1" applyBorder="1"/>
    <xf numFmtId="0" fontId="35" fillId="0" borderId="19" xfId="0" applyFont="1" applyBorder="1"/>
    <xf numFmtId="2" fontId="35" fillId="0" borderId="19" xfId="0" applyNumberFormat="1" applyFont="1" applyBorder="1"/>
    <xf numFmtId="40" fontId="38" fillId="0" borderId="19" xfId="4" applyNumberFormat="1" applyFont="1" applyBorder="1"/>
    <xf numFmtId="164" fontId="0" fillId="3" borderId="19" xfId="4" applyFont="1" applyFill="1" applyBorder="1"/>
    <xf numFmtId="164" fontId="38" fillId="0" borderId="19" xfId="4" applyFont="1" applyFill="1" applyBorder="1"/>
    <xf numFmtId="164" fontId="38" fillId="0" borderId="19" xfId="4" applyFont="1" applyBorder="1"/>
    <xf numFmtId="169" fontId="40" fillId="0" borderId="19" xfId="17" applyFont="1" applyBorder="1" applyAlignment="1">
      <alignment wrapText="1"/>
    </xf>
    <xf numFmtId="175" fontId="16" fillId="5" borderId="19" xfId="9" applyNumberFormat="1" applyFont="1" applyFill="1" applyBorder="1"/>
    <xf numFmtId="175" fontId="17" fillId="0" borderId="19" xfId="9" applyNumberFormat="1" applyFont="1" applyBorder="1"/>
    <xf numFmtId="40" fontId="16" fillId="2" borderId="19" xfId="4" applyNumberFormat="1" applyFont="1" applyFill="1" applyBorder="1"/>
    <xf numFmtId="175" fontId="16" fillId="4" borderId="19" xfId="9" applyNumberFormat="1" applyFont="1" applyFill="1" applyBorder="1"/>
    <xf numFmtId="0" fontId="36" fillId="0" borderId="19" xfId="0" applyFont="1" applyBorder="1" applyAlignment="1">
      <alignment horizontal="center" vertical="center"/>
    </xf>
    <xf numFmtId="0" fontId="41" fillId="0" borderId="0" xfId="0" applyFont="1"/>
    <xf numFmtId="0" fontId="0" fillId="0" borderId="19" xfId="0" applyBorder="1" applyAlignment="1">
      <alignment horizontal="center"/>
    </xf>
    <xf numFmtId="0" fontId="35" fillId="0" borderId="0" xfId="0" applyFont="1" applyAlignment="1">
      <alignment horizontal="center"/>
    </xf>
    <xf numFmtId="0" fontId="35" fillId="0" borderId="0" xfId="0" applyFont="1" applyAlignment="1">
      <alignment horizontal="center" vertical="center"/>
    </xf>
    <xf numFmtId="0" fontId="38" fillId="0" borderId="19" xfId="0" applyFont="1" applyBorder="1" applyAlignment="1">
      <alignment horizontal="center"/>
    </xf>
    <xf numFmtId="0" fontId="0" fillId="0" borderId="42" xfId="0" applyBorder="1"/>
    <xf numFmtId="0" fontId="38" fillId="0" borderId="42" xfId="0" applyFont="1" applyBorder="1" applyAlignment="1">
      <alignment horizontal="center"/>
    </xf>
    <xf numFmtId="0" fontId="0" fillId="0" borderId="26" xfId="0" applyBorder="1" applyAlignment="1">
      <alignment horizontal="center"/>
    </xf>
    <xf numFmtId="0" fontId="0" fillId="0" borderId="26" xfId="0" applyBorder="1"/>
    <xf numFmtId="9" fontId="0" fillId="0" borderId="26" xfId="5" applyFont="1" applyBorder="1" applyAlignment="1">
      <alignment horizontal="center"/>
    </xf>
    <xf numFmtId="0" fontId="0" fillId="0" borderId="27" xfId="0" applyBorder="1"/>
    <xf numFmtId="0" fontId="0" fillId="0" borderId="27" xfId="0" applyBorder="1" applyAlignment="1">
      <alignment horizontal="center"/>
    </xf>
    <xf numFmtId="0" fontId="0" fillId="0" borderId="6" xfId="0" applyBorder="1"/>
    <xf numFmtId="0" fontId="45" fillId="0" borderId="0" xfId="0" applyFont="1"/>
    <xf numFmtId="0" fontId="48" fillId="0" borderId="0" xfId="0" applyFont="1"/>
    <xf numFmtId="173" fontId="16" fillId="0" borderId="10" xfId="9" applyNumberFormat="1" applyFont="1" applyBorder="1"/>
    <xf numFmtId="43" fontId="25" fillId="0" borderId="19" xfId="14" applyFont="1" applyFill="1" applyBorder="1"/>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9" fontId="6" fillId="0" borderId="0" xfId="5" applyFont="1"/>
    <xf numFmtId="0" fontId="48" fillId="0" borderId="0" xfId="0" applyFont="1" applyAlignment="1">
      <alignment vertical="center"/>
    </xf>
    <xf numFmtId="164" fontId="7" fillId="0" borderId="0" xfId="4" applyFont="1"/>
    <xf numFmtId="43" fontId="7" fillId="0" borderId="0" xfId="4" applyNumberFormat="1" applyFont="1"/>
    <xf numFmtId="9" fontId="7" fillId="0" borderId="0" xfId="5" applyFont="1"/>
    <xf numFmtId="0" fontId="7" fillId="0" borderId="0" xfId="0" applyFont="1"/>
    <xf numFmtId="9" fontId="7" fillId="2" borderId="0" xfId="5" applyFont="1" applyFill="1"/>
    <xf numFmtId="164" fontId="7" fillId="2" borderId="0" xfId="4" applyFont="1" applyFill="1"/>
    <xf numFmtId="164" fontId="7" fillId="0" borderId="3" xfId="4" applyFont="1" applyFill="1" applyBorder="1" applyAlignment="1" applyProtection="1">
      <alignment horizontal="center" vertical="center"/>
      <protection locked="0"/>
    </xf>
    <xf numFmtId="164" fontId="7" fillId="0" borderId="4" xfId="4" applyFont="1" applyFill="1" applyBorder="1" applyAlignment="1" applyProtection="1">
      <alignment horizontal="center" vertical="center"/>
    </xf>
    <xf numFmtId="164" fontId="8" fillId="0" borderId="22" xfId="4" applyFont="1" applyBorder="1"/>
    <xf numFmtId="43" fontId="8" fillId="0" borderId="22" xfId="4" applyNumberFormat="1" applyFont="1" applyBorder="1"/>
    <xf numFmtId="9" fontId="7" fillId="0" borderId="22" xfId="5" applyFont="1" applyBorder="1"/>
    <xf numFmtId="0" fontId="7" fillId="0" borderId="22" xfId="0" applyFont="1" applyBorder="1"/>
    <xf numFmtId="9" fontId="8" fillId="0" borderId="22" xfId="5" applyFont="1" applyBorder="1"/>
    <xf numFmtId="0" fontId="8" fillId="0" borderId="22" xfId="0" applyFont="1" applyBorder="1"/>
    <xf numFmtId="9" fontId="7" fillId="2" borderId="22" xfId="5" applyFont="1" applyFill="1" applyBorder="1"/>
    <xf numFmtId="164" fontId="8" fillId="2" borderId="10" xfId="4" applyFont="1" applyFill="1" applyBorder="1"/>
    <xf numFmtId="9" fontId="7" fillId="0" borderId="23" xfId="5" applyFont="1" applyBorder="1"/>
    <xf numFmtId="0" fontId="7" fillId="0" borderId="23" xfId="0" applyFont="1" applyBorder="1"/>
    <xf numFmtId="164" fontId="7" fillId="0" borderId="23" xfId="4" applyFont="1" applyBorder="1"/>
    <xf numFmtId="43" fontId="7" fillId="0" borderId="23" xfId="4" applyNumberFormat="1" applyFont="1" applyBorder="1"/>
    <xf numFmtId="0" fontId="31" fillId="0" borderId="12" xfId="0" applyFont="1" applyBorder="1" applyAlignment="1">
      <alignment horizontal="center" vertical="center"/>
    </xf>
    <xf numFmtId="0" fontId="34" fillId="0" borderId="10" xfId="0" applyFont="1" applyBorder="1" applyAlignment="1">
      <alignment vertical="center"/>
    </xf>
    <xf numFmtId="164" fontId="7" fillId="0" borderId="23" xfId="4" applyFont="1" applyBorder="1" applyAlignment="1">
      <alignment vertical="center"/>
    </xf>
    <xf numFmtId="43" fontId="7" fillId="0" borderId="23" xfId="4" applyNumberFormat="1" applyFont="1" applyBorder="1" applyAlignment="1">
      <alignment vertical="center"/>
    </xf>
    <xf numFmtId="9" fontId="7" fillId="0" borderId="23" xfId="5" applyFont="1" applyBorder="1" applyAlignment="1">
      <alignment vertical="center"/>
    </xf>
    <xf numFmtId="164" fontId="7" fillId="0" borderId="23" xfId="4" applyFont="1" applyBorder="1" applyAlignment="1">
      <alignment horizontal="right" vertical="center"/>
    </xf>
    <xf numFmtId="9" fontId="7" fillId="2" borderId="23" xfId="5" applyFont="1" applyFill="1" applyBorder="1" applyAlignment="1">
      <alignment vertical="center"/>
    </xf>
    <xf numFmtId="164" fontId="7" fillId="2" borderId="10" xfId="4" applyFont="1" applyFill="1" applyBorder="1" applyAlignment="1">
      <alignment vertical="center"/>
    </xf>
    <xf numFmtId="0" fontId="33" fillId="0" borderId="10" xfId="0" applyFont="1" applyBorder="1" applyAlignment="1">
      <alignment horizontal="left" vertical="center" wrapText="1"/>
    </xf>
    <xf numFmtId="9" fontId="7" fillId="0" borderId="23" xfId="4" applyNumberFormat="1" applyFont="1" applyBorder="1" applyAlignment="1">
      <alignment vertical="center"/>
    </xf>
    <xf numFmtId="0" fontId="31" fillId="0" borderId="10" xfId="0" applyFont="1" applyBorder="1" applyAlignment="1">
      <alignment vertical="center"/>
    </xf>
    <xf numFmtId="0" fontId="33" fillId="3" borderId="10" xfId="0" applyFont="1" applyFill="1" applyBorder="1" applyAlignment="1">
      <alignment vertical="center"/>
    </xf>
    <xf numFmtId="0" fontId="7" fillId="0" borderId="10" xfId="0" applyFont="1" applyBorder="1" applyAlignment="1">
      <alignment vertical="center"/>
    </xf>
    <xf numFmtId="0" fontId="50" fillId="0" borderId="12" xfId="0" applyFont="1" applyBorder="1" applyAlignment="1">
      <alignment horizontal="center" vertical="center"/>
    </xf>
    <xf numFmtId="0" fontId="51" fillId="0" borderId="10" xfId="0" applyFont="1" applyBorder="1" applyAlignment="1">
      <alignment vertical="center"/>
    </xf>
    <xf numFmtId="170" fontId="31" fillId="0" borderId="10" xfId="4" applyNumberFormat="1" applyFont="1" applyBorder="1" applyAlignment="1">
      <alignment horizontal="center" vertical="center"/>
    </xf>
    <xf numFmtId="170" fontId="31" fillId="0" borderId="13" xfId="4" applyNumberFormat="1" applyFont="1" applyBorder="1" applyAlignment="1">
      <alignment horizontal="center" vertical="center"/>
    </xf>
    <xf numFmtId="0" fontId="52" fillId="0" borderId="10" xfId="0" applyFont="1" applyBorder="1" applyAlignment="1">
      <alignment vertical="center"/>
    </xf>
    <xf numFmtId="0" fontId="34" fillId="0" borderId="10" xfId="0" applyFont="1" applyBorder="1" applyAlignment="1">
      <alignment horizontal="right" vertical="center"/>
    </xf>
    <xf numFmtId="0" fontId="52" fillId="3" borderId="10" xfId="0" applyFont="1" applyFill="1" applyBorder="1" applyAlignment="1">
      <alignment vertical="center"/>
    </xf>
    <xf numFmtId="0" fontId="52" fillId="9" borderId="10" xfId="0" applyFont="1" applyFill="1" applyBorder="1" applyAlignment="1">
      <alignment vertical="center"/>
    </xf>
    <xf numFmtId="0" fontId="31" fillId="6" borderId="12" xfId="0" applyFont="1" applyFill="1" applyBorder="1" applyAlignment="1">
      <alignment horizontal="center" vertical="center"/>
    </xf>
    <xf numFmtId="0" fontId="31" fillId="6" borderId="10" xfId="0" applyFont="1" applyFill="1" applyBorder="1" applyAlignment="1">
      <alignment vertical="center" wrapText="1"/>
    </xf>
    <xf numFmtId="0" fontId="31" fillId="6" borderId="10" xfId="0" applyFont="1" applyFill="1" applyBorder="1" applyAlignment="1">
      <alignment horizontal="center" vertical="center"/>
    </xf>
    <xf numFmtId="164" fontId="31" fillId="6" borderId="10" xfId="4" applyFont="1" applyFill="1" applyBorder="1" applyAlignment="1">
      <alignment horizontal="center" vertical="center"/>
    </xf>
    <xf numFmtId="164" fontId="31" fillId="6" borderId="13" xfId="4" applyFont="1" applyFill="1" applyBorder="1" applyAlignment="1">
      <alignment horizontal="center" vertical="center"/>
    </xf>
    <xf numFmtId="164" fontId="7" fillId="6" borderId="23" xfId="4" applyFont="1" applyFill="1" applyBorder="1" applyAlignment="1">
      <alignment vertical="center"/>
    </xf>
    <xf numFmtId="43" fontId="7" fillId="6" borderId="23" xfId="4" applyNumberFormat="1" applyFont="1" applyFill="1" applyBorder="1" applyAlignment="1">
      <alignment vertical="center"/>
    </xf>
    <xf numFmtId="9" fontId="7" fillId="6" borderId="23" xfId="5" applyFont="1" applyFill="1" applyBorder="1" applyAlignment="1">
      <alignment vertical="center"/>
    </xf>
    <xf numFmtId="164" fontId="7" fillId="6" borderId="10" xfId="4" applyFont="1" applyFill="1" applyBorder="1" applyAlignment="1">
      <alignment vertical="center"/>
    </xf>
    <xf numFmtId="164" fontId="31" fillId="6" borderId="0" xfId="4" applyFont="1" applyFill="1" applyAlignment="1">
      <alignment vertical="center"/>
    </xf>
    <xf numFmtId="0" fontId="31" fillId="6" borderId="10" xfId="0" applyFont="1" applyFill="1" applyBorder="1" applyAlignment="1">
      <alignment vertical="center"/>
    </xf>
    <xf numFmtId="164" fontId="50" fillId="0" borderId="13" xfId="4" applyFont="1" applyFill="1" applyBorder="1" applyAlignment="1">
      <alignment horizontal="center" vertical="center"/>
    </xf>
    <xf numFmtId="0" fontId="34" fillId="3" borderId="10" xfId="0" applyFont="1" applyFill="1" applyBorder="1" applyAlignment="1">
      <alignment vertical="center"/>
    </xf>
    <xf numFmtId="0" fontId="52" fillId="0" borderId="10" xfId="0" applyFont="1" applyBorder="1" applyAlignment="1">
      <alignment horizontal="left" vertical="center" wrapText="1"/>
    </xf>
    <xf numFmtId="0" fontId="32" fillId="3" borderId="10" xfId="0" applyFont="1" applyFill="1" applyBorder="1" applyAlignment="1">
      <alignment vertical="center"/>
    </xf>
    <xf numFmtId="0" fontId="33" fillId="0" borderId="10" xfId="0" applyFont="1" applyBorder="1" applyAlignment="1">
      <alignment vertical="center"/>
    </xf>
    <xf numFmtId="0" fontId="33" fillId="9" borderId="10" xfId="0" applyFont="1" applyFill="1" applyBorder="1" applyAlignment="1">
      <alignment vertical="center"/>
    </xf>
    <xf numFmtId="1" fontId="31" fillId="0" borderId="10" xfId="0" applyNumberFormat="1" applyFont="1" applyBorder="1" applyAlignment="1">
      <alignment horizontal="center" vertical="center"/>
    </xf>
    <xf numFmtId="0" fontId="54" fillId="0" borderId="0" xfId="0" applyFont="1" applyAlignment="1">
      <alignment horizontal="left"/>
    </xf>
    <xf numFmtId="0" fontId="54" fillId="0" borderId="0" xfId="0" applyFont="1"/>
    <xf numFmtId="1" fontId="45" fillId="0" borderId="0" xfId="0" applyNumberFormat="1" applyFont="1" applyAlignment="1">
      <alignment horizontal="center"/>
    </xf>
    <xf numFmtId="43" fontId="0" fillId="0" borderId="0" xfId="0" applyNumberFormat="1"/>
    <xf numFmtId="0" fontId="0" fillId="0" borderId="0" xfId="0" applyAlignment="1">
      <alignment horizontal="center"/>
    </xf>
    <xf numFmtId="0" fontId="0" fillId="0" borderId="19" xfId="0" applyBorder="1" applyAlignment="1">
      <alignment horizontal="center" vertical="center"/>
    </xf>
    <xf numFmtId="0" fontId="50" fillId="6" borderId="12" xfId="0" applyFont="1" applyFill="1" applyBorder="1" applyAlignment="1">
      <alignment horizontal="center" vertical="center"/>
    </xf>
    <xf numFmtId="0" fontId="45" fillId="0" borderId="0" xfId="0" applyFont="1" applyAlignment="1">
      <alignment vertical="center"/>
    </xf>
    <xf numFmtId="0" fontId="47" fillId="0" borderId="19" xfId="0" applyFont="1" applyBorder="1" applyAlignment="1">
      <alignment horizontal="center" vertical="center"/>
    </xf>
    <xf numFmtId="0" fontId="47" fillId="0" borderId="19" xfId="0" applyFont="1" applyBorder="1" applyAlignment="1">
      <alignment horizontal="left" vertical="center"/>
    </xf>
    <xf numFmtId="164" fontId="47" fillId="0" borderId="19" xfId="4"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vertical="center"/>
    </xf>
    <xf numFmtId="0" fontId="0" fillId="0" borderId="21" xfId="0" applyBorder="1"/>
    <xf numFmtId="0" fontId="0" fillId="0" borderId="22" xfId="0" applyBorder="1"/>
    <xf numFmtId="0" fontId="0" fillId="0" borderId="15" xfId="0" applyBorder="1" applyAlignment="1">
      <alignment horizontal="center"/>
    </xf>
    <xf numFmtId="0" fontId="0" fillId="0" borderId="0" xfId="0" applyAlignment="1">
      <alignment horizontal="center" vertical="center"/>
    </xf>
    <xf numFmtId="176" fontId="38" fillId="0" borderId="23" xfId="0" applyNumberFormat="1" applyFont="1" applyBorder="1"/>
    <xf numFmtId="0" fontId="0" fillId="0" borderId="15" xfId="0" applyBorder="1" applyAlignment="1">
      <alignment horizontal="left"/>
    </xf>
    <xf numFmtId="0" fontId="0" fillId="0" borderId="23" xfId="0" applyBorder="1"/>
    <xf numFmtId="0" fontId="0" fillId="0" borderId="24" xfId="0" applyBorder="1" applyAlignment="1">
      <alignment horizontal="center"/>
    </xf>
    <xf numFmtId="0" fontId="0" fillId="0" borderId="7" xfId="0" applyBorder="1" applyAlignment="1">
      <alignment horizontal="center" vertical="center"/>
    </xf>
    <xf numFmtId="0" fontId="0" fillId="0" borderId="7" xfId="0" applyBorder="1"/>
    <xf numFmtId="0" fontId="0" fillId="0" borderId="25" xfId="0" applyBorder="1"/>
    <xf numFmtId="176" fontId="0" fillId="0" borderId="19" xfId="0" applyNumberFormat="1" applyBorder="1" applyAlignment="1">
      <alignment horizontal="center"/>
    </xf>
    <xf numFmtId="43" fontId="0" fillId="0" borderId="19" xfId="21" applyFont="1" applyFill="1" applyBorder="1" applyAlignment="1">
      <alignment horizontal="center"/>
    </xf>
    <xf numFmtId="43" fontId="0" fillId="0" borderId="19" xfId="21" applyFont="1" applyBorder="1" applyAlignment="1">
      <alignment horizontal="center"/>
    </xf>
    <xf numFmtId="176" fontId="0" fillId="13" borderId="19" xfId="0" applyNumberFormat="1" applyFill="1" applyBorder="1" applyAlignment="1">
      <alignment horizontal="center"/>
    </xf>
    <xf numFmtId="0" fontId="0" fillId="13" borderId="19" xfId="0" applyFill="1" applyBorder="1" applyAlignment="1">
      <alignment horizontal="center" vertical="center"/>
    </xf>
    <xf numFmtId="0" fontId="0" fillId="13" borderId="19" xfId="0" applyFill="1" applyBorder="1" applyAlignment="1">
      <alignment horizontal="center"/>
    </xf>
    <xf numFmtId="43" fontId="0" fillId="13" borderId="19" xfId="21" applyFont="1" applyFill="1" applyBorder="1" applyAlignment="1">
      <alignment horizontal="center"/>
    </xf>
    <xf numFmtId="0" fontId="0" fillId="13" borderId="19" xfId="0" applyFill="1" applyBorder="1"/>
    <xf numFmtId="9" fontId="0" fillId="0" borderId="19" xfId="5" applyFont="1" applyBorder="1" applyAlignment="1">
      <alignment horizontal="center"/>
    </xf>
    <xf numFmtId="0" fontId="38" fillId="10" borderId="19" xfId="0" applyFont="1" applyFill="1" applyBorder="1" applyAlignment="1">
      <alignment horizontal="center"/>
    </xf>
    <xf numFmtId="0" fontId="38" fillId="10" borderId="19" xfId="0" applyFont="1" applyFill="1" applyBorder="1" applyAlignment="1">
      <alignment horizontal="center" vertical="center"/>
    </xf>
    <xf numFmtId="43" fontId="38" fillId="10" borderId="19" xfId="21" applyFont="1" applyFill="1" applyBorder="1" applyAlignment="1">
      <alignment horizontal="center"/>
    </xf>
    <xf numFmtId="0" fontId="38" fillId="0" borderId="0" xfId="0" applyFont="1" applyAlignment="1">
      <alignment horizontal="center"/>
    </xf>
    <xf numFmtId="0" fontId="56" fillId="0" borderId="0" xfId="0" applyFont="1" applyAlignment="1">
      <alignment horizontal="center"/>
    </xf>
    <xf numFmtId="0" fontId="38" fillId="10" borderId="19" xfId="21" applyNumberFormat="1" applyFont="1" applyFill="1" applyBorder="1" applyAlignment="1">
      <alignment horizontal="center"/>
    </xf>
    <xf numFmtId="0" fontId="47" fillId="14" borderId="19" xfId="0" applyFont="1" applyFill="1" applyBorder="1" applyAlignment="1">
      <alignment horizontal="center" vertical="center"/>
    </xf>
    <xf numFmtId="0" fontId="46" fillId="14" borderId="19" xfId="0" applyFont="1" applyFill="1" applyBorder="1" applyAlignment="1">
      <alignment horizontal="left" vertical="center"/>
    </xf>
    <xf numFmtId="164" fontId="46" fillId="14" borderId="19" xfId="4" applyFont="1" applyFill="1" applyBorder="1" applyAlignment="1">
      <alignment horizontal="center" vertical="center"/>
    </xf>
    <xf numFmtId="0" fontId="44" fillId="12" borderId="19" xfId="0" applyFont="1" applyFill="1" applyBorder="1" applyAlignment="1">
      <alignment horizontal="center" vertical="center"/>
    </xf>
    <xf numFmtId="0" fontId="44" fillId="12" borderId="19" xfId="0" applyFont="1" applyFill="1" applyBorder="1" applyAlignment="1">
      <alignment vertical="center"/>
    </xf>
    <xf numFmtId="0" fontId="44" fillId="12" borderId="19" xfId="0" applyFont="1" applyFill="1" applyBorder="1" applyAlignment="1">
      <alignment horizontal="center" vertical="center" wrapText="1"/>
    </xf>
    <xf numFmtId="0" fontId="54" fillId="0" borderId="0" xfId="0" applyFont="1" applyAlignment="1">
      <alignment horizontal="left" vertical="center"/>
    </xf>
    <xf numFmtId="171" fontId="54" fillId="0" borderId="0" xfId="0" applyNumberFormat="1" applyFont="1" applyAlignment="1">
      <alignment horizontal="left" vertical="center"/>
    </xf>
    <xf numFmtId="9" fontId="47" fillId="0" borderId="19" xfId="5" applyFont="1" applyBorder="1" applyAlignment="1">
      <alignment horizontal="center" vertical="center"/>
    </xf>
    <xf numFmtId="171" fontId="38" fillId="0" borderId="0" xfId="0" applyNumberFormat="1" applyFont="1" applyAlignment="1">
      <alignment horizontal="left"/>
    </xf>
    <xf numFmtId="0" fontId="28" fillId="0" borderId="0" xfId="0" applyFont="1" applyAlignment="1">
      <alignment horizontal="center" vertical="center"/>
    </xf>
    <xf numFmtId="9" fontId="4" fillId="0" borderId="23" xfId="5" applyFont="1" applyBorder="1" applyAlignment="1">
      <alignment horizontal="center" vertical="center"/>
    </xf>
    <xf numFmtId="1" fontId="28" fillId="0" borderId="10" xfId="0" applyNumberFormat="1" applyFont="1" applyBorder="1" applyAlignment="1">
      <alignment horizontal="center" vertical="center"/>
    </xf>
    <xf numFmtId="0" fontId="55" fillId="0" borderId="0" xfId="0" applyFont="1"/>
    <xf numFmtId="0" fontId="55" fillId="0" borderId="7" xfId="0" applyFont="1" applyBorder="1"/>
    <xf numFmtId="0" fontId="43" fillId="0" borderId="0" xfId="0" applyFont="1"/>
    <xf numFmtId="0" fontId="37" fillId="0" borderId="0" xfId="0" applyFont="1"/>
    <xf numFmtId="0" fontId="0" fillId="0" borderId="0" xfId="0" applyAlignment="1">
      <alignment vertical="center"/>
    </xf>
    <xf numFmtId="0" fontId="31" fillId="3" borderId="12" xfId="0" applyFont="1" applyFill="1" applyBorder="1" applyAlignment="1">
      <alignment horizontal="center" vertical="center"/>
    </xf>
    <xf numFmtId="0" fontId="31" fillId="0" borderId="46" xfId="0" applyFont="1" applyBorder="1" applyAlignment="1">
      <alignment horizontal="center" vertical="center"/>
    </xf>
    <xf numFmtId="170" fontId="7" fillId="6" borderId="23" xfId="4" applyNumberFormat="1" applyFont="1" applyFill="1" applyBorder="1" applyAlignment="1">
      <alignment vertical="center"/>
    </xf>
    <xf numFmtId="170" fontId="7" fillId="0" borderId="23" xfId="4" applyNumberFormat="1" applyFont="1" applyBorder="1" applyAlignment="1">
      <alignment vertical="center"/>
    </xf>
    <xf numFmtId="0" fontId="58" fillId="0" borderId="0" xfId="0" applyFont="1"/>
    <xf numFmtId="178" fontId="7" fillId="0" borderId="23" xfId="4" applyNumberFormat="1" applyFont="1" applyBorder="1" applyAlignment="1">
      <alignment vertical="center"/>
    </xf>
    <xf numFmtId="0" fontId="34" fillId="0" borderId="46" xfId="0" applyFont="1" applyBorder="1" applyAlignment="1">
      <alignment horizontal="center" vertical="center"/>
    </xf>
    <xf numFmtId="177" fontId="31" fillId="0" borderId="10" xfId="5" applyNumberFormat="1" applyFont="1" applyBorder="1" applyAlignment="1">
      <alignment vertical="center"/>
    </xf>
    <xf numFmtId="9" fontId="31" fillId="0" borderId="10" xfId="5" applyFont="1" applyBorder="1" applyAlignment="1">
      <alignment horizontal="center" vertical="center"/>
    </xf>
    <xf numFmtId="0" fontId="52" fillId="0" borderId="12" xfId="0" applyFont="1" applyBorder="1" applyAlignment="1">
      <alignment horizontal="center" vertical="center"/>
    </xf>
    <xf numFmtId="0" fontId="59" fillId="0" borderId="10" xfId="0" applyFont="1" applyBorder="1" applyAlignment="1">
      <alignment vertical="center" wrapText="1"/>
    </xf>
    <xf numFmtId="0" fontId="59" fillId="0" borderId="10" xfId="0" applyFont="1" applyBorder="1" applyAlignment="1">
      <alignment vertical="center"/>
    </xf>
    <xf numFmtId="0" fontId="52" fillId="6" borderId="12" xfId="0" applyFont="1" applyFill="1" applyBorder="1" applyAlignment="1">
      <alignment horizontal="center" vertical="center"/>
    </xf>
    <xf numFmtId="164" fontId="0" fillId="0" borderId="0" xfId="4" applyFont="1"/>
    <xf numFmtId="9" fontId="0" fillId="0" borderId="0" xfId="5" applyFont="1"/>
    <xf numFmtId="179" fontId="31" fillId="0" borderId="10" xfId="4" applyNumberFormat="1" applyFont="1" applyBorder="1" applyAlignment="1">
      <alignment horizontal="center" vertical="center"/>
    </xf>
    <xf numFmtId="0" fontId="31" fillId="7" borderId="12" xfId="0" applyFont="1" applyFill="1" applyBorder="1" applyAlignment="1">
      <alignment horizontal="center" vertical="center"/>
    </xf>
    <xf numFmtId="0" fontId="31" fillId="7" borderId="10" xfId="0" applyFont="1" applyFill="1" applyBorder="1" applyAlignment="1">
      <alignment vertical="center"/>
    </xf>
    <xf numFmtId="0" fontId="31" fillId="7" borderId="10" xfId="0" applyFont="1" applyFill="1" applyBorder="1" applyAlignment="1">
      <alignment horizontal="center" vertical="center"/>
    </xf>
    <xf numFmtId="164" fontId="31" fillId="7" borderId="10" xfId="4" applyFont="1" applyFill="1" applyBorder="1" applyAlignment="1">
      <alignment horizontal="center" vertical="center"/>
    </xf>
    <xf numFmtId="164" fontId="31" fillId="7" borderId="13" xfId="4" applyFont="1" applyFill="1" applyBorder="1" applyAlignment="1">
      <alignment horizontal="center" vertical="center"/>
    </xf>
    <xf numFmtId="0" fontId="31" fillId="7" borderId="10" xfId="0" applyFont="1" applyFill="1" applyBorder="1" applyAlignment="1">
      <alignment vertical="center" wrapText="1"/>
    </xf>
    <xf numFmtId="164" fontId="7" fillId="0" borderId="46" xfId="4" applyFont="1" applyBorder="1" applyAlignment="1">
      <alignment vertical="center"/>
    </xf>
    <xf numFmtId="170" fontId="7" fillId="0" borderId="48" xfId="4" applyNumberFormat="1" applyFont="1" applyFill="1" applyBorder="1" applyAlignment="1">
      <alignment vertical="center"/>
    </xf>
    <xf numFmtId="170" fontId="7" fillId="0" borderId="46" xfId="4" applyNumberFormat="1" applyFont="1" applyBorder="1" applyAlignment="1">
      <alignment vertical="center"/>
    </xf>
    <xf numFmtId="170" fontId="7" fillId="0" borderId="48" xfId="4" applyNumberFormat="1" applyFont="1" applyBorder="1" applyAlignment="1">
      <alignment vertical="center"/>
    </xf>
    <xf numFmtId="164" fontId="7" fillId="0" borderId="23" xfId="5" applyNumberFormat="1" applyFont="1" applyBorder="1" applyAlignment="1">
      <alignment vertical="center"/>
    </xf>
    <xf numFmtId="0" fontId="31" fillId="6" borderId="12" xfId="0" applyFont="1" applyFill="1" applyBorder="1" applyAlignment="1">
      <alignment horizontal="center" vertical="top"/>
    </xf>
    <xf numFmtId="9" fontId="31" fillId="0" borderId="0" xfId="5" applyFont="1" applyAlignment="1">
      <alignment vertical="center"/>
    </xf>
    <xf numFmtId="164" fontId="31" fillId="0" borderId="13" xfId="4" applyFont="1" applyFill="1" applyBorder="1" applyAlignment="1">
      <alignment horizontal="center" vertical="center"/>
    </xf>
    <xf numFmtId="0" fontId="31" fillId="15" borderId="10" xfId="0" applyFont="1" applyFill="1" applyBorder="1" applyAlignment="1">
      <alignment horizontal="center" vertical="center"/>
    </xf>
    <xf numFmtId="9" fontId="31" fillId="0" borderId="0" xfId="4" applyNumberFormat="1" applyFont="1" applyAlignment="1">
      <alignment horizontal="left" vertical="center"/>
    </xf>
    <xf numFmtId="2" fontId="7" fillId="0" borderId="23" xfId="5" applyNumberFormat="1" applyFont="1" applyBorder="1" applyAlignment="1">
      <alignment vertical="center"/>
    </xf>
    <xf numFmtId="181" fontId="31" fillId="0" borderId="10" xfId="0" applyNumberFormat="1" applyFont="1" applyBorder="1" applyAlignment="1">
      <alignment horizontal="center" vertical="center"/>
    </xf>
    <xf numFmtId="168" fontId="31" fillId="0" borderId="10" xfId="0" applyNumberFormat="1" applyFont="1" applyBorder="1" applyAlignment="1">
      <alignment horizontal="center" vertical="center"/>
    </xf>
    <xf numFmtId="43" fontId="7" fillId="0" borderId="23" xfId="4" applyNumberFormat="1" applyFont="1" applyFill="1" applyBorder="1" applyAlignment="1">
      <alignment vertical="center"/>
    </xf>
    <xf numFmtId="164" fontId="7" fillId="0" borderId="23" xfId="4" applyFont="1" applyFill="1" applyBorder="1" applyAlignment="1">
      <alignment vertical="center"/>
    </xf>
    <xf numFmtId="170" fontId="7" fillId="16" borderId="23" xfId="4" applyNumberFormat="1" applyFont="1" applyFill="1" applyBorder="1" applyAlignment="1">
      <alignment vertical="center"/>
    </xf>
    <xf numFmtId="9" fontId="0" fillId="0" borderId="0" xfId="0" applyNumberFormat="1"/>
    <xf numFmtId="1" fontId="28" fillId="0" borderId="49" xfId="0" applyNumberFormat="1" applyFont="1" applyBorder="1" applyAlignment="1">
      <alignment horizontal="center" vertical="center"/>
    </xf>
    <xf numFmtId="0" fontId="28" fillId="0" borderId="49" xfId="0" applyFont="1" applyBorder="1" applyAlignment="1">
      <alignment horizontal="center" vertical="center"/>
    </xf>
    <xf numFmtId="164" fontId="28" fillId="0" borderId="49" xfId="4" applyFont="1" applyBorder="1" applyAlignment="1">
      <alignment horizontal="center" vertical="center"/>
    </xf>
    <xf numFmtId="9" fontId="28" fillId="0" borderId="49" xfId="0" applyNumberFormat="1" applyFont="1" applyBorder="1" applyAlignment="1">
      <alignment horizontal="center" vertical="center"/>
    </xf>
    <xf numFmtId="3" fontId="28" fillId="0" borderId="49" xfId="0" applyNumberFormat="1" applyFont="1" applyBorder="1" applyAlignment="1">
      <alignment horizontal="center" vertical="center"/>
    </xf>
    <xf numFmtId="0" fontId="28" fillId="0" borderId="49" xfId="0" applyFont="1" applyBorder="1" applyAlignment="1">
      <alignment vertical="center" wrapText="1"/>
    </xf>
    <xf numFmtId="0" fontId="64" fillId="0" borderId="51" xfId="4" applyNumberFormat="1" applyFont="1" applyBorder="1" applyAlignment="1">
      <alignment horizontal="right" vertical="center"/>
    </xf>
    <xf numFmtId="0" fontId="0" fillId="0" borderId="19" xfId="0" quotePrefix="1" applyBorder="1" applyAlignment="1">
      <alignment horizontal="center"/>
    </xf>
    <xf numFmtId="0" fontId="0" fillId="0" borderId="36" xfId="0" applyBorder="1" applyAlignment="1">
      <alignment horizontal="center"/>
    </xf>
    <xf numFmtId="0" fontId="0" fillId="0" borderId="34" xfId="0" quotePrefix="1" applyBorder="1" applyAlignment="1">
      <alignment horizontal="center"/>
    </xf>
    <xf numFmtId="0" fontId="28" fillId="0" borderId="10" xfId="0" applyFont="1" applyBorder="1" applyAlignment="1">
      <alignment vertical="center" wrapText="1"/>
    </xf>
    <xf numFmtId="164" fontId="65" fillId="0" borderId="0" xfId="4" applyFont="1" applyFill="1"/>
    <xf numFmtId="10" fontId="31" fillId="6" borderId="0" xfId="5" applyNumberFormat="1" applyFont="1" applyFill="1" applyAlignment="1">
      <alignment vertical="center"/>
    </xf>
    <xf numFmtId="10" fontId="7" fillId="2" borderId="0" xfId="5" applyNumberFormat="1" applyFont="1" applyFill="1"/>
    <xf numFmtId="10" fontId="7" fillId="2" borderId="22" xfId="5" applyNumberFormat="1" applyFont="1" applyFill="1" applyBorder="1"/>
    <xf numFmtId="10" fontId="7" fillId="2" borderId="23" xfId="5" applyNumberFormat="1" applyFont="1" applyFill="1" applyBorder="1" applyAlignment="1">
      <alignment vertical="center"/>
    </xf>
    <xf numFmtId="10" fontId="7" fillId="6" borderId="23" xfId="5" applyNumberFormat="1" applyFont="1" applyFill="1" applyBorder="1" applyAlignment="1">
      <alignment vertical="center"/>
    </xf>
    <xf numFmtId="164" fontId="50" fillId="6" borderId="0" xfId="4" applyFont="1" applyFill="1" applyAlignment="1">
      <alignment vertical="center"/>
    </xf>
    <xf numFmtId="10" fontId="50" fillId="6" borderId="0" xfId="5" applyNumberFormat="1" applyFont="1" applyFill="1" applyAlignment="1">
      <alignment vertical="center"/>
    </xf>
    <xf numFmtId="164" fontId="65" fillId="6" borderId="0" xfId="4" applyFont="1" applyFill="1" applyAlignment="1">
      <alignment vertical="center"/>
    </xf>
    <xf numFmtId="10" fontId="65" fillId="6" borderId="0" xfId="5" applyNumberFormat="1" applyFont="1" applyFill="1" applyAlignment="1">
      <alignment vertical="center"/>
    </xf>
    <xf numFmtId="180" fontId="65" fillId="6" borderId="0" xfId="4" applyNumberFormat="1" applyFont="1" applyFill="1" applyAlignment="1">
      <alignment vertical="center"/>
    </xf>
    <xf numFmtId="0" fontId="5" fillId="0" borderId="12" xfId="1" applyFont="1" applyBorder="1" applyAlignment="1">
      <alignment horizontal="center" vertical="center" wrapText="1"/>
    </xf>
    <xf numFmtId="0" fontId="5" fillId="0" borderId="23" xfId="1" applyFont="1" applyBorder="1" applyAlignment="1">
      <alignment horizontal="center" vertical="center" wrapText="1"/>
    </xf>
    <xf numFmtId="0" fontId="5" fillId="11" borderId="56" xfId="1" applyFont="1" applyFill="1" applyBorder="1" applyAlignment="1">
      <alignment horizontal="center" vertical="center" wrapText="1"/>
    </xf>
    <xf numFmtId="0" fontId="5" fillId="11" borderId="18" xfId="1" applyFont="1" applyFill="1" applyBorder="1" applyAlignment="1">
      <alignment horizontal="center" vertical="center" wrapText="1"/>
    </xf>
    <xf numFmtId="164" fontId="30" fillId="11" borderId="57" xfId="4" applyFont="1" applyFill="1" applyBorder="1" applyAlignment="1">
      <alignment vertical="center"/>
    </xf>
    <xf numFmtId="0" fontId="4" fillId="0" borderId="12" xfId="1" applyFont="1" applyBorder="1" applyAlignment="1">
      <alignment horizontal="center" vertical="center" wrapText="1"/>
    </xf>
    <xf numFmtId="0" fontId="4" fillId="0" borderId="23" xfId="1" applyFont="1" applyBorder="1" applyAlignment="1">
      <alignment horizontal="center" vertical="center" wrapText="1"/>
    </xf>
    <xf numFmtId="164" fontId="5" fillId="2" borderId="10" xfId="4" applyFont="1" applyFill="1" applyBorder="1" applyAlignment="1">
      <alignment vertical="center"/>
    </xf>
    <xf numFmtId="164" fontId="5" fillId="0" borderId="23" xfId="4" applyFont="1" applyBorder="1" applyAlignment="1">
      <alignment horizontal="center" vertical="center"/>
    </xf>
    <xf numFmtId="43" fontId="5" fillId="0" borderId="23" xfId="4" applyNumberFormat="1" applyFont="1" applyBorder="1" applyAlignment="1">
      <alignment vertical="center"/>
    </xf>
    <xf numFmtId="0" fontId="4" fillId="0" borderId="23" xfId="0" applyFont="1" applyBorder="1" applyAlignment="1">
      <alignment vertical="center"/>
    </xf>
    <xf numFmtId="0" fontId="5" fillId="0" borderId="23" xfId="0" applyFont="1" applyBorder="1" applyAlignment="1">
      <alignment vertical="center"/>
    </xf>
    <xf numFmtId="0" fontId="30" fillId="11" borderId="19" xfId="0" applyFont="1" applyFill="1" applyBorder="1" applyAlignment="1">
      <alignment vertical="center" wrapText="1"/>
    </xf>
    <xf numFmtId="164" fontId="5" fillId="11" borderId="18" xfId="4" applyFont="1" applyFill="1" applyBorder="1" applyAlignment="1">
      <alignment horizontal="center" vertical="center"/>
    </xf>
    <xf numFmtId="164" fontId="28" fillId="0" borderId="10" xfId="4" applyFont="1" applyBorder="1" applyAlignment="1">
      <alignment vertical="center"/>
    </xf>
    <xf numFmtId="0" fontId="28" fillId="0" borderId="54" xfId="0" applyFont="1" applyBorder="1" applyAlignment="1">
      <alignment vertical="center" wrapText="1"/>
    </xf>
    <xf numFmtId="1" fontId="63" fillId="0" borderId="54" xfId="0" quotePrefix="1" applyNumberFormat="1" applyFont="1" applyBorder="1" applyAlignment="1">
      <alignment horizontal="left" vertical="center"/>
    </xf>
    <xf numFmtId="0" fontId="28" fillId="0" borderId="54" xfId="0" applyFont="1" applyBorder="1" applyAlignment="1">
      <alignment horizontal="center" vertical="center"/>
    </xf>
    <xf numFmtId="164" fontId="28" fillId="0" borderId="13" xfId="4" applyFont="1" applyBorder="1" applyAlignment="1">
      <alignment horizontal="right" vertical="center"/>
    </xf>
    <xf numFmtId="0" fontId="5" fillId="0" borderId="10" xfId="1" applyFont="1" applyBorder="1" applyAlignment="1">
      <alignment horizontal="left" vertical="center" wrapText="1"/>
    </xf>
    <xf numFmtId="3" fontId="5" fillId="0" borderId="0" xfId="1" applyNumberFormat="1" applyFont="1" applyAlignment="1">
      <alignment horizontal="center" vertical="center"/>
    </xf>
    <xf numFmtId="3" fontId="5" fillId="0" borderId="10" xfId="1" applyNumberFormat="1" applyFont="1" applyBorder="1" applyAlignment="1">
      <alignment horizontal="center" vertical="center"/>
    </xf>
    <xf numFmtId="164" fontId="5" fillId="0" borderId="0" xfId="4" applyFont="1" applyFill="1" applyBorder="1" applyAlignment="1" applyProtection="1">
      <alignment horizontal="center" vertical="center"/>
      <protection locked="0"/>
    </xf>
    <xf numFmtId="164" fontId="5" fillId="0" borderId="13" xfId="4" applyFont="1" applyFill="1" applyBorder="1" applyAlignment="1" applyProtection="1">
      <alignment horizontal="center" vertical="center"/>
    </xf>
    <xf numFmtId="0" fontId="29" fillId="0" borderId="49" xfId="0" applyFont="1" applyBorder="1" applyAlignment="1">
      <alignment vertical="center" wrapText="1"/>
    </xf>
    <xf numFmtId="0" fontId="4" fillId="0" borderId="10" xfId="1" applyFont="1" applyBorder="1" applyAlignment="1">
      <alignment horizontal="left" vertical="center" wrapText="1"/>
    </xf>
    <xf numFmtId="3" fontId="4" fillId="0" borderId="0" xfId="1" applyNumberFormat="1" applyFont="1" applyAlignment="1">
      <alignment horizontal="center" vertical="center"/>
    </xf>
    <xf numFmtId="3" fontId="4" fillId="0" borderId="10" xfId="1" applyNumberFormat="1" applyFont="1" applyBorder="1" applyAlignment="1">
      <alignment horizontal="center" vertical="center"/>
    </xf>
    <xf numFmtId="164" fontId="4" fillId="0" borderId="0" xfId="4" applyFont="1" applyFill="1" applyBorder="1" applyAlignment="1" applyProtection="1">
      <alignment horizontal="center" vertical="center"/>
      <protection locked="0"/>
    </xf>
    <xf numFmtId="164" fontId="4" fillId="0" borderId="13" xfId="4" applyFont="1" applyFill="1" applyBorder="1" applyAlignment="1" applyProtection="1">
      <alignment horizontal="center" vertical="center"/>
    </xf>
    <xf numFmtId="0" fontId="0" fillId="0" borderId="34" xfId="0" applyBorder="1"/>
    <xf numFmtId="164" fontId="28" fillId="0" borderId="50" xfId="4" applyFont="1" applyFill="1" applyBorder="1" applyAlignment="1">
      <alignment vertical="center"/>
    </xf>
    <xf numFmtId="164" fontId="28" fillId="0" borderId="52" xfId="4" applyFont="1" applyFill="1" applyBorder="1" applyAlignment="1">
      <alignment vertical="center"/>
    </xf>
    <xf numFmtId="3" fontId="5" fillId="7" borderId="3" xfId="1" applyNumberFormat="1" applyFont="1" applyFill="1" applyBorder="1" applyAlignment="1">
      <alignment horizontal="center" vertical="center"/>
    </xf>
    <xf numFmtId="3" fontId="5" fillId="7" borderId="2" xfId="1" applyNumberFormat="1" applyFont="1" applyFill="1" applyBorder="1" applyAlignment="1">
      <alignment horizontal="center" vertical="center"/>
    </xf>
    <xf numFmtId="164" fontId="5" fillId="7" borderId="3" xfId="4" applyFont="1" applyFill="1" applyBorder="1" applyAlignment="1" applyProtection="1">
      <alignment horizontal="center" vertical="center"/>
      <protection locked="0"/>
    </xf>
    <xf numFmtId="164" fontId="5" fillId="7" borderId="4" xfId="4" applyFont="1" applyFill="1" applyBorder="1" applyAlignment="1" applyProtection="1">
      <alignment horizontal="center" vertical="center"/>
    </xf>
    <xf numFmtId="0" fontId="5" fillId="7" borderId="6" xfId="1" applyFont="1" applyFill="1" applyBorder="1" applyAlignment="1">
      <alignment horizontal="left" vertical="center" wrapText="1"/>
    </xf>
    <xf numFmtId="3" fontId="5" fillId="7" borderId="7" xfId="1" applyNumberFormat="1" applyFont="1" applyFill="1" applyBorder="1" applyAlignment="1">
      <alignment horizontal="center" vertical="center"/>
    </xf>
    <xf numFmtId="3" fontId="5" fillId="7" borderId="6" xfId="1" applyNumberFormat="1" applyFont="1" applyFill="1" applyBorder="1" applyAlignment="1">
      <alignment horizontal="center" vertical="center"/>
    </xf>
    <xf numFmtId="164" fontId="5" fillId="7" borderId="7" xfId="4" applyFont="1" applyFill="1" applyBorder="1" applyAlignment="1" applyProtection="1">
      <alignment horizontal="center" vertical="center"/>
      <protection locked="0"/>
    </xf>
    <xf numFmtId="164" fontId="5" fillId="7" borderId="8" xfId="4" applyFont="1" applyFill="1" applyBorder="1" applyAlignment="1" applyProtection="1">
      <alignment horizontal="center" vertical="center"/>
    </xf>
    <xf numFmtId="43" fontId="5" fillId="7" borderId="19" xfId="4" applyNumberFormat="1" applyFont="1" applyFill="1" applyBorder="1" applyAlignment="1">
      <alignment horizontal="center" vertical="center"/>
    </xf>
    <xf numFmtId="9" fontId="5" fillId="7" borderId="6" xfId="5" applyFont="1" applyFill="1" applyBorder="1" applyAlignment="1">
      <alignment horizontal="center" vertical="center"/>
    </xf>
    <xf numFmtId="164" fontId="30" fillId="11" borderId="19" xfId="4" applyFont="1" applyFill="1" applyBorder="1" applyAlignment="1">
      <alignment vertical="center"/>
    </xf>
    <xf numFmtId="0" fontId="69" fillId="0" borderId="0" xfId="1" applyFont="1" applyAlignment="1">
      <alignment horizontal="center" vertical="center" wrapText="1"/>
    </xf>
    <xf numFmtId="0" fontId="69" fillId="0" borderId="0" xfId="1" applyFont="1" applyAlignment="1">
      <alignment horizontal="left" vertical="center" wrapText="1"/>
    </xf>
    <xf numFmtId="164" fontId="5" fillId="0" borderId="0" xfId="4" applyFont="1" applyFill="1" applyBorder="1" applyAlignment="1" applyProtection="1">
      <alignment horizontal="center" vertical="center"/>
    </xf>
    <xf numFmtId="164" fontId="5" fillId="0" borderId="0" xfId="4" applyFont="1" applyFill="1" applyBorder="1" applyAlignment="1">
      <alignment horizontal="center" vertical="center"/>
    </xf>
    <xf numFmtId="43" fontId="5" fillId="0" borderId="0" xfId="4" applyNumberFormat="1" applyFont="1" applyFill="1" applyBorder="1" applyAlignment="1">
      <alignment vertical="center"/>
    </xf>
    <xf numFmtId="9" fontId="5" fillId="0" borderId="0" xfId="5" applyFont="1" applyFill="1" applyBorder="1" applyAlignment="1">
      <alignment horizontal="center" vertical="center"/>
    </xf>
    <xf numFmtId="164" fontId="8" fillId="17" borderId="23" xfId="4" applyFont="1" applyFill="1" applyBorder="1"/>
    <xf numFmtId="164" fontId="7" fillId="17" borderId="23" xfId="4" applyFont="1" applyFill="1" applyBorder="1" applyAlignment="1">
      <alignment vertical="center"/>
    </xf>
    <xf numFmtId="170" fontId="7" fillId="0" borderId="23" xfId="4" applyNumberFormat="1" applyFont="1" applyFill="1" applyBorder="1" applyAlignment="1">
      <alignment vertical="center"/>
    </xf>
    <xf numFmtId="164" fontId="8" fillId="0" borderId="22" xfId="4" applyFont="1" applyFill="1" applyBorder="1"/>
    <xf numFmtId="164" fontId="7" fillId="0" borderId="23" xfId="4" applyFont="1" applyFill="1" applyBorder="1"/>
    <xf numFmtId="2" fontId="7" fillId="0" borderId="23" xfId="5" applyNumberFormat="1" applyFont="1" applyFill="1" applyBorder="1" applyAlignment="1">
      <alignment vertical="center"/>
    </xf>
    <xf numFmtId="170" fontId="7" fillId="0" borderId="23" xfId="4" applyNumberFormat="1" applyFont="1" applyFill="1" applyBorder="1" applyAlignment="1">
      <alignment horizontal="center" vertical="center"/>
    </xf>
    <xf numFmtId="164" fontId="7" fillId="0" borderId="23" xfId="5" applyNumberFormat="1" applyFont="1" applyFill="1" applyBorder="1" applyAlignment="1">
      <alignment vertical="center"/>
    </xf>
    <xf numFmtId="9" fontId="7" fillId="0" borderId="23" xfId="5" applyFont="1" applyFill="1" applyBorder="1" applyAlignment="1">
      <alignment vertical="center"/>
    </xf>
    <xf numFmtId="164" fontId="7" fillId="0" borderId="12" xfId="4" applyFont="1" applyFill="1" applyBorder="1" applyAlignment="1">
      <alignment vertical="center"/>
    </xf>
    <xf numFmtId="3" fontId="7" fillId="0" borderId="23" xfId="4" applyNumberFormat="1" applyFont="1" applyFill="1" applyBorder="1" applyAlignment="1">
      <alignment horizontal="center" vertical="center"/>
    </xf>
    <xf numFmtId="9" fontId="7" fillId="0" borderId="23" xfId="5" applyFont="1" applyFill="1" applyBorder="1" applyAlignment="1">
      <alignment horizontal="center" vertical="center"/>
    </xf>
    <xf numFmtId="164" fontId="7" fillId="0" borderId="23" xfId="4" applyFont="1" applyFill="1" applyBorder="1" applyAlignment="1">
      <alignment horizontal="center" vertical="center"/>
    </xf>
    <xf numFmtId="2" fontId="7" fillId="0" borderId="23" xfId="5" applyNumberFormat="1" applyFont="1" applyFill="1" applyBorder="1" applyAlignment="1">
      <alignment horizontal="center" vertical="center"/>
    </xf>
    <xf numFmtId="164" fontId="7" fillId="0" borderId="23" xfId="5" applyNumberFormat="1" applyFont="1" applyFill="1" applyBorder="1" applyAlignment="1">
      <alignment horizontal="center" vertical="center"/>
    </xf>
    <xf numFmtId="164" fontId="7" fillId="0" borderId="0" xfId="4" applyFont="1" applyAlignment="1">
      <alignment horizontal="center" vertical="center"/>
    </xf>
    <xf numFmtId="164" fontId="8" fillId="0" borderId="19" xfId="4" applyFont="1" applyFill="1" applyBorder="1" applyAlignment="1">
      <alignment horizontal="center" vertical="center" wrapText="1"/>
    </xf>
    <xf numFmtId="164" fontId="8" fillId="0" borderId="22" xfId="4" applyFont="1" applyFill="1" applyBorder="1" applyAlignment="1">
      <alignment horizontal="center" vertical="center"/>
    </xf>
    <xf numFmtId="169" fontId="7" fillId="0" borderId="23" xfId="4" applyNumberFormat="1" applyFont="1" applyFill="1" applyBorder="1" applyAlignment="1">
      <alignment horizontal="center" vertical="center"/>
    </xf>
    <xf numFmtId="169" fontId="7" fillId="0" borderId="23" xfId="4" applyNumberFormat="1" applyFont="1" applyFill="1" applyBorder="1" applyAlignment="1">
      <alignment vertical="center"/>
    </xf>
    <xf numFmtId="169" fontId="7" fillId="0" borderId="48" xfId="4" applyNumberFormat="1" applyFont="1" applyFill="1" applyBorder="1" applyAlignment="1">
      <alignment vertical="center"/>
    </xf>
    <xf numFmtId="169" fontId="7" fillId="0" borderId="23" xfId="5" applyNumberFormat="1" applyFont="1" applyFill="1" applyBorder="1" applyAlignment="1">
      <alignment vertical="center"/>
    </xf>
    <xf numFmtId="9" fontId="7" fillId="6" borderId="23" xfId="5" applyFont="1" applyFill="1" applyBorder="1" applyAlignment="1">
      <alignment horizontal="center" vertical="center"/>
    </xf>
    <xf numFmtId="9" fontId="7" fillId="2" borderId="0" xfId="5" applyFont="1" applyFill="1" applyAlignment="1">
      <alignment horizontal="center" vertical="center"/>
    </xf>
    <xf numFmtId="9" fontId="7" fillId="2" borderId="22" xfId="5" applyFont="1" applyFill="1" applyBorder="1" applyAlignment="1">
      <alignment horizontal="center" vertical="center"/>
    </xf>
    <xf numFmtId="10" fontId="7" fillId="2" borderId="23" xfId="5" applyNumberFormat="1" applyFont="1" applyFill="1" applyBorder="1" applyAlignment="1">
      <alignment horizontal="center" vertical="center"/>
    </xf>
    <xf numFmtId="10" fontId="7" fillId="6" borderId="23" xfId="5" applyNumberFormat="1" applyFont="1" applyFill="1" applyBorder="1" applyAlignment="1">
      <alignment horizontal="center" vertical="center"/>
    </xf>
    <xf numFmtId="10" fontId="7" fillId="2" borderId="0" xfId="5" applyNumberFormat="1" applyFont="1" applyFill="1" applyAlignment="1">
      <alignment horizontal="center" vertical="center"/>
    </xf>
    <xf numFmtId="10" fontId="7" fillId="2" borderId="22" xfId="5" applyNumberFormat="1" applyFont="1" applyFill="1" applyBorder="1" applyAlignment="1">
      <alignment horizontal="center" vertical="center"/>
    </xf>
    <xf numFmtId="164" fontId="31" fillId="0" borderId="10" xfId="4" applyFont="1" applyFill="1" applyBorder="1" applyAlignment="1">
      <alignment horizontal="center" vertical="center"/>
    </xf>
    <xf numFmtId="164" fontId="5" fillId="7" borderId="19" xfId="4" applyFont="1" applyFill="1" applyBorder="1" applyAlignment="1">
      <alignment horizontal="center" vertical="center" wrapText="1"/>
    </xf>
    <xf numFmtId="0" fontId="38" fillId="0" borderId="0" xfId="0" applyFont="1" applyAlignment="1">
      <alignment vertical="center"/>
    </xf>
    <xf numFmtId="0" fontId="70" fillId="0" borderId="0" xfId="0" applyFont="1" applyAlignment="1">
      <alignment vertical="center"/>
    </xf>
    <xf numFmtId="164" fontId="45" fillId="0" borderId="0" xfId="29" applyFont="1" applyAlignment="1">
      <alignment vertical="center"/>
    </xf>
    <xf numFmtId="0" fontId="42" fillId="0" borderId="0" xfId="0" applyFont="1" applyAlignment="1">
      <alignment vertical="center"/>
    </xf>
    <xf numFmtId="164" fontId="48" fillId="0" borderId="0" xfId="29" applyFont="1" applyAlignment="1">
      <alignment vertical="center"/>
    </xf>
    <xf numFmtId="164" fontId="49" fillId="0" borderId="0" xfId="29" applyFont="1" applyAlignment="1">
      <alignment horizontal="right" vertical="center"/>
    </xf>
    <xf numFmtId="0" fontId="47" fillId="0" borderId="19" xfId="0" applyFont="1" applyBorder="1" applyAlignment="1">
      <alignment horizontal="left" vertical="center" indent="1"/>
    </xf>
    <xf numFmtId="0" fontId="47" fillId="0" borderId="16" xfId="0" applyFont="1" applyBorder="1" applyAlignment="1">
      <alignment horizontal="left" vertical="center" indent="1"/>
    </xf>
    <xf numFmtId="164" fontId="45" fillId="0" borderId="19" xfId="29" applyFont="1" applyFill="1" applyBorder="1" applyAlignment="1">
      <alignment vertical="center"/>
    </xf>
    <xf numFmtId="164" fontId="45" fillId="11" borderId="19" xfId="29" applyFont="1" applyFill="1" applyBorder="1" applyAlignment="1">
      <alignment vertical="center"/>
    </xf>
    <xf numFmtId="164" fontId="44" fillId="14" borderId="19" xfId="29" applyFont="1" applyFill="1" applyBorder="1" applyAlignment="1">
      <alignment vertical="center"/>
    </xf>
    <xf numFmtId="0" fontId="47" fillId="0" borderId="6" xfId="0" applyFont="1" applyBorder="1" applyAlignment="1">
      <alignment horizontal="left" vertical="center" indent="1"/>
    </xf>
    <xf numFmtId="0" fontId="47" fillId="0" borderId="24" xfId="0" applyFont="1" applyBorder="1" applyAlignment="1">
      <alignment horizontal="left" vertical="center" indent="1"/>
    </xf>
    <xf numFmtId="164" fontId="47" fillId="0" borderId="6" xfId="29" applyFont="1" applyFill="1" applyBorder="1" applyAlignment="1">
      <alignment vertical="center"/>
    </xf>
    <xf numFmtId="164" fontId="45" fillId="11" borderId="6" xfId="29" applyFont="1" applyFill="1" applyBorder="1" applyAlignment="1">
      <alignment vertical="center"/>
    </xf>
    <xf numFmtId="164" fontId="47" fillId="0" borderId="19" xfId="29" applyFont="1" applyFill="1" applyBorder="1" applyAlignment="1">
      <alignment vertical="center"/>
    </xf>
    <xf numFmtId="164" fontId="47" fillId="0" borderId="19" xfId="29" applyFont="1" applyFill="1" applyBorder="1" applyAlignment="1">
      <alignment horizontal="right" vertical="center"/>
    </xf>
    <xf numFmtId="0" fontId="71" fillId="0" borderId="0" xfId="30" applyFont="1" applyAlignment="1" applyProtection="1">
      <alignment horizontal="center" vertical="top"/>
      <protection locked="0"/>
    </xf>
    <xf numFmtId="164" fontId="7" fillId="0" borderId="10" xfId="4" applyFont="1" applyFill="1" applyBorder="1" applyAlignment="1">
      <alignment vertical="center"/>
    </xf>
    <xf numFmtId="10" fontId="7" fillId="0" borderId="23" xfId="5" applyNumberFormat="1" applyFont="1" applyFill="1" applyBorder="1" applyAlignment="1">
      <alignment horizontal="center" vertical="center"/>
    </xf>
    <xf numFmtId="10" fontId="7" fillId="0" borderId="23" xfId="5" applyNumberFormat="1" applyFont="1" applyFill="1" applyBorder="1" applyAlignment="1">
      <alignment vertical="center"/>
    </xf>
    <xf numFmtId="164" fontId="7" fillId="0" borderId="10" xfId="4" applyFont="1" applyFill="1" applyBorder="1"/>
    <xf numFmtId="10" fontId="7" fillId="0" borderId="23" xfId="5" applyNumberFormat="1" applyFont="1" applyFill="1" applyBorder="1"/>
    <xf numFmtId="0" fontId="32" fillId="0" borderId="0" xfId="1" applyFont="1" applyAlignment="1">
      <alignment horizontal="left" vertical="center"/>
    </xf>
    <xf numFmtId="164" fontId="7" fillId="0" borderId="0" xfId="4" applyFont="1" applyFill="1"/>
    <xf numFmtId="0" fontId="71" fillId="0" borderId="0" xfId="30" applyFont="1" applyAlignment="1" applyProtection="1">
      <alignment vertical="top" wrapText="1"/>
      <protection locked="0"/>
    </xf>
    <xf numFmtId="0" fontId="74" fillId="0" borderId="0" xfId="32" applyFont="1" applyAlignment="1">
      <alignment vertical="center"/>
    </xf>
    <xf numFmtId="0" fontId="71" fillId="0" borderId="0" xfId="30" applyFont="1" applyAlignment="1" applyProtection="1">
      <alignment horizontal="center" vertical="top" wrapText="1"/>
      <protection locked="0"/>
    </xf>
    <xf numFmtId="0" fontId="71" fillId="0" borderId="0" xfId="30" applyFont="1" applyAlignment="1" applyProtection="1">
      <alignment vertical="center" wrapText="1"/>
      <protection locked="0"/>
    </xf>
    <xf numFmtId="0" fontId="2" fillId="0" borderId="0" xfId="30" applyFont="1" applyAlignment="1" applyProtection="1">
      <alignment vertical="center" wrapText="1"/>
      <protection locked="0"/>
    </xf>
    <xf numFmtId="0" fontId="2" fillId="0" borderId="64"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wrapText="1"/>
      <protection locked="0"/>
    </xf>
    <xf numFmtId="164" fontId="71" fillId="0" borderId="39" xfId="29" applyFont="1" applyFill="1" applyBorder="1" applyAlignment="1" applyProtection="1">
      <alignment horizontal="center" vertical="center" wrapText="1"/>
      <protection locked="0"/>
    </xf>
    <xf numFmtId="164" fontId="71" fillId="0" borderId="64" xfId="29" applyFont="1" applyFill="1" applyBorder="1" applyAlignment="1" applyProtection="1">
      <alignment horizontal="center" vertical="center" wrapText="1"/>
      <protection locked="0"/>
    </xf>
    <xf numFmtId="164" fontId="71" fillId="0" borderId="0" xfId="29" applyFont="1" applyFill="1" applyBorder="1" applyAlignment="1" applyProtection="1">
      <alignment horizontal="center" vertical="center" wrapText="1"/>
      <protection locked="0"/>
    </xf>
    <xf numFmtId="14" fontId="71" fillId="0" borderId="0" xfId="30" applyNumberFormat="1" applyFont="1" applyAlignment="1" applyProtection="1">
      <alignment vertical="top" wrapText="1"/>
      <protection locked="0"/>
    </xf>
    <xf numFmtId="40" fontId="45" fillId="11" borderId="19" xfId="4" applyNumberFormat="1" applyFont="1" applyFill="1" applyBorder="1" applyAlignment="1">
      <alignment vertical="center"/>
    </xf>
    <xf numFmtId="40" fontId="45" fillId="0" borderId="19" xfId="4" applyNumberFormat="1" applyFont="1" applyFill="1" applyBorder="1" applyAlignment="1">
      <alignment vertical="center"/>
    </xf>
    <xf numFmtId="4" fontId="75" fillId="18" borderId="63" xfId="32" applyNumberFormat="1" applyFont="1" applyFill="1" applyBorder="1" applyAlignment="1">
      <alignment horizontal="center" vertical="center" wrapText="1"/>
    </xf>
    <xf numFmtId="0" fontId="8" fillId="0" borderId="24" xfId="0" applyFont="1" applyBorder="1"/>
    <xf numFmtId="9" fontId="8" fillId="0" borderId="5" xfId="5" applyFont="1" applyBorder="1" applyAlignment="1"/>
    <xf numFmtId="0" fontId="8" fillId="0" borderId="57" xfId="0" applyFont="1" applyBorder="1"/>
    <xf numFmtId="9" fontId="8" fillId="0" borderId="57" xfId="5" applyFont="1" applyBorder="1" applyAlignment="1">
      <alignment horizontal="center"/>
    </xf>
    <xf numFmtId="0" fontId="31" fillId="0" borderId="56" xfId="0" applyFont="1" applyBorder="1" applyAlignment="1">
      <alignment horizontal="center" vertical="center"/>
    </xf>
    <xf numFmtId="0" fontId="31" fillId="0" borderId="19" xfId="0" applyFont="1" applyBorder="1" applyAlignment="1">
      <alignment vertical="center"/>
    </xf>
    <xf numFmtId="0" fontId="31" fillId="0" borderId="19" xfId="0" applyFont="1" applyBorder="1" applyAlignment="1">
      <alignment horizontal="center" vertical="center"/>
    </xf>
    <xf numFmtId="164" fontId="31" fillId="0" borderId="19" xfId="4" applyFont="1" applyBorder="1" applyAlignment="1">
      <alignment horizontal="center" vertical="center"/>
    </xf>
    <xf numFmtId="164" fontId="31" fillId="0" borderId="57" xfId="4" applyFont="1" applyBorder="1" applyAlignment="1">
      <alignment horizontal="center" vertical="center"/>
    </xf>
    <xf numFmtId="10" fontId="7" fillId="0" borderId="18" xfId="5" applyNumberFormat="1" applyFont="1" applyFill="1" applyBorder="1" applyAlignment="1">
      <alignment vertical="center"/>
    </xf>
    <xf numFmtId="164" fontId="7" fillId="0" borderId="19" xfId="4" applyFont="1" applyFill="1" applyBorder="1" applyAlignment="1">
      <alignment vertical="center"/>
    </xf>
    <xf numFmtId="10" fontId="7" fillId="0" borderId="18" xfId="5" applyNumberFormat="1" applyFont="1" applyFill="1" applyBorder="1" applyAlignment="1">
      <alignment horizontal="center" vertical="center"/>
    </xf>
    <xf numFmtId="164" fontId="31" fillId="0" borderId="19" xfId="4" applyFont="1" applyFill="1" applyBorder="1" applyAlignment="1">
      <alignment vertical="center"/>
    </xf>
    <xf numFmtId="164" fontId="7" fillId="0" borderId="16" xfId="4" applyFont="1" applyFill="1" applyBorder="1" applyAlignment="1">
      <alignment vertical="center"/>
    </xf>
    <xf numFmtId="164" fontId="31" fillId="0" borderId="19" xfId="4" applyFont="1" applyFill="1" applyBorder="1" applyAlignment="1">
      <alignment horizontal="center" vertical="center"/>
    </xf>
    <xf numFmtId="164" fontId="31" fillId="0" borderId="57" xfId="4" applyFont="1" applyFill="1" applyBorder="1" applyAlignment="1">
      <alignment horizontal="center" vertical="center"/>
    </xf>
    <xf numFmtId="164" fontId="31" fillId="0" borderId="19" xfId="4" applyFont="1" applyBorder="1" applyAlignment="1">
      <alignment vertical="center"/>
    </xf>
    <xf numFmtId="0" fontId="7" fillId="0" borderId="19" xfId="0" applyFont="1" applyBorder="1" applyAlignment="1">
      <alignment vertical="center"/>
    </xf>
    <xf numFmtId="40" fontId="47" fillId="11" borderId="19" xfId="29" applyNumberFormat="1" applyFont="1" applyFill="1" applyBorder="1" applyAlignment="1">
      <alignment vertical="center"/>
    </xf>
    <xf numFmtId="164" fontId="45" fillId="14" borderId="19" xfId="29" applyFont="1" applyFill="1" applyBorder="1" applyAlignment="1">
      <alignment horizontal="center" vertical="center" wrapText="1"/>
    </xf>
    <xf numFmtId="0" fontId="48" fillId="14" borderId="16" xfId="0" applyFont="1" applyFill="1" applyBorder="1" applyAlignment="1">
      <alignment horizontal="center" vertical="center"/>
    </xf>
    <xf numFmtId="164" fontId="47" fillId="0" borderId="19" xfId="4" applyFont="1" applyBorder="1" applyAlignment="1">
      <alignment vertical="center"/>
    </xf>
    <xf numFmtId="164" fontId="45" fillId="19" borderId="19" xfId="29" applyFont="1" applyFill="1" applyBorder="1" applyAlignment="1">
      <alignment vertical="center"/>
    </xf>
    <xf numFmtId="164" fontId="47" fillId="0" borderId="19" xfId="4" applyFont="1" applyFill="1" applyBorder="1" applyAlignment="1">
      <alignment vertical="center"/>
    </xf>
    <xf numFmtId="164" fontId="44" fillId="12" borderId="19" xfId="29" applyFont="1" applyFill="1" applyBorder="1" applyAlignment="1">
      <alignment vertical="center"/>
    </xf>
    <xf numFmtId="43" fontId="44" fillId="12" borderId="18" xfId="0" applyNumberFormat="1" applyFont="1" applyFill="1" applyBorder="1" applyAlignment="1">
      <alignment vertical="center"/>
    </xf>
    <xf numFmtId="164" fontId="44" fillId="12" borderId="19" xfId="0" applyNumberFormat="1" applyFont="1" applyFill="1" applyBorder="1" applyAlignment="1">
      <alignment vertical="center"/>
    </xf>
    <xf numFmtId="40" fontId="44" fillId="12" borderId="19" xfId="29" applyNumberFormat="1" applyFont="1" applyFill="1" applyBorder="1" applyAlignment="1">
      <alignment vertical="center"/>
    </xf>
    <xf numFmtId="40" fontId="44" fillId="12" borderId="19" xfId="0" applyNumberFormat="1" applyFont="1" applyFill="1" applyBorder="1" applyAlignment="1">
      <alignment vertical="center"/>
    </xf>
    <xf numFmtId="164" fontId="73" fillId="0" borderId="0" xfId="29" applyFont="1" applyFill="1" applyBorder="1" applyAlignment="1" applyProtection="1">
      <alignment vertical="center" wrapText="1"/>
      <protection locked="0"/>
    </xf>
    <xf numFmtId="43" fontId="66" fillId="0" borderId="64" xfId="21" applyFont="1" applyFill="1" applyBorder="1" applyAlignment="1">
      <alignment horizontal="center" vertical="center" wrapText="1"/>
    </xf>
    <xf numFmtId="43" fontId="73" fillId="0" borderId="64" xfId="0" applyNumberFormat="1" applyFont="1" applyBorder="1" applyAlignment="1">
      <alignment horizontal="center" vertical="center" wrapText="1"/>
    </xf>
    <xf numFmtId="4" fontId="66" fillId="18" borderId="63" xfId="32" applyNumberFormat="1" applyFont="1" applyFill="1" applyBorder="1" applyAlignment="1">
      <alignment vertical="center" wrapText="1"/>
    </xf>
    <xf numFmtId="164" fontId="73" fillId="0" borderId="28" xfId="29" applyFont="1" applyFill="1" applyBorder="1" applyAlignment="1" applyProtection="1">
      <alignment vertical="center"/>
      <protection locked="0"/>
    </xf>
    <xf numFmtId="0" fontId="2" fillId="0" borderId="17" xfId="0" applyFont="1" applyBorder="1" applyAlignment="1">
      <alignment vertical="center" wrapText="1"/>
    </xf>
    <xf numFmtId="0" fontId="2" fillId="0" borderId="17" xfId="0" applyFont="1" applyBorder="1" applyAlignment="1">
      <alignment horizontal="left" vertical="center" wrapText="1"/>
    </xf>
    <xf numFmtId="0" fontId="2" fillId="0" borderId="17" xfId="0" quotePrefix="1" applyFont="1" applyBorder="1" applyAlignment="1">
      <alignment horizontal="left" vertical="center" wrapText="1"/>
    </xf>
    <xf numFmtId="0" fontId="0" fillId="0" borderId="64" xfId="0" applyBorder="1"/>
    <xf numFmtId="4" fontId="77" fillId="0" borderId="71" xfId="32" applyNumberFormat="1" applyFont="1" applyBorder="1" applyAlignment="1">
      <alignment horizontal="center" vertical="center" wrapText="1"/>
    </xf>
    <xf numFmtId="4" fontId="76" fillId="0" borderId="71" xfId="32" applyNumberFormat="1" applyFont="1" applyBorder="1" applyAlignment="1">
      <alignment horizontal="center" vertical="center" wrapText="1"/>
    </xf>
    <xf numFmtId="43" fontId="2" fillId="0" borderId="72" xfId="21" applyFont="1" applyFill="1" applyBorder="1" applyAlignment="1">
      <alignment horizontal="center" vertical="center" wrapText="1"/>
    </xf>
    <xf numFmtId="40" fontId="23" fillId="0" borderId="72" xfId="35" applyNumberFormat="1" applyFont="1" applyFill="1" applyBorder="1" applyAlignment="1">
      <alignment horizontal="right" vertical="center"/>
    </xf>
    <xf numFmtId="43" fontId="2" fillId="0" borderId="72" xfId="34" applyFont="1" applyFill="1" applyBorder="1" applyAlignment="1" applyProtection="1">
      <alignment horizontal="right" vertical="center" wrapText="1"/>
      <protection locked="0"/>
    </xf>
    <xf numFmtId="0" fontId="2" fillId="0" borderId="21" xfId="0" applyFont="1" applyBorder="1" applyAlignment="1">
      <alignment horizontal="left" vertical="center" wrapText="1"/>
    </xf>
    <xf numFmtId="43" fontId="2" fillId="0" borderId="73" xfId="34" applyFont="1" applyFill="1" applyBorder="1" applyAlignment="1" applyProtection="1">
      <alignment horizontal="right" vertical="center" wrapText="1"/>
      <protection locked="0"/>
    </xf>
    <xf numFmtId="40" fontId="23" fillId="0" borderId="73" xfId="35" applyNumberFormat="1" applyFont="1" applyFill="1" applyBorder="1" applyAlignment="1">
      <alignment horizontal="right" vertical="center"/>
    </xf>
    <xf numFmtId="4" fontId="76" fillId="18" borderId="62" xfId="32" applyNumberFormat="1" applyFont="1" applyFill="1" applyBorder="1" applyAlignment="1">
      <alignment horizontal="center" vertical="center" wrapText="1"/>
    </xf>
    <xf numFmtId="0" fontId="2" fillId="0" borderId="40" xfId="0" applyFont="1" applyBorder="1" applyAlignment="1">
      <alignment vertical="center" wrapText="1"/>
    </xf>
    <xf numFmtId="164" fontId="73" fillId="0" borderId="71" xfId="29" applyFont="1" applyFill="1" applyBorder="1" applyAlignment="1" applyProtection="1">
      <alignment vertical="center"/>
      <protection locked="0"/>
    </xf>
    <xf numFmtId="0" fontId="2" fillId="0" borderId="72" xfId="30" quotePrefix="1" applyFont="1" applyBorder="1" applyAlignment="1" applyProtection="1">
      <alignment horizontal="center" vertical="center"/>
      <protection locked="0"/>
    </xf>
    <xf numFmtId="0" fontId="72" fillId="0" borderId="72" xfId="30" quotePrefix="1" applyBorder="1" applyAlignment="1" applyProtection="1">
      <alignment horizontal="center" vertical="center"/>
      <protection locked="0"/>
    </xf>
    <xf numFmtId="0" fontId="2" fillId="0" borderId="73"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protection locked="0"/>
    </xf>
    <xf numFmtId="4" fontId="53" fillId="20" borderId="63" xfId="32" applyNumberFormat="1" applyFont="1" applyFill="1" applyBorder="1" applyAlignment="1">
      <alignment horizontal="center" vertical="center" wrapText="1"/>
    </xf>
    <xf numFmtId="164" fontId="44" fillId="20" borderId="64" xfId="29" applyFont="1" applyFill="1" applyBorder="1" applyAlignment="1">
      <alignment horizontal="center" vertical="center" wrapText="1"/>
    </xf>
    <xf numFmtId="164" fontId="0" fillId="0" borderId="72" xfId="4" applyFont="1" applyBorder="1"/>
    <xf numFmtId="0" fontId="2" fillId="0" borderId="71" xfId="30" quotePrefix="1" applyFont="1" applyBorder="1" applyAlignment="1" applyProtection="1">
      <alignment horizontal="center" vertical="center"/>
      <protection locked="0"/>
    </xf>
    <xf numFmtId="0" fontId="2" fillId="0" borderId="71" xfId="0" applyFont="1" applyBorder="1" applyAlignment="1">
      <alignment horizontal="left" vertical="center" wrapText="1"/>
    </xf>
    <xf numFmtId="43" fontId="2" fillId="0" borderId="71" xfId="21" applyFont="1" applyFill="1" applyBorder="1" applyAlignment="1">
      <alignment horizontal="center" vertical="center" wrapText="1"/>
    </xf>
    <xf numFmtId="0" fontId="2" fillId="0" borderId="72" xfId="0" applyFont="1" applyBorder="1" applyAlignment="1">
      <alignment horizontal="left" vertical="center" wrapText="1"/>
    </xf>
    <xf numFmtId="43" fontId="2" fillId="0" borderId="72" xfId="21" applyFont="1" applyBorder="1" applyAlignment="1">
      <alignment horizontal="center" vertical="center" wrapText="1"/>
    </xf>
    <xf numFmtId="0" fontId="2" fillId="0" borderId="74" xfId="30" quotePrefix="1" applyFont="1" applyBorder="1" applyAlignment="1" applyProtection="1">
      <alignment horizontal="center" vertical="center"/>
      <protection locked="0"/>
    </xf>
    <xf numFmtId="0" fontId="2" fillId="0" borderId="74" xfId="0" applyFont="1" applyBorder="1" applyAlignment="1">
      <alignment horizontal="left" vertical="center" wrapText="1"/>
    </xf>
    <xf numFmtId="43" fontId="2" fillId="0" borderId="74" xfId="21" applyFont="1" applyFill="1" applyBorder="1" applyAlignment="1">
      <alignment horizontal="center" vertical="center" wrapText="1"/>
    </xf>
    <xf numFmtId="43" fontId="2" fillId="0" borderId="74" xfId="21" applyFont="1" applyBorder="1" applyAlignment="1">
      <alignment horizontal="center" vertical="center" wrapText="1"/>
    </xf>
    <xf numFmtId="164" fontId="38" fillId="0" borderId="64" xfId="4" applyFont="1" applyBorder="1"/>
    <xf numFmtId="43" fontId="0" fillId="0" borderId="6" xfId="21" applyFont="1" applyBorder="1"/>
    <xf numFmtId="164" fontId="71" fillId="0" borderId="0" xfId="4" applyFont="1" applyBorder="1" applyAlignment="1" applyProtection="1">
      <alignment horizontal="center" vertical="top"/>
      <protection locked="0"/>
    </xf>
    <xf numFmtId="164" fontId="44" fillId="20" borderId="64" xfId="4" applyFont="1" applyFill="1" applyBorder="1" applyAlignment="1">
      <alignment horizontal="center" vertical="center" wrapText="1"/>
    </xf>
    <xf numFmtId="164" fontId="0" fillId="0" borderId="71" xfId="4" applyFont="1" applyBorder="1"/>
    <xf numFmtId="164" fontId="0" fillId="0" borderId="64" xfId="4" applyFont="1" applyBorder="1"/>
    <xf numFmtId="164" fontId="0" fillId="0" borderId="74" xfId="4" applyFont="1" applyBorder="1"/>
    <xf numFmtId="9" fontId="7" fillId="22" borderId="23" xfId="5" applyFont="1" applyFill="1" applyBorder="1" applyAlignment="1">
      <alignment horizontal="center" vertical="center"/>
    </xf>
    <xf numFmtId="9" fontId="4" fillId="22" borderId="23" xfId="5" applyFont="1" applyFill="1" applyBorder="1" applyAlignment="1">
      <alignment horizontal="center" vertical="center"/>
    </xf>
    <xf numFmtId="9" fontId="8" fillId="0" borderId="60" xfId="5" applyFont="1" applyBorder="1" applyAlignment="1">
      <alignment horizontal="center"/>
    </xf>
    <xf numFmtId="9" fontId="8" fillId="0" borderId="16" xfId="5" applyFont="1" applyBorder="1" applyAlignment="1">
      <alignment horizontal="center"/>
    </xf>
    <xf numFmtId="43" fontId="0" fillId="0" borderId="72" xfId="0" applyNumberFormat="1" applyBorder="1"/>
    <xf numFmtId="164" fontId="73" fillId="0" borderId="64" xfId="29" applyFont="1" applyFill="1" applyBorder="1" applyAlignment="1" applyProtection="1">
      <alignment horizontal="center" vertical="center" wrapText="1"/>
      <protection locked="0"/>
    </xf>
    <xf numFmtId="164" fontId="45" fillId="0" borderId="0" xfId="4" applyFont="1" applyAlignment="1">
      <alignment vertical="center"/>
    </xf>
    <xf numFmtId="164" fontId="48" fillId="0" borderId="0" xfId="4" applyFont="1" applyAlignment="1">
      <alignment vertical="center"/>
    </xf>
    <xf numFmtId="164" fontId="42" fillId="0" borderId="0" xfId="4" applyFont="1" applyAlignment="1">
      <alignment horizontal="right" vertical="center"/>
    </xf>
    <xf numFmtId="164" fontId="45" fillId="14" borderId="19" xfId="4" applyFont="1" applyFill="1" applyBorder="1" applyAlignment="1">
      <alignment horizontal="center" vertical="center" wrapText="1"/>
    </xf>
    <xf numFmtId="164" fontId="44" fillId="12" borderId="19" xfId="4" applyFont="1" applyFill="1" applyBorder="1" applyAlignment="1">
      <alignment vertical="center"/>
    </xf>
    <xf numFmtId="164" fontId="44" fillId="12" borderId="18" xfId="4" applyFont="1" applyFill="1" applyBorder="1" applyAlignment="1">
      <alignment vertical="center"/>
    </xf>
    <xf numFmtId="10" fontId="0" fillId="0" borderId="0" xfId="0" applyNumberFormat="1"/>
    <xf numFmtId="177" fontId="0" fillId="0" borderId="0" xfId="0" applyNumberFormat="1"/>
    <xf numFmtId="0" fontId="0" fillId="0" borderId="71" xfId="0" applyBorder="1" applyAlignment="1">
      <alignment vertical="center"/>
    </xf>
    <xf numFmtId="164" fontId="0" fillId="0" borderId="71" xfId="4" applyFont="1" applyBorder="1" applyAlignment="1">
      <alignment vertical="center"/>
    </xf>
    <xf numFmtId="0" fontId="0" fillId="0" borderId="72" xfId="0" applyBorder="1" applyAlignment="1">
      <alignment vertical="center"/>
    </xf>
    <xf numFmtId="164" fontId="0" fillId="0" borderId="72" xfId="4" applyFont="1" applyBorder="1" applyAlignment="1">
      <alignment vertical="center"/>
    </xf>
    <xf numFmtId="0" fontId="0" fillId="0" borderId="73" xfId="0" applyBorder="1" applyAlignment="1">
      <alignment vertical="center"/>
    </xf>
    <xf numFmtId="164" fontId="0" fillId="0" borderId="73" xfId="4" applyFont="1" applyBorder="1" applyAlignment="1">
      <alignment vertical="center"/>
    </xf>
    <xf numFmtId="0" fontId="80" fillId="0" borderId="0" xfId="36" applyFont="1" applyAlignment="1">
      <alignment horizontal="left" vertical="center"/>
    </xf>
    <xf numFmtId="0" fontId="79" fillId="0" borderId="0" xfId="36"/>
    <xf numFmtId="0" fontId="79" fillId="0" borderId="0" xfId="36" applyAlignment="1">
      <alignment vertical="center"/>
    </xf>
    <xf numFmtId="0" fontId="81" fillId="0" borderId="59" xfId="36" applyFont="1" applyBorder="1" applyAlignment="1">
      <alignment horizontal="center" vertical="center" wrapText="1"/>
    </xf>
    <xf numFmtId="0" fontId="81" fillId="0" borderId="58" xfId="36" applyFont="1" applyBorder="1" applyAlignment="1">
      <alignment horizontal="center" vertical="center"/>
    </xf>
    <xf numFmtId="0" fontId="81" fillId="0" borderId="58" xfId="36" applyFont="1" applyBorder="1" applyAlignment="1">
      <alignment horizontal="center" vertical="center" wrapText="1"/>
    </xf>
    <xf numFmtId="0" fontId="81" fillId="0" borderId="77" xfId="36" applyFont="1" applyBorder="1" applyAlignment="1">
      <alignment horizontal="center" vertical="center" wrapText="1"/>
    </xf>
    <xf numFmtId="0" fontId="81" fillId="0" borderId="40" xfId="36" applyFont="1" applyBorder="1" applyAlignment="1">
      <alignment horizontal="center" vertical="center" wrapText="1"/>
    </xf>
    <xf numFmtId="0" fontId="81" fillId="0" borderId="41" xfId="36" applyFont="1" applyBorder="1" applyAlignment="1">
      <alignment horizontal="center" vertical="center" wrapText="1"/>
    </xf>
    <xf numFmtId="0" fontId="79" fillId="0" borderId="75" xfId="36" applyBorder="1" applyAlignment="1">
      <alignment horizontal="center" vertical="center"/>
    </xf>
    <xf numFmtId="0" fontId="79" fillId="0" borderId="6" xfId="36" applyBorder="1" applyAlignment="1">
      <alignment vertical="center" wrapText="1"/>
    </xf>
    <xf numFmtId="43" fontId="79" fillId="0" borderId="6" xfId="21" applyFont="1" applyBorder="1" applyAlignment="1">
      <alignment vertical="center" wrapText="1"/>
    </xf>
    <xf numFmtId="9" fontId="79" fillId="0" borderId="6" xfId="36" applyNumberFormat="1" applyBorder="1" applyAlignment="1">
      <alignment vertical="center"/>
    </xf>
    <xf numFmtId="43" fontId="79" fillId="0" borderId="78" xfId="21" applyFont="1" applyBorder="1" applyAlignment="1">
      <alignment vertical="center"/>
    </xf>
    <xf numFmtId="164" fontId="79" fillId="0" borderId="28" xfId="36" applyNumberFormat="1" applyBorder="1" applyAlignment="1">
      <alignment vertical="center"/>
    </xf>
    <xf numFmtId="9" fontId="79" fillId="0" borderId="37" xfId="36" applyNumberFormat="1" applyBorder="1" applyAlignment="1">
      <alignment vertical="center"/>
    </xf>
    <xf numFmtId="164" fontId="79" fillId="0" borderId="31" xfId="36" applyNumberFormat="1" applyBorder="1" applyAlignment="1">
      <alignment vertical="center"/>
    </xf>
    <xf numFmtId="43" fontId="79" fillId="0" borderId="0" xfId="36" applyNumberFormat="1" applyAlignment="1">
      <alignment vertical="center"/>
    </xf>
    <xf numFmtId="0" fontId="79" fillId="0" borderId="79" xfId="36" applyBorder="1" applyAlignment="1">
      <alignment horizontal="center" vertical="center"/>
    </xf>
    <xf numFmtId="0" fontId="79" fillId="0" borderId="19" xfId="36" applyBorder="1" applyAlignment="1">
      <alignment vertical="center" wrapText="1"/>
    </xf>
    <xf numFmtId="43" fontId="79" fillId="0" borderId="19" xfId="21" applyFont="1" applyBorder="1" applyAlignment="1">
      <alignment vertical="center" wrapText="1"/>
    </xf>
    <xf numFmtId="9" fontId="79" fillId="0" borderId="19" xfId="36" applyNumberFormat="1" applyBorder="1" applyAlignment="1">
      <alignment vertical="center"/>
    </xf>
    <xf numFmtId="43" fontId="79" fillId="0" borderId="80" xfId="21" applyFont="1" applyBorder="1" applyAlignment="1">
      <alignment vertical="center"/>
    </xf>
    <xf numFmtId="164" fontId="79" fillId="0" borderId="17" xfId="36" applyNumberFormat="1" applyBorder="1" applyAlignment="1">
      <alignment vertical="center"/>
    </xf>
    <xf numFmtId="164" fontId="79" fillId="0" borderId="81" xfId="36" applyNumberFormat="1" applyBorder="1" applyAlignment="1">
      <alignment vertical="center"/>
    </xf>
    <xf numFmtId="0" fontId="79" fillId="23" borderId="79" xfId="36" applyFill="1" applyBorder="1" applyAlignment="1">
      <alignment horizontal="center" vertical="center"/>
    </xf>
    <xf numFmtId="0" fontId="79" fillId="23" borderId="19" xfId="36" applyFill="1" applyBorder="1" applyAlignment="1">
      <alignment vertical="center" wrapText="1"/>
    </xf>
    <xf numFmtId="43" fontId="79" fillId="23" borderId="19" xfId="21" applyFont="1" applyFill="1" applyBorder="1" applyAlignment="1">
      <alignment vertical="center" wrapText="1"/>
    </xf>
    <xf numFmtId="9" fontId="79" fillId="23" borderId="19" xfId="36" applyNumberFormat="1" applyFill="1" applyBorder="1" applyAlignment="1">
      <alignment vertical="center"/>
    </xf>
    <xf numFmtId="43" fontId="79" fillId="23" borderId="80" xfId="21" applyFont="1" applyFill="1" applyBorder="1" applyAlignment="1">
      <alignment vertical="center"/>
    </xf>
    <xf numFmtId="9" fontId="79" fillId="3" borderId="19" xfId="36" applyNumberFormat="1" applyFill="1" applyBorder="1" applyAlignment="1">
      <alignment vertical="center"/>
    </xf>
    <xf numFmtId="43" fontId="79" fillId="0" borderId="19" xfId="21" applyFont="1" applyFill="1" applyBorder="1" applyAlignment="1">
      <alignment vertical="center" wrapText="1"/>
    </xf>
    <xf numFmtId="43" fontId="79" fillId="0" borderId="80" xfId="21" applyFont="1" applyFill="1" applyBorder="1" applyAlignment="1">
      <alignment vertical="center"/>
    </xf>
    <xf numFmtId="0" fontId="79" fillId="0" borderId="79" xfId="36" quotePrefix="1" applyBorder="1" applyAlignment="1">
      <alignment horizontal="center" vertical="center"/>
    </xf>
    <xf numFmtId="43" fontId="79" fillId="0" borderId="19" xfId="21" applyFont="1" applyBorder="1" applyAlignment="1">
      <alignment vertical="center"/>
    </xf>
    <xf numFmtId="0" fontId="79" fillId="0" borderId="19" xfId="36" applyBorder="1" applyAlignment="1">
      <alignment vertical="center"/>
    </xf>
    <xf numFmtId="40" fontId="79" fillId="0" borderId="17" xfId="36" applyNumberFormat="1" applyBorder="1" applyAlignment="1">
      <alignment vertical="center"/>
    </xf>
    <xf numFmtId="43" fontId="79" fillId="0" borderId="17" xfId="36" applyNumberFormat="1" applyBorder="1" applyAlignment="1">
      <alignment vertical="center"/>
    </xf>
    <xf numFmtId="40" fontId="79" fillId="0" borderId="0" xfId="36" applyNumberFormat="1" applyAlignment="1">
      <alignment vertical="center"/>
    </xf>
    <xf numFmtId="0" fontId="79" fillId="0" borderId="82" xfId="36" applyBorder="1" applyAlignment="1">
      <alignment horizontal="center" vertical="center"/>
    </xf>
    <xf numFmtId="0" fontId="81" fillId="0" borderId="36" xfId="36" applyFont="1" applyBorder="1" applyAlignment="1">
      <alignment vertical="center" wrapText="1"/>
    </xf>
    <xf numFmtId="43" fontId="81" fillId="0" borderId="36" xfId="36" applyNumberFormat="1" applyFont="1" applyBorder="1" applyAlignment="1">
      <alignment vertical="center" wrapText="1"/>
    </xf>
    <xf numFmtId="10" fontId="81" fillId="0" borderId="36" xfId="5" applyNumberFormat="1" applyFont="1" applyBorder="1" applyAlignment="1">
      <alignment vertical="center"/>
    </xf>
    <xf numFmtId="164" fontId="81" fillId="0" borderId="83" xfId="36" applyNumberFormat="1" applyFont="1" applyBorder="1" applyAlignment="1">
      <alignment vertical="center"/>
    </xf>
    <xf numFmtId="164" fontId="81" fillId="0" borderId="65" xfId="36" applyNumberFormat="1" applyFont="1" applyBorder="1" applyAlignment="1">
      <alignment vertical="center"/>
    </xf>
    <xf numFmtId="9" fontId="81" fillId="0" borderId="36" xfId="5" applyFont="1" applyBorder="1" applyAlignment="1">
      <alignment vertical="center"/>
    </xf>
    <xf numFmtId="164" fontId="81" fillId="0" borderId="84" xfId="36" applyNumberFormat="1" applyFont="1" applyBorder="1" applyAlignment="1">
      <alignment vertical="center"/>
    </xf>
    <xf numFmtId="43" fontId="79" fillId="0" borderId="0" xfId="21" applyFont="1"/>
    <xf numFmtId="10" fontId="79" fillId="0" borderId="0" xfId="5" applyNumberFormat="1" applyFont="1"/>
    <xf numFmtId="43" fontId="79" fillId="0" borderId="0" xfId="36" applyNumberFormat="1"/>
    <xf numFmtId="43" fontId="79" fillId="0" borderId="0" xfId="21" applyFont="1" applyAlignment="1">
      <alignment vertical="center"/>
    </xf>
    <xf numFmtId="43" fontId="79" fillId="0" borderId="45" xfId="36" applyNumberFormat="1" applyBorder="1" applyAlignment="1">
      <alignment vertical="center"/>
    </xf>
    <xf numFmtId="10" fontId="79" fillId="0" borderId="66" xfId="5" applyNumberFormat="1" applyFont="1" applyBorder="1" applyAlignment="1">
      <alignment vertical="center"/>
    </xf>
    <xf numFmtId="0" fontId="79" fillId="0" borderId="0" xfId="36" applyAlignment="1">
      <alignment horizontal="center"/>
    </xf>
    <xf numFmtId="9" fontId="31" fillId="0" borderId="55" xfId="0" applyNumberFormat="1" applyFont="1" applyBorder="1" applyAlignment="1">
      <alignment vertical="center"/>
    </xf>
    <xf numFmtId="9" fontId="31" fillId="0" borderId="9" xfId="0" applyNumberFormat="1" applyFont="1" applyBorder="1" applyAlignment="1">
      <alignment vertical="center"/>
    </xf>
    <xf numFmtId="182" fontId="79" fillId="0" borderId="0" xfId="36" applyNumberFormat="1" applyAlignment="1">
      <alignment vertical="center"/>
    </xf>
    <xf numFmtId="10" fontId="79" fillId="0" borderId="0" xfId="36" applyNumberFormat="1" applyAlignment="1">
      <alignment vertical="center"/>
    </xf>
    <xf numFmtId="0" fontId="79" fillId="24" borderId="79" xfId="36" applyFill="1" applyBorder="1" applyAlignment="1">
      <alignment horizontal="center" vertical="center"/>
    </xf>
    <xf numFmtId="0" fontId="79" fillId="24" borderId="19" xfId="36" applyFill="1" applyBorder="1" applyAlignment="1">
      <alignment vertical="center" wrapText="1"/>
    </xf>
    <xf numFmtId="43" fontId="79" fillId="24" borderId="19" xfId="21" applyFont="1" applyFill="1" applyBorder="1" applyAlignment="1">
      <alignment vertical="center" wrapText="1"/>
    </xf>
    <xf numFmtId="9" fontId="79" fillId="24" borderId="19" xfId="36" applyNumberFormat="1" applyFill="1" applyBorder="1" applyAlignment="1">
      <alignment vertical="center"/>
    </xf>
    <xf numFmtId="43" fontId="79" fillId="24" borderId="80" xfId="21" applyFont="1" applyFill="1" applyBorder="1" applyAlignment="1">
      <alignment vertical="center"/>
    </xf>
    <xf numFmtId="0" fontId="79" fillId="21" borderId="79" xfId="36" applyFill="1" applyBorder="1" applyAlignment="1">
      <alignment horizontal="center" vertical="center"/>
    </xf>
    <xf numFmtId="0" fontId="79" fillId="21" borderId="19" xfId="36" applyFill="1" applyBorder="1" applyAlignment="1">
      <alignment vertical="center" wrapText="1"/>
    </xf>
    <xf numFmtId="43" fontId="79" fillId="21" borderId="19" xfId="21" applyFont="1" applyFill="1" applyBorder="1" applyAlignment="1">
      <alignment vertical="center" wrapText="1"/>
    </xf>
    <xf numFmtId="9" fontId="79" fillId="21" borderId="19" xfId="36" applyNumberFormat="1" applyFill="1" applyBorder="1" applyAlignment="1">
      <alignment vertical="center"/>
    </xf>
    <xf numFmtId="43" fontId="79" fillId="21" borderId="80" xfId="21" applyFont="1" applyFill="1" applyBorder="1" applyAlignment="1">
      <alignment vertical="center"/>
    </xf>
    <xf numFmtId="0" fontId="5" fillId="7" borderId="2" xfId="1" applyFont="1" applyFill="1" applyBorder="1" applyAlignment="1">
      <alignment horizontal="center" vertical="center" wrapText="1"/>
    </xf>
    <xf numFmtId="0" fontId="5" fillId="13" borderId="56" xfId="1" applyFont="1" applyFill="1" applyBorder="1" applyAlignment="1">
      <alignment horizontal="left" vertical="center"/>
    </xf>
    <xf numFmtId="0" fontId="69" fillId="13" borderId="19" xfId="1" applyFont="1" applyFill="1" applyBorder="1" applyAlignment="1">
      <alignment horizontal="center" vertical="center" wrapText="1"/>
    </xf>
    <xf numFmtId="0" fontId="69" fillId="13" borderId="19" xfId="1" applyFont="1" applyFill="1" applyBorder="1" applyAlignment="1">
      <alignment horizontal="left" vertical="center" wrapText="1"/>
    </xf>
    <xf numFmtId="3" fontId="5" fillId="13" borderId="19" xfId="1" applyNumberFormat="1" applyFont="1" applyFill="1" applyBorder="1" applyAlignment="1">
      <alignment horizontal="center" vertical="center"/>
    </xf>
    <xf numFmtId="164" fontId="5" fillId="13" borderId="19" xfId="4" applyFont="1" applyFill="1" applyBorder="1" applyAlignment="1" applyProtection="1">
      <alignment horizontal="center" vertical="center"/>
      <protection locked="0"/>
    </xf>
    <xf numFmtId="39" fontId="5" fillId="13" borderId="57" xfId="4" applyNumberFormat="1" applyFont="1" applyFill="1" applyBorder="1" applyAlignment="1" applyProtection="1">
      <alignment horizontal="center" vertical="center"/>
    </xf>
    <xf numFmtId="164" fontId="5" fillId="13" borderId="18" xfId="4" applyFont="1" applyFill="1" applyBorder="1" applyAlignment="1">
      <alignment horizontal="center" vertical="center"/>
    </xf>
    <xf numFmtId="43" fontId="5" fillId="13" borderId="19" xfId="4" applyNumberFormat="1" applyFont="1" applyFill="1" applyBorder="1" applyAlignment="1">
      <alignment vertical="center"/>
    </xf>
    <xf numFmtId="1" fontId="30" fillId="11" borderId="19" xfId="0" applyNumberFormat="1" applyFont="1" applyFill="1" applyBorder="1" applyAlignment="1">
      <alignment horizontal="center" vertical="center"/>
    </xf>
    <xf numFmtId="0" fontId="30" fillId="11" borderId="19" xfId="0" applyFont="1" applyFill="1" applyBorder="1" applyAlignment="1">
      <alignment horizontal="center" vertical="center"/>
    </xf>
    <xf numFmtId="164" fontId="30" fillId="11" borderId="19" xfId="4" applyFont="1" applyFill="1" applyBorder="1" applyAlignment="1">
      <alignment horizontal="center" vertical="center"/>
    </xf>
    <xf numFmtId="9" fontId="5" fillId="11" borderId="18" xfId="5" applyFont="1" applyFill="1" applyBorder="1" applyAlignment="1">
      <alignment vertical="center"/>
    </xf>
    <xf numFmtId="40" fontId="28" fillId="0" borderId="49" xfId="4" applyNumberFormat="1" applyFont="1" applyBorder="1" applyAlignment="1">
      <alignment horizontal="right" vertical="center"/>
    </xf>
    <xf numFmtId="40" fontId="28" fillId="0" borderId="50" xfId="4" applyNumberFormat="1" applyFont="1" applyFill="1" applyBorder="1" applyAlignment="1">
      <alignment vertical="center"/>
    </xf>
    <xf numFmtId="164" fontId="28" fillId="0" borderId="53" xfId="4" applyFont="1" applyFill="1" applyBorder="1" applyAlignment="1">
      <alignment vertical="center"/>
    </xf>
    <xf numFmtId="0" fontId="64" fillId="0" borderId="51" xfId="4" applyNumberFormat="1" applyFont="1" applyBorder="1" applyAlignment="1">
      <alignment horizontal="left" vertical="center"/>
    </xf>
    <xf numFmtId="0" fontId="69" fillId="0" borderId="15" xfId="1" applyFont="1" applyBorder="1" applyAlignment="1">
      <alignment horizontal="left" vertical="center"/>
    </xf>
    <xf numFmtId="43" fontId="5" fillId="0" borderId="23" xfId="4" applyNumberFormat="1" applyFont="1" applyFill="1" applyBorder="1" applyAlignment="1">
      <alignment vertical="center"/>
    </xf>
    <xf numFmtId="0" fontId="5" fillId="13" borderId="19" xfId="1" applyFont="1" applyFill="1" applyBorder="1" applyAlignment="1">
      <alignment horizontal="left" vertical="center"/>
    </xf>
    <xf numFmtId="164" fontId="5" fillId="13" borderId="57" xfId="4" applyFont="1" applyFill="1" applyBorder="1" applyAlignment="1" applyProtection="1">
      <alignment horizontal="center" vertical="center"/>
    </xf>
    <xf numFmtId="164" fontId="5" fillId="13" borderId="19" xfId="4" applyFont="1" applyFill="1" applyBorder="1" applyAlignment="1" applyProtection="1">
      <alignment horizontal="center" vertical="center"/>
    </xf>
    <xf numFmtId="0" fontId="47" fillId="0" borderId="17" xfId="0" applyFont="1" applyBorder="1" applyAlignment="1">
      <alignment horizontal="left" vertical="center" indent="1"/>
    </xf>
    <xf numFmtId="43" fontId="0" fillId="0" borderId="0" xfId="0" applyNumberFormat="1" applyAlignment="1">
      <alignment vertical="center"/>
    </xf>
    <xf numFmtId="10" fontId="79" fillId="0" borderId="0" xfId="5" applyNumberFormat="1" applyFont="1" applyAlignment="1">
      <alignment vertical="center"/>
    </xf>
    <xf numFmtId="9" fontId="4" fillId="0" borderId="23" xfId="5" applyFont="1" applyFill="1" applyBorder="1" applyAlignment="1">
      <alignment horizontal="center" vertical="center"/>
    </xf>
    <xf numFmtId="0" fontId="64" fillId="0" borderId="23" xfId="4" applyNumberFormat="1" applyFont="1" applyBorder="1" applyAlignment="1">
      <alignment horizontal="right" vertical="center"/>
    </xf>
    <xf numFmtId="0" fontId="28" fillId="0" borderId="49" xfId="0" applyFont="1" applyBorder="1" applyAlignment="1">
      <alignment horizontal="left" vertical="center" wrapText="1" indent="2"/>
    </xf>
    <xf numFmtId="17" fontId="0" fillId="0" borderId="0" xfId="0" applyNumberFormat="1"/>
    <xf numFmtId="164" fontId="0" fillId="0" borderId="0" xfId="4" applyFont="1" applyAlignment="1">
      <alignment horizontal="right"/>
    </xf>
    <xf numFmtId="0" fontId="38" fillId="0" borderId="0" xfId="0" applyFont="1" applyAlignment="1">
      <alignment horizontal="center" vertical="center"/>
    </xf>
    <xf numFmtId="164" fontId="71" fillId="0" borderId="19" xfId="29" applyFont="1" applyFill="1" applyBorder="1" applyAlignment="1" applyProtection="1">
      <alignment horizontal="left" vertical="center"/>
      <protection locked="0"/>
    </xf>
    <xf numFmtId="164" fontId="71" fillId="0" borderId="19" xfId="29" applyFont="1" applyFill="1" applyBorder="1" applyAlignment="1" applyProtection="1">
      <alignment horizontal="center" vertical="center" wrapText="1"/>
      <protection locked="0"/>
    </xf>
    <xf numFmtId="164" fontId="71" fillId="0" borderId="19" xfId="29" applyFont="1" applyFill="1" applyBorder="1" applyAlignment="1" applyProtection="1">
      <alignment vertical="center" wrapText="1"/>
      <protection locked="0"/>
    </xf>
    <xf numFmtId="43" fontId="71" fillId="0" borderId="19" xfId="0" applyNumberFormat="1" applyFont="1" applyBorder="1" applyAlignment="1">
      <alignment horizontal="center" vertical="center" wrapText="1"/>
    </xf>
    <xf numFmtId="0" fontId="2" fillId="0" borderId="26" xfId="30" quotePrefix="1" applyFont="1" applyBorder="1" applyAlignment="1" applyProtection="1">
      <alignment horizontal="center" vertical="center"/>
      <protection locked="0"/>
    </xf>
    <xf numFmtId="0" fontId="2" fillId="0" borderId="26" xfId="0" applyFont="1" applyBorder="1" applyAlignment="1">
      <alignment horizontal="left" vertical="center" wrapText="1"/>
    </xf>
    <xf numFmtId="43" fontId="2" fillId="0" borderId="26" xfId="21" applyFont="1" applyFill="1" applyBorder="1" applyAlignment="1">
      <alignment horizontal="center" vertical="center" wrapText="1"/>
    </xf>
    <xf numFmtId="164" fontId="3" fillId="0" borderId="26" xfId="4" applyFont="1" applyBorder="1"/>
    <xf numFmtId="9" fontId="3" fillId="0" borderId="26" xfId="5" applyFont="1" applyBorder="1"/>
    <xf numFmtId="0" fontId="2" fillId="0" borderId="85" xfId="30" quotePrefix="1" applyFont="1" applyBorder="1" applyAlignment="1" applyProtection="1">
      <alignment horizontal="center" vertical="center"/>
      <protection locked="0"/>
    </xf>
    <xf numFmtId="0" fontId="2" fillId="0" borderId="85" xfId="0" applyFont="1" applyBorder="1" applyAlignment="1">
      <alignment horizontal="left" vertical="center" wrapText="1"/>
    </xf>
    <xf numFmtId="43" fontId="2" fillId="0" borderId="85" xfId="21" applyFont="1" applyFill="1" applyBorder="1" applyAlignment="1">
      <alignment horizontal="center" vertical="center" wrapText="1"/>
    </xf>
    <xf numFmtId="0" fontId="0" fillId="0" borderId="85" xfId="0" applyBorder="1"/>
    <xf numFmtId="164" fontId="3" fillId="0" borderId="85" xfId="4" applyFont="1" applyBorder="1"/>
    <xf numFmtId="164" fontId="71" fillId="0" borderId="9" xfId="29" applyFont="1" applyFill="1" applyBorder="1" applyAlignment="1" applyProtection="1">
      <alignment horizontal="left" vertical="center"/>
      <protection locked="0"/>
    </xf>
    <xf numFmtId="164" fontId="71" fillId="0" borderId="9" xfId="29" applyFont="1" applyFill="1" applyBorder="1" applyAlignment="1" applyProtection="1">
      <alignment horizontal="center" vertical="center" wrapText="1"/>
      <protection locked="0"/>
    </xf>
    <xf numFmtId="0" fontId="0" fillId="0" borderId="9" xfId="0" applyBorder="1" applyAlignment="1">
      <alignment horizontal="center" vertical="center"/>
    </xf>
    <xf numFmtId="164" fontId="3" fillId="0" borderId="9" xfId="4" applyFont="1" applyBorder="1" applyAlignment="1">
      <alignment horizontal="center" vertical="center"/>
    </xf>
    <xf numFmtId="164" fontId="0" fillId="0" borderId="26" xfId="4" applyFont="1" applyBorder="1"/>
    <xf numFmtId="9" fontId="71" fillId="0" borderId="19" xfId="5" applyFont="1" applyFill="1" applyBorder="1" applyAlignment="1">
      <alignment horizontal="center" vertical="center" wrapText="1"/>
    </xf>
    <xf numFmtId="9" fontId="49" fillId="0" borderId="0" xfId="29" applyNumberFormat="1" applyFont="1" applyAlignment="1">
      <alignment horizontal="right" vertical="center"/>
    </xf>
    <xf numFmtId="164" fontId="47" fillId="0" borderId="9" xfId="4" applyFont="1" applyBorder="1" applyAlignment="1">
      <alignment vertical="center"/>
    </xf>
    <xf numFmtId="164" fontId="47" fillId="0" borderId="6" xfId="4" applyFont="1" applyBorder="1" applyAlignment="1">
      <alignment vertical="center"/>
    </xf>
    <xf numFmtId="164" fontId="45" fillId="0" borderId="19" xfId="4" applyFont="1" applyFill="1" applyBorder="1" applyAlignment="1">
      <alignment vertical="center"/>
    </xf>
    <xf numFmtId="0" fontId="7" fillId="0" borderId="0" xfId="1" applyFont="1" applyAlignment="1">
      <alignment horizontal="left" vertical="center" wrapText="1"/>
    </xf>
    <xf numFmtId="17" fontId="8" fillId="0" borderId="0" xfId="5" applyNumberFormat="1" applyFont="1" applyFill="1" applyBorder="1" applyAlignment="1">
      <alignment horizontal="center"/>
    </xf>
    <xf numFmtId="0" fontId="8" fillId="0" borderId="0" xfId="0" applyFont="1" applyAlignment="1">
      <alignment horizontal="center" vertical="center" wrapText="1"/>
    </xf>
    <xf numFmtId="10" fontId="8" fillId="0" borderId="6" xfId="5" applyNumberFormat="1" applyFont="1" applyFill="1" applyBorder="1" applyAlignment="1">
      <alignment horizontal="center" vertical="center"/>
    </xf>
    <xf numFmtId="164" fontId="8" fillId="0" borderId="19" xfId="4" applyFont="1" applyBorder="1" applyAlignment="1">
      <alignment horizontal="center" vertical="center" wrapText="1"/>
    </xf>
    <xf numFmtId="43" fontId="8" fillId="0" borderId="19" xfId="4" applyNumberFormat="1" applyFont="1" applyBorder="1" applyAlignment="1">
      <alignment horizontal="center" vertical="center"/>
    </xf>
    <xf numFmtId="43" fontId="8" fillId="17" borderId="19" xfId="4" applyNumberFormat="1" applyFont="1" applyFill="1" applyBorder="1" applyAlignment="1">
      <alignment horizontal="center" vertical="center"/>
    </xf>
    <xf numFmtId="43" fontId="7" fillId="0" borderId="19" xfId="4" applyNumberFormat="1" applyFont="1" applyFill="1" applyBorder="1" applyAlignment="1">
      <alignment horizontal="center" vertical="center" wrapText="1"/>
    </xf>
    <xf numFmtId="43" fontId="8" fillId="0" borderId="0" xfId="4" applyNumberFormat="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wrapText="1"/>
    </xf>
    <xf numFmtId="3" fontId="7" fillId="0" borderId="3" xfId="1" applyNumberFormat="1" applyFont="1" applyBorder="1" applyAlignment="1">
      <alignment horizontal="center" vertical="center"/>
    </xf>
    <xf numFmtId="3" fontId="7" fillId="0" borderId="2" xfId="1" applyNumberFormat="1" applyFont="1" applyBorder="1" applyAlignment="1">
      <alignment horizontal="center" vertical="center"/>
    </xf>
    <xf numFmtId="164" fontId="8" fillId="25" borderId="23" xfId="4" applyFont="1" applyFill="1" applyBorder="1"/>
    <xf numFmtId="164" fontId="8" fillId="25" borderId="22" xfId="4" applyFont="1" applyFill="1" applyBorder="1"/>
    <xf numFmtId="43" fontId="8" fillId="25" borderId="22" xfId="4" applyNumberFormat="1" applyFont="1" applyFill="1" applyBorder="1"/>
    <xf numFmtId="9" fontId="7" fillId="25" borderId="22" xfId="5" applyFont="1" applyFill="1" applyBorder="1"/>
    <xf numFmtId="0" fontId="7" fillId="25" borderId="22" xfId="0" applyFont="1" applyFill="1" applyBorder="1"/>
    <xf numFmtId="9" fontId="8" fillId="25" borderId="22" xfId="5" applyFont="1" applyFill="1" applyBorder="1"/>
    <xf numFmtId="0" fontId="8" fillId="25" borderId="22" xfId="0" applyFont="1" applyFill="1" applyBorder="1"/>
    <xf numFmtId="10" fontId="7" fillId="25" borderId="22" xfId="5" applyNumberFormat="1" applyFont="1" applyFill="1" applyBorder="1"/>
    <xf numFmtId="164" fontId="8" fillId="25" borderId="10" xfId="4" applyFont="1" applyFill="1" applyBorder="1"/>
    <xf numFmtId="164" fontId="8" fillId="0" borderId="10" xfId="4" applyFont="1" applyFill="1" applyBorder="1"/>
    <xf numFmtId="164" fontId="8" fillId="0" borderId="0" xfId="4" applyFont="1" applyFill="1" applyBorder="1"/>
    <xf numFmtId="9" fontId="7" fillId="25" borderId="23" xfId="5" applyFont="1" applyFill="1" applyBorder="1"/>
    <xf numFmtId="0" fontId="7" fillId="25" borderId="23" xfId="0" applyFont="1" applyFill="1" applyBorder="1"/>
    <xf numFmtId="10" fontId="7" fillId="25" borderId="23" xfId="5" applyNumberFormat="1" applyFont="1" applyFill="1" applyBorder="1"/>
    <xf numFmtId="164" fontId="7" fillId="25" borderId="23" xfId="4" applyFont="1" applyFill="1" applyBorder="1"/>
    <xf numFmtId="43" fontId="7" fillId="25" borderId="23" xfId="4" applyNumberFormat="1" applyFont="1" applyFill="1" applyBorder="1"/>
    <xf numFmtId="164" fontId="7" fillId="25" borderId="10" xfId="4" applyFont="1" applyFill="1" applyBorder="1"/>
    <xf numFmtId="164" fontId="7" fillId="2" borderId="15" xfId="4" applyFont="1" applyFill="1" applyBorder="1"/>
    <xf numFmtId="164" fontId="7" fillId="0" borderId="0" xfId="4" applyFont="1" applyFill="1" applyBorder="1"/>
    <xf numFmtId="164" fontId="7" fillId="25" borderId="23" xfId="4" applyFont="1" applyFill="1" applyBorder="1" applyAlignment="1">
      <alignment vertical="center"/>
    </xf>
    <xf numFmtId="43" fontId="7" fillId="25" borderId="23" xfId="4" applyNumberFormat="1" applyFont="1" applyFill="1" applyBorder="1" applyAlignment="1">
      <alignment vertical="center"/>
    </xf>
    <xf numFmtId="9" fontId="7" fillId="25" borderId="23" xfId="5" applyFont="1" applyFill="1" applyBorder="1" applyAlignment="1">
      <alignment vertical="center"/>
    </xf>
    <xf numFmtId="164" fontId="7" fillId="25" borderId="23" xfId="4" applyFont="1" applyFill="1" applyBorder="1" applyAlignment="1">
      <alignment horizontal="right" vertical="center"/>
    </xf>
    <xf numFmtId="10" fontId="7" fillId="25" borderId="23" xfId="5" applyNumberFormat="1" applyFont="1" applyFill="1" applyBorder="1" applyAlignment="1">
      <alignment vertical="center"/>
    </xf>
    <xf numFmtId="164" fontId="7" fillId="25" borderId="10" xfId="4" applyFont="1" applyFill="1" applyBorder="1" applyAlignment="1">
      <alignment vertical="center"/>
    </xf>
    <xf numFmtId="164" fontId="7" fillId="2" borderId="15" xfId="4" applyFont="1" applyFill="1" applyBorder="1" applyAlignment="1">
      <alignment vertical="center"/>
    </xf>
    <xf numFmtId="164" fontId="7" fillId="0" borderId="0" xfId="4" applyFont="1" applyFill="1" applyBorder="1" applyAlignment="1">
      <alignment vertical="center"/>
    </xf>
    <xf numFmtId="9" fontId="7" fillId="25" borderId="23" xfId="4" applyNumberFormat="1" applyFont="1" applyFill="1" applyBorder="1" applyAlignment="1">
      <alignment vertical="center"/>
    </xf>
    <xf numFmtId="2" fontId="7" fillId="25" borderId="23" xfId="5" applyNumberFormat="1" applyFont="1" applyFill="1" applyBorder="1" applyAlignment="1">
      <alignment vertical="center"/>
    </xf>
    <xf numFmtId="0" fontId="31" fillId="25" borderId="10" xfId="0" applyFont="1" applyFill="1" applyBorder="1" applyAlignment="1">
      <alignment horizontal="center" vertical="center"/>
    </xf>
    <xf numFmtId="170" fontId="7" fillId="25" borderId="23" xfId="4" applyNumberFormat="1" applyFont="1" applyFill="1" applyBorder="1" applyAlignment="1">
      <alignment vertical="center"/>
    </xf>
    <xf numFmtId="164" fontId="7" fillId="6" borderId="15" xfId="4" applyFont="1" applyFill="1" applyBorder="1" applyAlignment="1">
      <alignment vertical="center"/>
    </xf>
    <xf numFmtId="170" fontId="7" fillId="25" borderId="23" xfId="4" applyNumberFormat="1" applyFont="1" applyFill="1" applyBorder="1" applyAlignment="1">
      <alignment horizontal="center" vertical="center"/>
    </xf>
    <xf numFmtId="0" fontId="34" fillId="25" borderId="46" xfId="0" applyFont="1" applyFill="1" applyBorder="1" applyAlignment="1">
      <alignment horizontal="center" vertical="center"/>
    </xf>
    <xf numFmtId="170" fontId="7" fillId="25" borderId="48" xfId="4" applyNumberFormat="1" applyFont="1" applyFill="1" applyBorder="1" applyAlignment="1">
      <alignment vertical="center"/>
    </xf>
    <xf numFmtId="170" fontId="7" fillId="25" borderId="46" xfId="4" applyNumberFormat="1" applyFont="1" applyFill="1" applyBorder="1" applyAlignment="1">
      <alignment vertical="center"/>
    </xf>
    <xf numFmtId="164" fontId="7" fillId="25" borderId="46" xfId="4" applyFont="1" applyFill="1" applyBorder="1" applyAlignment="1">
      <alignment vertical="center"/>
    </xf>
    <xf numFmtId="164" fontId="7" fillId="0" borderId="6" xfId="4" applyFont="1" applyFill="1" applyBorder="1" applyAlignment="1">
      <alignment vertical="center"/>
    </xf>
    <xf numFmtId="0" fontId="50" fillId="0" borderId="56" xfId="0" applyFont="1" applyBorder="1" applyAlignment="1">
      <alignment horizontal="center" vertical="center"/>
    </xf>
    <xf numFmtId="0" fontId="34" fillId="0" borderId="19" xfId="0" applyFont="1" applyBorder="1" applyAlignment="1">
      <alignment horizontal="center" vertical="center"/>
    </xf>
    <xf numFmtId="164" fontId="7" fillId="25" borderId="18" xfId="4" applyFont="1" applyFill="1" applyBorder="1" applyAlignment="1">
      <alignment vertical="center"/>
    </xf>
    <xf numFmtId="0" fontId="34" fillId="25" borderId="19" xfId="0" applyFont="1" applyFill="1" applyBorder="1" applyAlignment="1">
      <alignment horizontal="center" vertical="center"/>
    </xf>
    <xf numFmtId="10" fontId="7" fillId="25" borderId="18" xfId="5" applyNumberFormat="1" applyFont="1" applyFill="1" applyBorder="1" applyAlignment="1">
      <alignment vertical="center"/>
    </xf>
    <xf numFmtId="164" fontId="7" fillId="25" borderId="19" xfId="4" applyFont="1" applyFill="1" applyBorder="1" applyAlignment="1">
      <alignment vertical="center"/>
    </xf>
    <xf numFmtId="170" fontId="7" fillId="25" borderId="56" xfId="4" applyNumberFormat="1" applyFont="1" applyFill="1" applyBorder="1" applyAlignment="1">
      <alignment vertical="center"/>
    </xf>
    <xf numFmtId="170" fontId="7" fillId="25" borderId="19" xfId="4" applyNumberFormat="1" applyFont="1" applyFill="1" applyBorder="1" applyAlignment="1">
      <alignment vertical="center"/>
    </xf>
    <xf numFmtId="170" fontId="7" fillId="0" borderId="56" xfId="4" applyNumberFormat="1" applyFont="1" applyFill="1" applyBorder="1" applyAlignment="1">
      <alignment vertical="center"/>
    </xf>
    <xf numFmtId="164" fontId="7" fillId="0" borderId="18" xfId="4" applyFont="1" applyFill="1" applyBorder="1" applyAlignment="1">
      <alignment vertical="center"/>
    </xf>
    <xf numFmtId="170" fontId="7" fillId="0" borderId="19" xfId="4" applyNumberFormat="1" applyFont="1" applyBorder="1" applyAlignment="1">
      <alignment vertical="center"/>
    </xf>
    <xf numFmtId="164" fontId="7" fillId="0" borderId="18" xfId="4" applyFont="1" applyBorder="1" applyAlignment="1">
      <alignment vertical="center"/>
    </xf>
    <xf numFmtId="10" fontId="7" fillId="2" borderId="18" xfId="5" applyNumberFormat="1" applyFont="1" applyFill="1" applyBorder="1" applyAlignment="1">
      <alignment vertical="center"/>
    </xf>
    <xf numFmtId="164" fontId="7" fillId="2" borderId="19" xfId="4" applyFont="1" applyFill="1" applyBorder="1" applyAlignment="1">
      <alignment vertical="center"/>
    </xf>
    <xf numFmtId="164" fontId="7" fillId="17" borderId="18" xfId="4" applyFont="1" applyFill="1" applyBorder="1" applyAlignment="1">
      <alignment vertical="center"/>
    </xf>
    <xf numFmtId="169" fontId="7" fillId="0" borderId="56" xfId="4" applyNumberFormat="1" applyFont="1" applyFill="1" applyBorder="1" applyAlignment="1">
      <alignment vertical="center"/>
    </xf>
    <xf numFmtId="170" fontId="7" fillId="0" borderId="18" xfId="4" applyNumberFormat="1" applyFont="1" applyFill="1" applyBorder="1" applyAlignment="1">
      <alignment horizontal="center" vertical="center"/>
    </xf>
    <xf numFmtId="9" fontId="7" fillId="2" borderId="18" xfId="5" applyFont="1" applyFill="1" applyBorder="1" applyAlignment="1">
      <alignment vertical="center"/>
    </xf>
    <xf numFmtId="9" fontId="7" fillId="2" borderId="19" xfId="5" applyFont="1" applyFill="1" applyBorder="1" applyAlignment="1">
      <alignment vertical="center"/>
    </xf>
    <xf numFmtId="164" fontId="7" fillId="2" borderId="16" xfId="4" applyFont="1" applyFill="1" applyBorder="1" applyAlignment="1">
      <alignment vertical="center"/>
    </xf>
    <xf numFmtId="0" fontId="31" fillId="25" borderId="19" xfId="0" applyFont="1" applyFill="1" applyBorder="1" applyAlignment="1">
      <alignment horizontal="center" vertical="center"/>
    </xf>
    <xf numFmtId="164" fontId="7" fillId="24" borderId="23" xfId="4" applyFont="1" applyFill="1" applyBorder="1" applyAlignment="1">
      <alignment vertical="center"/>
    </xf>
    <xf numFmtId="0" fontId="31" fillId="24" borderId="10" xfId="0" applyFont="1" applyFill="1" applyBorder="1" applyAlignment="1">
      <alignment horizontal="center" vertical="center"/>
    </xf>
    <xf numFmtId="10" fontId="7" fillId="24" borderId="23" xfId="5" applyNumberFormat="1" applyFont="1" applyFill="1" applyBorder="1" applyAlignment="1">
      <alignment vertical="center"/>
    </xf>
    <xf numFmtId="164" fontId="7" fillId="24" borderId="10" xfId="4" applyFont="1" applyFill="1" applyBorder="1" applyAlignment="1">
      <alignment vertical="center"/>
    </xf>
    <xf numFmtId="43" fontId="7" fillId="24" borderId="23" xfId="4" applyNumberFormat="1" applyFont="1" applyFill="1" applyBorder="1" applyAlignment="1">
      <alignment vertical="center"/>
    </xf>
    <xf numFmtId="9" fontId="31" fillId="24" borderId="10" xfId="5" applyFont="1" applyFill="1" applyBorder="1" applyAlignment="1">
      <alignment horizontal="center" vertical="center"/>
    </xf>
    <xf numFmtId="2" fontId="7" fillId="24" borderId="23" xfId="5" applyNumberFormat="1" applyFont="1" applyFill="1" applyBorder="1" applyAlignment="1">
      <alignment vertical="center"/>
    </xf>
    <xf numFmtId="170" fontId="7" fillId="24" borderId="23" xfId="4" applyNumberFormat="1" applyFont="1" applyFill="1" applyBorder="1" applyAlignment="1">
      <alignment vertical="center"/>
    </xf>
    <xf numFmtId="0" fontId="34" fillId="24" borderId="46" xfId="0" applyFont="1" applyFill="1" applyBorder="1" applyAlignment="1">
      <alignment horizontal="center" vertical="center"/>
    </xf>
    <xf numFmtId="170" fontId="7" fillId="24" borderId="48" xfId="4" applyNumberFormat="1" applyFont="1" applyFill="1" applyBorder="1" applyAlignment="1">
      <alignment vertical="center"/>
    </xf>
    <xf numFmtId="170" fontId="7" fillId="24" borderId="46" xfId="4" applyNumberFormat="1" applyFont="1" applyFill="1" applyBorder="1" applyAlignment="1">
      <alignment vertical="center"/>
    </xf>
    <xf numFmtId="164" fontId="7" fillId="24" borderId="46" xfId="4" applyFont="1" applyFill="1" applyBorder="1" applyAlignment="1">
      <alignment vertical="center"/>
    </xf>
    <xf numFmtId="180" fontId="7" fillId="24" borderId="23" xfId="4" applyNumberFormat="1" applyFont="1" applyFill="1" applyBorder="1" applyAlignment="1">
      <alignment vertical="center"/>
    </xf>
    <xf numFmtId="0" fontId="34" fillId="0" borderId="9" xfId="0" applyFont="1" applyBorder="1" applyAlignment="1">
      <alignment horizontal="center" vertical="center"/>
    </xf>
    <xf numFmtId="0" fontId="34" fillId="24" borderId="9" xfId="0" applyFont="1" applyFill="1" applyBorder="1" applyAlignment="1">
      <alignment horizontal="center" vertical="center"/>
    </xf>
    <xf numFmtId="170" fontId="7" fillId="24" borderId="11" xfId="4" applyNumberFormat="1" applyFont="1" applyFill="1" applyBorder="1" applyAlignment="1">
      <alignment vertical="center"/>
    </xf>
    <xf numFmtId="170" fontId="7" fillId="24" borderId="9" xfId="4" applyNumberFormat="1" applyFont="1" applyFill="1" applyBorder="1" applyAlignment="1">
      <alignment vertical="center"/>
    </xf>
    <xf numFmtId="164" fontId="7" fillId="24" borderId="9" xfId="4" applyFont="1" applyFill="1" applyBorder="1" applyAlignment="1">
      <alignment vertical="center"/>
    </xf>
    <xf numFmtId="170" fontId="7" fillId="0" borderId="11" xfId="4" applyNumberFormat="1" applyFont="1" applyFill="1" applyBorder="1" applyAlignment="1">
      <alignment vertical="center"/>
    </xf>
    <xf numFmtId="170" fontId="7" fillId="0" borderId="9" xfId="4" applyNumberFormat="1" applyFont="1" applyBorder="1" applyAlignment="1">
      <alignment vertical="center"/>
    </xf>
    <xf numFmtId="164" fontId="7" fillId="0" borderId="9" xfId="4" applyFont="1" applyBorder="1" applyAlignment="1">
      <alignment vertical="center"/>
    </xf>
    <xf numFmtId="169" fontId="7" fillId="0" borderId="11" xfId="4" applyNumberFormat="1" applyFont="1" applyFill="1" applyBorder="1" applyAlignment="1">
      <alignment vertical="center"/>
    </xf>
    <xf numFmtId="164" fontId="7" fillId="24" borderId="18" xfId="4" applyFont="1" applyFill="1" applyBorder="1" applyAlignment="1">
      <alignment vertical="center"/>
    </xf>
    <xf numFmtId="0" fontId="34" fillId="24" borderId="19" xfId="0" applyFont="1" applyFill="1" applyBorder="1" applyAlignment="1">
      <alignment horizontal="center" vertical="center"/>
    </xf>
    <xf numFmtId="43" fontId="7" fillId="24" borderId="18" xfId="4" applyNumberFormat="1" applyFont="1" applyFill="1" applyBorder="1" applyAlignment="1">
      <alignment vertical="center"/>
    </xf>
    <xf numFmtId="10" fontId="7" fillId="24" borderId="18" xfId="5" applyNumberFormat="1" applyFont="1" applyFill="1" applyBorder="1" applyAlignment="1">
      <alignment vertical="center"/>
    </xf>
    <xf numFmtId="164" fontId="7" fillId="24" borderId="19" xfId="4" applyFont="1" applyFill="1" applyBorder="1" applyAlignment="1">
      <alignment vertical="center"/>
    </xf>
    <xf numFmtId="170" fontId="7" fillId="24" borderId="18" xfId="4" applyNumberFormat="1" applyFont="1" applyFill="1" applyBorder="1" applyAlignment="1">
      <alignment vertical="center"/>
    </xf>
    <xf numFmtId="170" fontId="7" fillId="0" borderId="18" xfId="4" applyNumberFormat="1" applyFont="1" applyFill="1" applyBorder="1" applyAlignment="1">
      <alignment vertical="center"/>
    </xf>
    <xf numFmtId="43" fontId="7" fillId="0" borderId="18" xfId="4" applyNumberFormat="1" applyFont="1" applyFill="1" applyBorder="1" applyAlignment="1">
      <alignment vertical="center"/>
    </xf>
    <xf numFmtId="170" fontId="7" fillId="0" borderId="18" xfId="4" applyNumberFormat="1" applyFont="1" applyBorder="1" applyAlignment="1">
      <alignment vertical="center"/>
    </xf>
    <xf numFmtId="169" fontId="7" fillId="0" borderId="18" xfId="4" applyNumberFormat="1" applyFont="1" applyFill="1" applyBorder="1" applyAlignment="1">
      <alignment vertical="center"/>
    </xf>
    <xf numFmtId="43" fontId="7" fillId="0" borderId="18" xfId="4" applyNumberFormat="1" applyFont="1" applyBorder="1" applyAlignment="1">
      <alignment vertical="center"/>
    </xf>
    <xf numFmtId="0" fontId="34" fillId="0" borderId="10" xfId="0" applyFont="1" applyBorder="1" applyAlignment="1">
      <alignment horizontal="center" vertical="center"/>
    </xf>
    <xf numFmtId="0" fontId="34" fillId="24" borderId="10" xfId="0" applyFont="1" applyFill="1" applyBorder="1" applyAlignment="1">
      <alignment horizontal="center" vertical="center"/>
    </xf>
    <xf numFmtId="0" fontId="31" fillId="24" borderId="19" xfId="0" applyFont="1" applyFill="1" applyBorder="1" applyAlignment="1">
      <alignment horizontal="center" vertical="center"/>
    </xf>
    <xf numFmtId="164" fontId="7" fillId="16" borderId="23" xfId="4" applyFont="1" applyFill="1" applyBorder="1" applyAlignment="1">
      <alignment vertical="center"/>
    </xf>
    <xf numFmtId="0" fontId="82" fillId="0" borderId="0" xfId="0" applyFont="1" applyAlignment="1">
      <alignment horizontal="center"/>
    </xf>
    <xf numFmtId="43" fontId="0" fillId="0" borderId="0" xfId="21" applyFont="1"/>
    <xf numFmtId="0" fontId="39" fillId="0" borderId="0" xfId="0" applyFont="1" applyAlignment="1">
      <alignment horizontal="left"/>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0" fontId="0" fillId="0" borderId="6" xfId="0" quotePrefix="1" applyBorder="1" applyAlignment="1">
      <alignment horizontal="center"/>
    </xf>
    <xf numFmtId="43" fontId="0" fillId="0" borderId="6" xfId="0" applyNumberFormat="1" applyBorder="1"/>
    <xf numFmtId="43" fontId="0" fillId="0" borderId="19" xfId="21" applyFont="1" applyBorder="1"/>
    <xf numFmtId="9" fontId="0" fillId="0" borderId="19" xfId="5" applyFont="1" applyBorder="1"/>
    <xf numFmtId="43" fontId="0" fillId="0" borderId="19" xfId="0" applyNumberFormat="1" applyBorder="1"/>
    <xf numFmtId="0" fontId="39" fillId="0" borderId="19" xfId="0" applyFont="1" applyBorder="1" applyAlignment="1">
      <alignment horizontal="left"/>
    </xf>
    <xf numFmtId="0" fontId="0" fillId="0" borderId="36" xfId="0" quotePrefix="1" applyBorder="1" applyAlignment="1">
      <alignment horizontal="center"/>
    </xf>
    <xf numFmtId="0" fontId="0" fillId="0" borderId="36" xfId="0" applyBorder="1"/>
    <xf numFmtId="43" fontId="0" fillId="0" borderId="36" xfId="21" applyFont="1" applyBorder="1"/>
    <xf numFmtId="43" fontId="0" fillId="0" borderId="76" xfId="0" applyNumberFormat="1" applyBorder="1"/>
    <xf numFmtId="9" fontId="0" fillId="0" borderId="36" xfId="5" applyFont="1" applyBorder="1"/>
    <xf numFmtId="43" fontId="0" fillId="0" borderId="36" xfId="0" applyNumberFormat="1" applyBorder="1"/>
    <xf numFmtId="43" fontId="0" fillId="0" borderId="34" xfId="21" applyFont="1" applyBorder="1"/>
    <xf numFmtId="43" fontId="0" fillId="0" borderId="34" xfId="0" applyNumberFormat="1" applyBorder="1"/>
    <xf numFmtId="43" fontId="38" fillId="0" borderId="34" xfId="21" applyFont="1" applyBorder="1"/>
    <xf numFmtId="43" fontId="7" fillId="2" borderId="19" xfId="21" applyFont="1" applyFill="1" applyBorder="1" applyAlignment="1">
      <alignment vertical="center"/>
    </xf>
    <xf numFmtId="43" fontId="0" fillId="0" borderId="19" xfId="21" applyFont="1" applyBorder="1" applyAlignment="1">
      <alignment vertical="center"/>
    </xf>
    <xf numFmtId="43" fontId="0" fillId="0" borderId="36" xfId="21" applyFont="1" applyBorder="1" applyAlignment="1">
      <alignment vertical="center"/>
    </xf>
    <xf numFmtId="164" fontId="8" fillId="0" borderId="19" xfId="4" applyFont="1" applyFill="1" applyBorder="1" applyAlignment="1">
      <alignment vertical="center"/>
    </xf>
    <xf numFmtId="164" fontId="7" fillId="0" borderId="9" xfId="4" applyFont="1" applyFill="1" applyBorder="1" applyAlignment="1">
      <alignment vertical="center"/>
    </xf>
    <xf numFmtId="10" fontId="7" fillId="2" borderId="18" xfId="5" applyNumberFormat="1" applyFont="1" applyFill="1" applyBorder="1" applyAlignment="1">
      <alignment horizontal="center" vertical="center"/>
    </xf>
    <xf numFmtId="9" fontId="7" fillId="0" borderId="19" xfId="5" applyFont="1" applyFill="1" applyBorder="1" applyAlignment="1">
      <alignment vertical="center"/>
    </xf>
    <xf numFmtId="9" fontId="7" fillId="0" borderId="0" xfId="5" applyFont="1" applyFill="1"/>
    <xf numFmtId="9" fontId="8" fillId="0" borderId="0" xfId="5" applyFont="1" applyFill="1" applyBorder="1" applyAlignment="1">
      <alignment horizontal="center"/>
    </xf>
    <xf numFmtId="9" fontId="8" fillId="0" borderId="0" xfId="5" applyFont="1" applyAlignment="1">
      <alignment horizontal="center" vertical="center" wrapText="1"/>
    </xf>
    <xf numFmtId="9" fontId="8" fillId="0" borderId="19" xfId="5" applyFont="1" applyFill="1" applyBorder="1" applyAlignment="1">
      <alignment horizontal="center" vertical="center"/>
    </xf>
    <xf numFmtId="9" fontId="8" fillId="0" borderId="10" xfId="5" applyFont="1" applyFill="1" applyBorder="1"/>
    <xf numFmtId="9" fontId="7" fillId="0" borderId="10" xfId="5" applyFont="1" applyFill="1" applyBorder="1"/>
    <xf numFmtId="9" fontId="7" fillId="0" borderId="10" xfId="5" applyFont="1" applyFill="1" applyBorder="1" applyAlignment="1">
      <alignment vertical="center"/>
    </xf>
    <xf numFmtId="9" fontId="50" fillId="0" borderId="10" xfId="5" applyFont="1" applyFill="1" applyBorder="1" applyAlignment="1">
      <alignment vertical="center"/>
    </xf>
    <xf numFmtId="17" fontId="8" fillId="0" borderId="16" xfId="5" applyNumberFormat="1" applyFont="1" applyBorder="1" applyAlignment="1"/>
    <xf numFmtId="17" fontId="8" fillId="0" borderId="17" xfId="5" applyNumberFormat="1" applyFont="1" applyBorder="1" applyAlignment="1"/>
    <xf numFmtId="17" fontId="8" fillId="0" borderId="17" xfId="5" applyNumberFormat="1" applyFont="1" applyBorder="1" applyAlignment="1">
      <alignment vertical="center"/>
    </xf>
    <xf numFmtId="10" fontId="8" fillId="2" borderId="19" xfId="5" applyNumberFormat="1" applyFont="1" applyFill="1" applyBorder="1" applyAlignment="1">
      <alignment horizontal="center" vertical="center"/>
    </xf>
    <xf numFmtId="9" fontId="8" fillId="2" borderId="19" xfId="5" applyFont="1" applyFill="1" applyBorder="1" applyAlignment="1">
      <alignment horizontal="center" vertical="center"/>
    </xf>
    <xf numFmtId="164" fontId="7" fillId="2" borderId="19" xfId="4" applyFont="1" applyFill="1" applyBorder="1"/>
    <xf numFmtId="0" fontId="50" fillId="12" borderId="38" xfId="0" applyFont="1" applyFill="1" applyBorder="1" applyAlignment="1">
      <alignment horizontal="center" vertical="center"/>
    </xf>
    <xf numFmtId="0" fontId="34" fillId="12" borderId="34" xfId="0" applyFont="1" applyFill="1" applyBorder="1" applyAlignment="1">
      <alignment vertical="center"/>
    </xf>
    <xf numFmtId="0" fontId="50" fillId="12" borderId="34" xfId="0" applyFont="1" applyFill="1" applyBorder="1" applyAlignment="1">
      <alignment horizontal="center" vertical="center"/>
    </xf>
    <xf numFmtId="164" fontId="50" fillId="12" borderId="34" xfId="4" applyFont="1" applyFill="1" applyBorder="1" applyAlignment="1">
      <alignment horizontal="center" vertical="center"/>
    </xf>
    <xf numFmtId="164" fontId="50" fillId="12" borderId="35" xfId="4" applyFont="1" applyFill="1" applyBorder="1" applyAlignment="1">
      <alignment horizontal="center" vertical="center"/>
    </xf>
    <xf numFmtId="164" fontId="50" fillId="12" borderId="44" xfId="4" applyFont="1" applyFill="1" applyBorder="1" applyAlignment="1">
      <alignment vertical="center"/>
    </xf>
    <xf numFmtId="43" fontId="50" fillId="12" borderId="44" xfId="4" applyNumberFormat="1" applyFont="1" applyFill="1" applyBorder="1" applyAlignment="1">
      <alignment vertical="center"/>
    </xf>
    <xf numFmtId="10" fontId="50" fillId="12" borderId="44" xfId="5" applyNumberFormat="1" applyFont="1" applyFill="1" applyBorder="1" applyAlignment="1">
      <alignment vertical="center"/>
    </xf>
    <xf numFmtId="164" fontId="50" fillId="12" borderId="34" xfId="4" applyFont="1" applyFill="1" applyBorder="1" applyAlignment="1">
      <alignment vertical="center"/>
    </xf>
    <xf numFmtId="169" fontId="50" fillId="12" borderId="44" xfId="4" applyNumberFormat="1" applyFont="1" applyFill="1" applyBorder="1" applyAlignment="1">
      <alignment vertical="center"/>
    </xf>
    <xf numFmtId="164" fontId="50" fillId="12" borderId="44" xfId="4" applyFont="1" applyFill="1" applyBorder="1" applyAlignment="1">
      <alignment horizontal="center" vertical="center"/>
    </xf>
    <xf numFmtId="9" fontId="50" fillId="12" borderId="44" xfId="5" applyFont="1" applyFill="1" applyBorder="1" applyAlignment="1">
      <alignment vertical="center"/>
    </xf>
    <xf numFmtId="10" fontId="50" fillId="12" borderId="44" xfId="5" applyNumberFormat="1" applyFont="1" applyFill="1" applyBorder="1" applyAlignment="1">
      <alignment horizontal="center" vertical="center"/>
    </xf>
    <xf numFmtId="164" fontId="50" fillId="12" borderId="43" xfId="4" applyFont="1" applyFill="1" applyBorder="1" applyAlignment="1">
      <alignment vertical="center"/>
    </xf>
    <xf numFmtId="9" fontId="7" fillId="12" borderId="34" xfId="5" applyFont="1" applyFill="1" applyBorder="1" applyAlignment="1">
      <alignment vertical="center"/>
    </xf>
    <xf numFmtId="164" fontId="7" fillId="12" borderId="34" xfId="4" applyFont="1" applyFill="1" applyBorder="1" applyAlignment="1">
      <alignment vertical="center"/>
    </xf>
    <xf numFmtId="164" fontId="7" fillId="0" borderId="18" xfId="4" applyFont="1" applyFill="1" applyBorder="1" applyAlignment="1">
      <alignment horizontal="center" vertical="center"/>
    </xf>
    <xf numFmtId="43" fontId="8" fillId="0" borderId="6" xfId="4" applyNumberFormat="1" applyFont="1" applyFill="1" applyBorder="1" applyAlignment="1">
      <alignment horizontal="center" vertical="center"/>
    </xf>
    <xf numFmtId="164" fontId="8" fillId="0" borderId="6" xfId="4" applyFont="1" applyFill="1" applyBorder="1" applyAlignment="1">
      <alignment horizontal="center" vertical="center"/>
    </xf>
    <xf numFmtId="164" fontId="8" fillId="0" borderId="6" xfId="4" applyFont="1" applyBorder="1" applyAlignment="1">
      <alignment horizontal="center" vertical="center" wrapText="1"/>
    </xf>
    <xf numFmtId="0" fontId="31" fillId="0" borderId="17" xfId="0" applyFont="1" applyBorder="1" applyAlignment="1">
      <alignment vertical="center"/>
    </xf>
    <xf numFmtId="164" fontId="31" fillId="0" borderId="17" xfId="4" applyFont="1" applyBorder="1" applyAlignment="1">
      <alignment vertical="center"/>
    </xf>
    <xf numFmtId="9" fontId="8" fillId="0" borderId="17" xfId="5" applyFont="1" applyBorder="1" applyAlignment="1">
      <alignment horizontal="center" vertical="center" wrapText="1"/>
    </xf>
    <xf numFmtId="0" fontId="48" fillId="26" borderId="16" xfId="0" applyFont="1" applyFill="1" applyBorder="1" applyAlignment="1">
      <alignment vertical="center"/>
    </xf>
    <xf numFmtId="164" fontId="44" fillId="26" borderId="19" xfId="29" applyFont="1" applyFill="1" applyBorder="1" applyAlignment="1">
      <alignment vertical="center"/>
    </xf>
    <xf numFmtId="164" fontId="44" fillId="26" borderId="19" xfId="4" applyFont="1" applyFill="1" applyBorder="1" applyAlignment="1">
      <alignment vertical="center"/>
    </xf>
    <xf numFmtId="164" fontId="44" fillId="26" borderId="19" xfId="0" applyNumberFormat="1" applyFont="1" applyFill="1" applyBorder="1" applyAlignment="1">
      <alignment vertical="center"/>
    </xf>
    <xf numFmtId="3" fontId="7" fillId="0" borderId="18" xfId="4" applyNumberFormat="1" applyFont="1" applyFill="1" applyBorder="1" applyAlignment="1">
      <alignment horizontal="center" vertical="center"/>
    </xf>
    <xf numFmtId="169" fontId="7" fillId="0" borderId="18" xfId="4" applyNumberFormat="1" applyFont="1" applyFill="1" applyBorder="1" applyAlignment="1">
      <alignment horizontal="center" vertical="center"/>
    </xf>
    <xf numFmtId="9" fontId="7" fillId="0" borderId="18" xfId="5" applyFont="1" applyFill="1" applyBorder="1" applyAlignment="1">
      <alignment horizontal="center" vertical="center"/>
    </xf>
    <xf numFmtId="9" fontId="7" fillId="0" borderId="18" xfId="5" applyFont="1" applyFill="1" applyBorder="1" applyAlignment="1">
      <alignment vertical="center"/>
    </xf>
    <xf numFmtId="164" fontId="7" fillId="0" borderId="15" xfId="4" applyFont="1" applyFill="1" applyBorder="1" applyAlignment="1">
      <alignment vertical="center"/>
    </xf>
    <xf numFmtId="170" fontId="31" fillId="0" borderId="10" xfId="4" applyNumberFormat="1" applyFont="1" applyFill="1" applyBorder="1" applyAlignment="1">
      <alignment horizontal="center" vertical="center"/>
    </xf>
    <xf numFmtId="43" fontId="7" fillId="0" borderId="23" xfId="4" applyNumberFormat="1" applyFont="1" applyFill="1" applyBorder="1"/>
    <xf numFmtId="9" fontId="7" fillId="0" borderId="23" xfId="5" applyFont="1" applyFill="1" applyBorder="1"/>
    <xf numFmtId="164" fontId="7" fillId="0" borderId="23" xfId="4" applyFont="1" applyFill="1" applyBorder="1" applyAlignment="1">
      <alignment horizontal="right" vertical="center"/>
    </xf>
    <xf numFmtId="9" fontId="7" fillId="0" borderId="23" xfId="4" applyNumberFormat="1" applyFont="1" applyFill="1" applyBorder="1" applyAlignment="1">
      <alignment vertical="center"/>
    </xf>
    <xf numFmtId="164" fontId="8" fillId="0" borderId="0" xfId="0" applyNumberFormat="1" applyFont="1" applyAlignment="1">
      <alignment horizontal="center" vertical="center" wrapText="1"/>
    </xf>
    <xf numFmtId="164" fontId="8" fillId="0" borderId="0" xfId="5" applyNumberFormat="1" applyFont="1" applyAlignment="1">
      <alignment horizontal="center" vertical="center" wrapText="1"/>
    </xf>
    <xf numFmtId="164" fontId="8" fillId="0" borderId="0" xfId="4" applyFont="1" applyAlignment="1">
      <alignment horizontal="center" vertical="center" wrapText="1"/>
    </xf>
    <xf numFmtId="164" fontId="8" fillId="0" borderId="0" xfId="4" applyFont="1" applyFill="1" applyBorder="1" applyAlignment="1">
      <alignment horizontal="center"/>
    </xf>
    <xf numFmtId="164" fontId="31" fillId="0" borderId="0" xfId="4" applyFont="1" applyFill="1"/>
    <xf numFmtId="43" fontId="8" fillId="0" borderId="0" xfId="0" quotePrefix="1" applyNumberFormat="1" applyFont="1" applyAlignment="1">
      <alignment horizontal="center" vertical="center" wrapText="1"/>
    </xf>
    <xf numFmtId="164" fontId="65" fillId="0" borderId="0" xfId="4" applyFont="1" applyFill="1" applyAlignment="1">
      <alignment vertical="center"/>
    </xf>
    <xf numFmtId="164" fontId="7" fillId="0" borderId="0" xfId="4" applyFont="1" applyFill="1" applyAlignment="1">
      <alignment vertical="center"/>
    </xf>
    <xf numFmtId="43" fontId="65" fillId="0" borderId="0" xfId="0" applyNumberFormat="1" applyFont="1" applyAlignment="1">
      <alignment vertical="center"/>
    </xf>
    <xf numFmtId="164" fontId="7" fillId="0" borderId="45" xfId="4" applyFont="1" applyFill="1" applyBorder="1" applyAlignment="1">
      <alignment vertical="center"/>
    </xf>
    <xf numFmtId="164" fontId="8" fillId="0" borderId="0" xfId="0" quotePrefix="1" applyNumberFormat="1" applyFont="1" applyAlignment="1">
      <alignment horizontal="center" vertical="center" wrapText="1"/>
    </xf>
    <xf numFmtId="43" fontId="7" fillId="0" borderId="19" xfId="4" applyNumberFormat="1" applyFont="1" applyBorder="1"/>
    <xf numFmtId="164" fontId="65" fillId="0" borderId="19" xfId="4" applyFont="1" applyFill="1" applyBorder="1"/>
    <xf numFmtId="164" fontId="31" fillId="0" borderId="19" xfId="4" applyFont="1" applyFill="1" applyBorder="1"/>
    <xf numFmtId="164" fontId="65" fillId="0" borderId="19" xfId="4" applyFont="1" applyFill="1" applyBorder="1" applyAlignment="1">
      <alignment vertical="center"/>
    </xf>
    <xf numFmtId="43" fontId="7" fillId="0" borderId="19" xfId="0" quotePrefix="1" applyNumberFormat="1" applyFont="1" applyBorder="1" applyAlignment="1">
      <alignment horizontal="center" vertical="center"/>
    </xf>
    <xf numFmtId="164" fontId="31" fillId="0" borderId="19" xfId="4" quotePrefix="1" applyFont="1" applyFill="1" applyBorder="1" applyAlignment="1">
      <alignment vertical="center"/>
    </xf>
    <xf numFmtId="164" fontId="31" fillId="0" borderId="19" xfId="4" applyFont="1" applyFill="1" applyBorder="1" applyAlignment="1">
      <alignment horizontal="right" vertical="center"/>
    </xf>
    <xf numFmtId="164" fontId="65" fillId="0" borderId="19" xfId="4" applyFont="1" applyFill="1" applyBorder="1" applyAlignment="1">
      <alignment horizontal="right" vertical="center"/>
    </xf>
    <xf numFmtId="43" fontId="65" fillId="0" borderId="19" xfId="0" applyNumberFormat="1" applyFont="1" applyBorder="1" applyAlignment="1">
      <alignment vertical="center"/>
    </xf>
    <xf numFmtId="43" fontId="31" fillId="0" borderId="19" xfId="0" quotePrefix="1" applyNumberFormat="1" applyFont="1" applyBorder="1" applyAlignment="1">
      <alignment vertical="center"/>
    </xf>
    <xf numFmtId="0" fontId="31" fillId="0" borderId="45" xfId="0" applyFont="1" applyBorder="1" applyAlignment="1">
      <alignment vertical="center"/>
    </xf>
    <xf numFmtId="164" fontId="7" fillId="0" borderId="46" xfId="4" applyFont="1" applyFill="1" applyBorder="1" applyAlignment="1">
      <alignment vertical="center"/>
    </xf>
    <xf numFmtId="164" fontId="8" fillId="0" borderId="46" xfId="4" applyFont="1" applyFill="1" applyBorder="1" applyAlignment="1">
      <alignment vertical="center"/>
    </xf>
    <xf numFmtId="43" fontId="8" fillId="0" borderId="16" xfId="4" applyNumberFormat="1" applyFont="1" applyBorder="1" applyAlignment="1">
      <alignment horizontal="center" vertical="center"/>
    </xf>
    <xf numFmtId="164" fontId="8" fillId="0" borderId="15" xfId="4" applyFont="1" applyFill="1" applyBorder="1"/>
    <xf numFmtId="164" fontId="7" fillId="0" borderId="15" xfId="4" applyFont="1" applyFill="1" applyBorder="1"/>
    <xf numFmtId="164" fontId="7" fillId="12" borderId="43" xfId="4" applyFont="1" applyFill="1" applyBorder="1" applyAlignment="1">
      <alignment vertical="center"/>
    </xf>
    <xf numFmtId="43" fontId="7" fillId="0" borderId="56" xfId="4" applyNumberFormat="1" applyFont="1" applyFill="1" applyBorder="1" applyAlignment="1">
      <alignment horizontal="center" vertical="center" wrapText="1"/>
    </xf>
    <xf numFmtId="164" fontId="8" fillId="0" borderId="12" xfId="4" applyFont="1" applyFill="1" applyBorder="1"/>
    <xf numFmtId="164" fontId="7" fillId="0" borderId="12" xfId="4" applyFont="1" applyFill="1" applyBorder="1"/>
    <xf numFmtId="164" fontId="7" fillId="0" borderId="11" xfId="4" applyFont="1" applyFill="1" applyBorder="1" applyAlignment="1">
      <alignment vertical="center"/>
    </xf>
    <xf numFmtId="164" fontId="7" fillId="0" borderId="56" xfId="4" applyFont="1" applyFill="1" applyBorder="1" applyAlignment="1">
      <alignment vertical="center"/>
    </xf>
    <xf numFmtId="164" fontId="7" fillId="12" borderId="38" xfId="4" applyFont="1" applyFill="1" applyBorder="1" applyAlignment="1">
      <alignment vertical="center"/>
    </xf>
    <xf numFmtId="9" fontId="38" fillId="0" borderId="19" xfId="0" applyNumberFormat="1" applyFont="1" applyBorder="1"/>
    <xf numFmtId="10" fontId="0" fillId="0" borderId="19" xfId="0" applyNumberFormat="1" applyBorder="1"/>
    <xf numFmtId="9" fontId="7" fillId="0" borderId="19" xfId="5" applyFont="1" applyBorder="1" applyAlignment="1">
      <alignment horizontal="center"/>
    </xf>
    <xf numFmtId="0" fontId="7" fillId="0" borderId="19" xfId="0" applyFont="1" applyBorder="1" applyAlignment="1">
      <alignment horizontal="center"/>
    </xf>
    <xf numFmtId="10" fontId="0" fillId="0" borderId="66" xfId="0" applyNumberFormat="1" applyBorder="1"/>
    <xf numFmtId="0" fontId="38" fillId="0" borderId="0" xfId="0" applyFont="1" applyAlignment="1">
      <alignment horizontal="left"/>
    </xf>
    <xf numFmtId="9" fontId="0" fillId="0" borderId="6" xfId="0" applyNumberFormat="1" applyBorder="1"/>
    <xf numFmtId="0" fontId="0" fillId="0" borderId="32" xfId="0" applyBorder="1"/>
    <xf numFmtId="0" fontId="0" fillId="0" borderId="80" xfId="0" applyBorder="1"/>
    <xf numFmtId="9" fontId="7" fillId="0" borderId="32" xfId="5" applyFont="1" applyBorder="1" applyAlignment="1">
      <alignment horizontal="center"/>
    </xf>
    <xf numFmtId="0" fontId="7" fillId="0" borderId="80" xfId="0" applyFont="1" applyBorder="1" applyAlignment="1">
      <alignment horizontal="center"/>
    </xf>
    <xf numFmtId="9" fontId="7" fillId="0" borderId="86" xfId="5" applyFont="1" applyBorder="1" applyAlignment="1">
      <alignment horizontal="center"/>
    </xf>
    <xf numFmtId="9" fontId="7" fillId="0" borderId="36" xfId="5" applyFont="1" applyBorder="1" applyAlignment="1">
      <alignment horizontal="center"/>
    </xf>
    <xf numFmtId="9" fontId="7" fillId="0" borderId="83" xfId="5" applyFont="1" applyBorder="1" applyAlignment="1">
      <alignment horizontal="center"/>
    </xf>
    <xf numFmtId="0" fontId="38" fillId="0" borderId="7" xfId="0" applyFont="1" applyBorder="1" applyAlignment="1">
      <alignment horizontal="left"/>
    </xf>
    <xf numFmtId="40" fontId="46" fillId="12" borderId="19" xfId="29" applyNumberFormat="1" applyFont="1" applyFill="1" applyBorder="1" applyAlignment="1">
      <alignment vertical="center"/>
    </xf>
    <xf numFmtId="164" fontId="5" fillId="0" borderId="15" xfId="4" applyFont="1" applyFill="1" applyBorder="1" applyAlignment="1" applyProtection="1">
      <alignment horizontal="center" vertical="center"/>
    </xf>
    <xf numFmtId="164" fontId="5" fillId="0" borderId="10" xfId="4" applyFont="1" applyBorder="1" applyAlignment="1">
      <alignment horizontal="center" vertical="center"/>
    </xf>
    <xf numFmtId="0" fontId="30" fillId="0" borderId="54" xfId="0" applyFont="1" applyBorder="1" applyAlignment="1">
      <alignment vertical="center" wrapText="1"/>
    </xf>
    <xf numFmtId="164" fontId="28" fillId="0" borderId="15" xfId="4" applyFont="1" applyBorder="1" applyAlignment="1">
      <alignment horizontal="right" vertical="center"/>
    </xf>
    <xf numFmtId="40" fontId="28" fillId="0" borderId="89" xfId="4" applyNumberFormat="1" applyFont="1" applyFill="1" applyBorder="1" applyAlignment="1">
      <alignment vertical="center"/>
    </xf>
    <xf numFmtId="9" fontId="4" fillId="0" borderId="10" xfId="5" applyFont="1" applyFill="1" applyBorder="1" applyAlignment="1">
      <alignment horizontal="center" vertical="center"/>
    </xf>
    <xf numFmtId="0" fontId="83" fillId="0" borderId="49" xfId="0" applyFont="1" applyBorder="1" applyAlignment="1">
      <alignment horizontal="left" vertical="center" wrapText="1" indent="2"/>
    </xf>
    <xf numFmtId="164" fontId="28" fillId="0" borderId="89" xfId="4" applyFont="1" applyFill="1" applyBorder="1" applyAlignment="1">
      <alignment vertical="center"/>
    </xf>
    <xf numFmtId="164" fontId="28" fillId="0" borderId="90" xfId="4" applyFont="1" applyFill="1" applyBorder="1" applyAlignment="1">
      <alignment vertical="center"/>
    </xf>
    <xf numFmtId="9" fontId="4" fillId="0" borderId="10" xfId="5" applyFont="1" applyBorder="1" applyAlignment="1">
      <alignment horizontal="center" vertical="center"/>
    </xf>
    <xf numFmtId="164" fontId="30" fillId="11" borderId="16" xfId="4" applyFont="1" applyFill="1" applyBorder="1" applyAlignment="1">
      <alignment vertical="center"/>
    </xf>
    <xf numFmtId="164" fontId="5" fillId="11" borderId="19" xfId="4" applyFont="1" applyFill="1" applyBorder="1" applyAlignment="1">
      <alignment horizontal="center" vertical="center"/>
    </xf>
    <xf numFmtId="9" fontId="4" fillId="22" borderId="10" xfId="5" applyFont="1" applyFill="1" applyBorder="1" applyAlignment="1">
      <alignment horizontal="center" vertical="center"/>
    </xf>
    <xf numFmtId="0" fontId="28" fillId="0" borderId="49" xfId="0" applyFont="1" applyBorder="1" applyAlignment="1">
      <alignment horizontal="left" vertical="center" wrapText="1" indent="1"/>
    </xf>
    <xf numFmtId="0" fontId="30" fillId="0" borderId="49" xfId="0" applyFont="1" applyBorder="1" applyAlignment="1">
      <alignment vertical="center" wrapText="1"/>
    </xf>
    <xf numFmtId="164" fontId="4" fillId="0" borderId="15" xfId="4" applyFont="1" applyFill="1" applyBorder="1" applyAlignment="1" applyProtection="1">
      <alignment horizontal="center" vertical="center"/>
    </xf>
    <xf numFmtId="9" fontId="4" fillId="2" borderId="10" xfId="5" applyFont="1" applyFill="1" applyBorder="1" applyAlignment="1">
      <alignment horizontal="center" vertical="center"/>
    </xf>
    <xf numFmtId="0" fontId="47" fillId="0" borderId="17" xfId="0" applyFont="1" applyBorder="1" applyAlignment="1">
      <alignment horizontal="left" vertical="center" wrapText="1" indent="1"/>
    </xf>
    <xf numFmtId="0" fontId="2" fillId="0" borderId="27" xfId="30" quotePrefix="1" applyFont="1" applyBorder="1" applyAlignment="1" applyProtection="1">
      <alignment horizontal="center" vertical="center"/>
      <protection locked="0"/>
    </xf>
    <xf numFmtId="43" fontId="2" fillId="0" borderId="27" xfId="21" applyFont="1" applyFill="1" applyBorder="1" applyAlignment="1">
      <alignment horizontal="center" vertical="center" wrapText="1"/>
    </xf>
    <xf numFmtId="164" fontId="0" fillId="0" borderId="27" xfId="4" applyFont="1" applyBorder="1"/>
    <xf numFmtId="164" fontId="7" fillId="6" borderId="0" xfId="4" applyFont="1" applyFill="1" applyBorder="1" applyAlignment="1">
      <alignment vertical="center"/>
    </xf>
    <xf numFmtId="164" fontId="7" fillId="2" borderId="0" xfId="4" applyFont="1" applyFill="1" applyBorder="1" applyAlignment="1">
      <alignment vertical="center"/>
    </xf>
    <xf numFmtId="9" fontId="8" fillId="0" borderId="19" xfId="5" applyFont="1" applyBorder="1" applyAlignment="1">
      <alignment horizontal="center" vertical="center"/>
    </xf>
    <xf numFmtId="9" fontId="7" fillId="2" borderId="15" xfId="5" applyFont="1" applyFill="1" applyBorder="1"/>
    <xf numFmtId="9" fontId="7" fillId="0" borderId="15" xfId="5" applyFont="1" applyFill="1" applyBorder="1" applyAlignment="1">
      <alignment vertical="center"/>
    </xf>
    <xf numFmtId="9" fontId="7" fillId="6" borderId="15" xfId="5" applyFont="1" applyFill="1" applyBorder="1" applyAlignment="1">
      <alignment vertical="center"/>
    </xf>
    <xf numFmtId="9" fontId="7" fillId="2" borderId="15" xfId="5" applyFont="1" applyFill="1" applyBorder="1" applyAlignment="1">
      <alignment vertical="center"/>
    </xf>
    <xf numFmtId="9" fontId="7" fillId="2" borderId="16" xfId="5" applyFont="1" applyFill="1" applyBorder="1" applyAlignment="1">
      <alignment vertical="center"/>
    </xf>
    <xf numFmtId="9" fontId="50" fillId="12" borderId="43" xfId="5" applyFont="1" applyFill="1" applyBorder="1" applyAlignment="1">
      <alignment vertical="center"/>
    </xf>
    <xf numFmtId="9" fontId="7" fillId="0" borderId="16" xfId="5" applyFont="1" applyFill="1" applyBorder="1" applyAlignment="1">
      <alignment vertical="center"/>
    </xf>
    <xf numFmtId="9" fontId="65" fillId="0" borderId="19" xfId="5" applyFont="1" applyFill="1" applyBorder="1"/>
    <xf numFmtId="9" fontId="31" fillId="0" borderId="19" xfId="5" quotePrefix="1" applyFont="1" applyFill="1" applyBorder="1" applyAlignment="1">
      <alignment vertical="center"/>
    </xf>
    <xf numFmtId="9" fontId="31" fillId="0" borderId="19" xfId="5" applyFont="1" applyFill="1" applyBorder="1" applyAlignment="1">
      <alignment vertical="center"/>
    </xf>
    <xf numFmtId="9" fontId="31" fillId="0" borderId="19" xfId="5" applyFont="1" applyFill="1" applyBorder="1" applyAlignment="1">
      <alignment horizontal="right" vertical="center"/>
    </xf>
    <xf numFmtId="9" fontId="31" fillId="0" borderId="19" xfId="5" quotePrefix="1" applyFont="1" applyBorder="1" applyAlignment="1">
      <alignment vertical="center"/>
    </xf>
    <xf numFmtId="9" fontId="8" fillId="0" borderId="46" xfId="5" applyFont="1" applyFill="1" applyBorder="1" applyAlignment="1">
      <alignment vertical="center"/>
    </xf>
    <xf numFmtId="9" fontId="50" fillId="6" borderId="15" xfId="5" applyFont="1" applyFill="1" applyBorder="1" applyAlignment="1">
      <alignment vertical="center"/>
    </xf>
    <xf numFmtId="164" fontId="50" fillId="6" borderId="15" xfId="4" applyFont="1" applyFill="1" applyBorder="1" applyAlignment="1">
      <alignment vertical="center"/>
    </xf>
    <xf numFmtId="9" fontId="50" fillId="2" borderId="15" xfId="5" applyFont="1" applyFill="1" applyBorder="1" applyAlignment="1">
      <alignment vertical="center"/>
    </xf>
    <xf numFmtId="164" fontId="50" fillId="2" borderId="15" xfId="4" applyFont="1" applyFill="1" applyBorder="1" applyAlignment="1">
      <alignment vertical="center"/>
    </xf>
    <xf numFmtId="9" fontId="84" fillId="2" borderId="19" xfId="5" applyFont="1" applyFill="1" applyBorder="1" applyAlignment="1">
      <alignment vertical="center"/>
    </xf>
    <xf numFmtId="164" fontId="84" fillId="2" borderId="16" xfId="4" applyFont="1" applyFill="1" applyBorder="1" applyAlignment="1">
      <alignment vertical="center"/>
    </xf>
    <xf numFmtId="9" fontId="7" fillId="2" borderId="10" xfId="5" applyFont="1" applyFill="1" applyBorder="1" applyAlignment="1">
      <alignment vertical="center"/>
    </xf>
    <xf numFmtId="9" fontId="7" fillId="6" borderId="10" xfId="5" applyFont="1" applyFill="1" applyBorder="1" applyAlignment="1">
      <alignment vertical="center"/>
    </xf>
    <xf numFmtId="10" fontId="7" fillId="6" borderId="10" xfId="5" applyNumberFormat="1" applyFont="1" applyFill="1" applyBorder="1" applyAlignment="1">
      <alignment horizontal="center" vertical="center"/>
    </xf>
    <xf numFmtId="10" fontId="7" fillId="2" borderId="10" xfId="5" applyNumberFormat="1" applyFont="1" applyFill="1" applyBorder="1" applyAlignment="1">
      <alignment horizontal="center" vertical="center"/>
    </xf>
    <xf numFmtId="9" fontId="7" fillId="0" borderId="6" xfId="5" applyFont="1" applyFill="1" applyBorder="1" applyAlignment="1">
      <alignment vertical="center"/>
    </xf>
    <xf numFmtId="9" fontId="85" fillId="2" borderId="19" xfId="5" applyFont="1" applyFill="1" applyBorder="1" applyAlignment="1">
      <alignment vertical="center"/>
    </xf>
    <xf numFmtId="164" fontId="85" fillId="2" borderId="19" xfId="4" applyFont="1" applyFill="1" applyBorder="1" applyAlignment="1">
      <alignment vertical="center"/>
    </xf>
    <xf numFmtId="164" fontId="85" fillId="2" borderId="16" xfId="4" applyFont="1" applyFill="1" applyBorder="1" applyAlignment="1">
      <alignment vertical="center"/>
    </xf>
    <xf numFmtId="9" fontId="86" fillId="0" borderId="19" xfId="5" applyFont="1" applyFill="1" applyBorder="1" applyAlignment="1">
      <alignment vertical="center"/>
    </xf>
    <xf numFmtId="164" fontId="86" fillId="0" borderId="16" xfId="4" applyFont="1" applyFill="1" applyBorder="1" applyAlignment="1">
      <alignment vertical="center"/>
    </xf>
    <xf numFmtId="10" fontId="84" fillId="2" borderId="19" xfId="5" applyNumberFormat="1" applyFont="1" applyFill="1" applyBorder="1" applyAlignment="1">
      <alignment horizontal="center" vertical="center"/>
    </xf>
    <xf numFmtId="10" fontId="85" fillId="2" borderId="18" xfId="5" applyNumberFormat="1" applyFont="1" applyFill="1" applyBorder="1" applyAlignment="1">
      <alignment horizontal="center" vertical="center"/>
    </xf>
    <xf numFmtId="43" fontId="50" fillId="0" borderId="19" xfId="0" quotePrefix="1" applyNumberFormat="1" applyFont="1" applyBorder="1" applyAlignment="1">
      <alignment vertical="center"/>
    </xf>
    <xf numFmtId="164" fontId="50" fillId="0" borderId="19" xfId="4" quotePrefix="1" applyFont="1" applyFill="1" applyBorder="1" applyAlignment="1">
      <alignment vertical="center"/>
    </xf>
    <xf numFmtId="164" fontId="38" fillId="0" borderId="0" xfId="4" applyFont="1"/>
    <xf numFmtId="164" fontId="0" fillId="0" borderId="0" xfId="4" applyFont="1" applyAlignment="1">
      <alignment vertical="center"/>
    </xf>
    <xf numFmtId="0" fontId="0" fillId="27" borderId="0" xfId="0" applyFill="1" applyAlignment="1">
      <alignment vertical="center"/>
    </xf>
    <xf numFmtId="164" fontId="0" fillId="0" borderId="0" xfId="0" applyNumberFormat="1"/>
    <xf numFmtId="164" fontId="0" fillId="27" borderId="0" xfId="4" applyFont="1" applyFill="1" applyAlignment="1">
      <alignment vertical="center"/>
    </xf>
    <xf numFmtId="164" fontId="87" fillId="0" borderId="0" xfId="4" applyFont="1" applyFill="1" applyAlignment="1">
      <alignment vertical="center"/>
    </xf>
    <xf numFmtId="164" fontId="87" fillId="0" borderId="0" xfId="4" applyFont="1" applyFill="1"/>
    <xf numFmtId="9" fontId="87" fillId="0" borderId="0" xfId="5" applyFont="1" applyAlignment="1">
      <alignment vertical="center"/>
    </xf>
    <xf numFmtId="9" fontId="31" fillId="0" borderId="68" xfId="0" applyNumberFormat="1" applyFont="1" applyBorder="1" applyAlignment="1">
      <alignment vertical="center"/>
    </xf>
    <xf numFmtId="164" fontId="4" fillId="2" borderId="91" xfId="4" applyFont="1" applyFill="1" applyBorder="1" applyAlignment="1">
      <alignment vertical="center"/>
    </xf>
    <xf numFmtId="164" fontId="45" fillId="11" borderId="9" xfId="29" applyFont="1" applyFill="1" applyBorder="1" applyAlignment="1">
      <alignment vertical="center"/>
    </xf>
    <xf numFmtId="0" fontId="0" fillId="0" borderId="0" xfId="0" applyAlignment="1">
      <alignment vertical="center" wrapText="1"/>
    </xf>
    <xf numFmtId="164" fontId="0" fillId="0" borderId="0" xfId="4" quotePrefix="1" applyFont="1" applyAlignment="1">
      <alignment vertical="center"/>
    </xf>
    <xf numFmtId="164" fontId="0" fillId="0" borderId="0" xfId="4" applyFont="1" applyAlignment="1">
      <alignment vertical="center" wrapText="1"/>
    </xf>
    <xf numFmtId="164" fontId="0" fillId="0" borderId="45" xfId="0" applyNumberFormat="1" applyBorder="1" applyAlignment="1">
      <alignment vertical="center"/>
    </xf>
    <xf numFmtId="164" fontId="0" fillId="0" borderId="0" xfId="0" applyNumberFormat="1" applyAlignment="1">
      <alignment vertical="center"/>
    </xf>
    <xf numFmtId="164" fontId="31" fillId="2" borderId="16" xfId="4" applyFont="1" applyFill="1" applyBorder="1" applyAlignment="1">
      <alignment vertical="center"/>
    </xf>
    <xf numFmtId="9" fontId="31" fillId="2" borderId="16" xfId="5" applyFont="1" applyFill="1" applyBorder="1" applyAlignment="1">
      <alignment vertical="center"/>
    </xf>
    <xf numFmtId="9" fontId="31" fillId="2" borderId="19" xfId="5" applyFont="1" applyFill="1" applyBorder="1" applyAlignment="1">
      <alignment vertical="center"/>
    </xf>
    <xf numFmtId="164" fontId="31" fillId="0" borderId="56" xfId="4" applyFont="1" applyFill="1" applyBorder="1" applyAlignment="1">
      <alignment vertical="center"/>
    </xf>
    <xf numFmtId="164" fontId="31" fillId="2" borderId="16" xfId="5" applyNumberFormat="1" applyFont="1" applyFill="1" applyBorder="1" applyAlignment="1">
      <alignment vertical="center"/>
    </xf>
    <xf numFmtId="164" fontId="31" fillId="2" borderId="19" xfId="4" applyFont="1" applyFill="1" applyBorder="1" applyAlignment="1">
      <alignment vertical="center"/>
    </xf>
    <xf numFmtId="164" fontId="31" fillId="0" borderId="16" xfId="4" applyFont="1" applyFill="1" applyBorder="1" applyAlignment="1">
      <alignment vertical="center"/>
    </xf>
    <xf numFmtId="0" fontId="38" fillId="0" borderId="7" xfId="0" applyFont="1" applyBorder="1" applyAlignment="1">
      <alignment horizontal="center" vertical="center"/>
    </xf>
    <xf numFmtId="167" fontId="42" fillId="0" borderId="0" xfId="4" quotePrefix="1" applyNumberFormat="1" applyFont="1" applyAlignment="1">
      <alignment horizontal="right" vertical="center"/>
    </xf>
    <xf numFmtId="9" fontId="0" fillId="3" borderId="19" xfId="5" applyFont="1" applyFill="1" applyBorder="1"/>
    <xf numFmtId="9" fontId="88" fillId="0" borderId="19" xfId="5" applyFont="1" applyBorder="1"/>
    <xf numFmtId="0" fontId="88" fillId="0" borderId="0" xfId="0" applyFont="1"/>
    <xf numFmtId="9" fontId="35" fillId="0" borderId="19" xfId="5" applyFont="1" applyBorder="1"/>
    <xf numFmtId="9" fontId="0" fillId="3" borderId="6" xfId="5" applyFont="1" applyFill="1" applyBorder="1"/>
    <xf numFmtId="0" fontId="88" fillId="0" borderId="19" xfId="0" quotePrefix="1" applyFont="1" applyBorder="1" applyAlignment="1">
      <alignment horizontal="center"/>
    </xf>
    <xf numFmtId="0" fontId="88" fillId="0" borderId="19" xfId="0" applyFont="1" applyBorder="1"/>
    <xf numFmtId="43" fontId="88" fillId="0" borderId="19" xfId="21" applyFont="1" applyBorder="1"/>
    <xf numFmtId="9" fontId="88" fillId="0" borderId="19" xfId="5" applyFont="1" applyFill="1" applyBorder="1"/>
    <xf numFmtId="43" fontId="88" fillId="0" borderId="19" xfId="0" applyNumberFormat="1" applyFont="1" applyBorder="1"/>
    <xf numFmtId="164" fontId="0" fillId="3" borderId="72" xfId="4" applyFont="1" applyFill="1" applyBorder="1" applyAlignment="1">
      <alignment vertical="center"/>
    </xf>
    <xf numFmtId="164" fontId="0" fillId="3" borderId="72" xfId="4" applyFont="1" applyFill="1" applyBorder="1"/>
    <xf numFmtId="43" fontId="0" fillId="0" borderId="74" xfId="0" applyNumberFormat="1" applyBorder="1"/>
    <xf numFmtId="0" fontId="88" fillId="0" borderId="0" xfId="0" applyFont="1" applyAlignment="1">
      <alignment vertical="center"/>
    </xf>
    <xf numFmtId="0" fontId="44" fillId="14" borderId="16" xfId="0" applyFont="1" applyFill="1" applyBorder="1" applyAlignment="1">
      <alignment horizontal="left" vertical="center" indent="1"/>
    </xf>
    <xf numFmtId="0" fontId="44" fillId="14" borderId="17" xfId="0" applyFont="1" applyFill="1" applyBorder="1" applyAlignment="1">
      <alignment horizontal="left" vertical="center" indent="1"/>
    </xf>
    <xf numFmtId="0" fontId="44" fillId="12" borderId="16" xfId="0" applyFont="1" applyFill="1" applyBorder="1" applyAlignment="1">
      <alignment horizontal="left" vertical="center" indent="1"/>
    </xf>
    <xf numFmtId="0" fontId="44" fillId="12" borderId="17" xfId="0" applyFont="1" applyFill="1" applyBorder="1" applyAlignment="1">
      <alignment horizontal="left" vertical="center" indent="1"/>
    </xf>
    <xf numFmtId="0" fontId="7" fillId="0" borderId="21" xfId="1" applyFont="1" applyBorder="1" applyAlignment="1">
      <alignment horizontal="center" vertical="center" wrapText="1"/>
    </xf>
    <xf numFmtId="0" fontId="7" fillId="0" borderId="66" xfId="1" applyFont="1" applyBorder="1" applyAlignment="1">
      <alignment horizontal="center" vertical="center" wrapText="1"/>
    </xf>
    <xf numFmtId="0" fontId="31" fillId="0" borderId="21" xfId="0" applyFont="1" applyBorder="1" applyAlignment="1">
      <alignment horizontal="center" vertical="center"/>
    </xf>
    <xf numFmtId="0" fontId="31" fillId="0" borderId="66" xfId="0" applyFont="1" applyBorder="1" applyAlignment="1">
      <alignment horizontal="center" vertical="center"/>
    </xf>
    <xf numFmtId="10" fontId="8" fillId="2" borderId="9" xfId="5" applyNumberFormat="1" applyFont="1" applyFill="1" applyBorder="1" applyAlignment="1">
      <alignment horizontal="center" vertical="center"/>
    </xf>
    <xf numFmtId="10" fontId="8" fillId="2" borderId="6" xfId="5" applyNumberFormat="1" applyFont="1" applyFill="1" applyBorder="1" applyAlignment="1">
      <alignment horizontal="center" vertical="center"/>
    </xf>
    <xf numFmtId="43" fontId="8" fillId="0" borderId="9" xfId="4" applyNumberFormat="1" applyFont="1" applyBorder="1" applyAlignment="1">
      <alignment horizontal="center" vertical="center"/>
    </xf>
    <xf numFmtId="43" fontId="8" fillId="0" borderId="6" xfId="4" applyNumberFormat="1" applyFont="1" applyBorder="1" applyAlignment="1">
      <alignment horizontal="center" vertical="center"/>
    </xf>
    <xf numFmtId="9" fontId="8" fillId="0" borderId="20" xfId="5" applyFont="1" applyBorder="1" applyAlignment="1">
      <alignment horizontal="center"/>
    </xf>
    <xf numFmtId="9" fontId="8" fillId="0" borderId="21" xfId="5" applyFont="1" applyBorder="1" applyAlignment="1">
      <alignment horizontal="center"/>
    </xf>
    <xf numFmtId="9" fontId="8" fillId="0" borderId="22" xfId="5" applyFont="1" applyBorder="1" applyAlignment="1">
      <alignment horizontal="center"/>
    </xf>
    <xf numFmtId="9" fontId="8" fillId="0" borderId="16" xfId="5" applyFont="1" applyBorder="1" applyAlignment="1">
      <alignment horizontal="center"/>
    </xf>
    <xf numFmtId="9" fontId="8" fillId="0" borderId="18" xfId="5" applyFont="1" applyBorder="1" applyAlignment="1">
      <alignment horizontal="center"/>
    </xf>
    <xf numFmtId="9" fontId="8" fillId="0" borderId="19" xfId="5" applyFont="1" applyBorder="1" applyAlignment="1">
      <alignment horizontal="center" vertical="center" wrapText="1"/>
    </xf>
    <xf numFmtId="9" fontId="8" fillId="0" borderId="16" xfId="5" applyFont="1" applyBorder="1" applyAlignment="1">
      <alignment horizontal="center" vertical="center" wrapText="1"/>
    </xf>
    <xf numFmtId="0" fontId="8" fillId="0" borderId="56"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xf>
    <xf numFmtId="0" fontId="8" fillId="0" borderId="25" xfId="0" applyFont="1" applyBorder="1" applyAlignment="1">
      <alignment horizontal="center"/>
    </xf>
    <xf numFmtId="0" fontId="8" fillId="0" borderId="16" xfId="0" applyFont="1" applyBorder="1" applyAlignment="1">
      <alignment horizontal="center"/>
    </xf>
    <xf numFmtId="0" fontId="8" fillId="0" borderId="18" xfId="0" applyFont="1" applyBorder="1" applyAlignment="1">
      <alignment horizontal="center"/>
    </xf>
    <xf numFmtId="9" fontId="8" fillId="0" borderId="19" xfId="5" applyFont="1" applyBorder="1" applyAlignment="1">
      <alignment horizontal="center"/>
    </xf>
    <xf numFmtId="0" fontId="8" fillId="0" borderId="19" xfId="0" applyFont="1" applyBorder="1" applyAlignment="1">
      <alignment horizontal="center"/>
    </xf>
    <xf numFmtId="0" fontId="8" fillId="0" borderId="17" xfId="0" applyFont="1" applyBorder="1" applyAlignment="1">
      <alignment horizontal="center"/>
    </xf>
    <xf numFmtId="0" fontId="8" fillId="2" borderId="20"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3" xfId="0" applyFont="1" applyFill="1" applyBorder="1" applyAlignment="1">
      <alignment horizontal="center" vertic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0" xfId="0" applyFont="1" applyBorder="1" applyAlignment="1">
      <alignment horizontal="center" vertical="center"/>
    </xf>
    <xf numFmtId="0" fontId="8" fillId="0" borderId="22" xfId="0" applyFont="1" applyBorder="1" applyAlignment="1">
      <alignment horizontal="center" vertical="center"/>
    </xf>
    <xf numFmtId="0" fontId="8" fillId="0" borderId="15" xfId="0" applyFont="1" applyBorder="1" applyAlignment="1">
      <alignment horizontal="center" vertical="center"/>
    </xf>
    <xf numFmtId="0" fontId="8" fillId="0" borderId="23" xfId="0" applyFont="1" applyBorder="1" applyAlignment="1">
      <alignment horizontal="center" vertical="center"/>
    </xf>
    <xf numFmtId="9" fontId="8" fillId="0" borderId="24" xfId="5" applyFont="1" applyBorder="1" applyAlignment="1">
      <alignment horizontal="center"/>
    </xf>
    <xf numFmtId="9" fontId="8" fillId="0" borderId="25" xfId="5" applyFont="1" applyBorder="1" applyAlignment="1">
      <alignment horizontal="center"/>
    </xf>
    <xf numFmtId="9" fontId="8" fillId="0" borderId="7" xfId="5" applyFont="1" applyBorder="1" applyAlignment="1">
      <alignment horizontal="center"/>
    </xf>
    <xf numFmtId="0" fontId="8" fillId="0" borderId="7" xfId="0" applyFont="1" applyBorder="1" applyAlignment="1">
      <alignment horizontal="center"/>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9" fontId="0" fillId="0" borderId="37" xfId="5" applyFont="1" applyBorder="1" applyAlignment="1">
      <alignment horizontal="center" vertical="center" wrapText="1"/>
    </xf>
    <xf numFmtId="9" fontId="0" fillId="0" borderId="36" xfId="5"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87" xfId="0" applyBorder="1" applyAlignment="1">
      <alignment horizontal="center"/>
    </xf>
    <xf numFmtId="0" fontId="0" fillId="0" borderId="88" xfId="0" applyBorder="1" applyAlignment="1">
      <alignment horizontal="center"/>
    </xf>
    <xf numFmtId="0" fontId="8" fillId="0" borderId="69" xfId="0" applyFont="1" applyBorder="1" applyAlignment="1">
      <alignment horizontal="center"/>
    </xf>
    <xf numFmtId="0" fontId="8" fillId="0" borderId="67" xfId="0" applyFont="1" applyBorder="1" applyAlignment="1">
      <alignment horizontal="center"/>
    </xf>
    <xf numFmtId="0" fontId="8" fillId="0" borderId="70" xfId="0" applyFont="1" applyBorder="1" applyAlignment="1">
      <alignment horizontal="center"/>
    </xf>
    <xf numFmtId="9" fontId="8" fillId="0" borderId="60" xfId="5" applyFont="1" applyBorder="1" applyAlignment="1">
      <alignment horizontal="center"/>
    </xf>
    <xf numFmtId="9" fontId="8" fillId="0" borderId="17" xfId="5" applyFont="1" applyBorder="1" applyAlignment="1">
      <alignment horizontal="center"/>
    </xf>
    <xf numFmtId="9" fontId="8" fillId="0" borderId="61" xfId="5" applyFont="1" applyBorder="1" applyAlignment="1">
      <alignment horizontal="center"/>
    </xf>
    <xf numFmtId="0" fontId="5" fillId="7" borderId="16" xfId="0" applyFont="1" applyFill="1" applyBorder="1" applyAlignment="1">
      <alignment horizontal="center" vertical="center"/>
    </xf>
    <xf numFmtId="0" fontId="5" fillId="7" borderId="18" xfId="0" applyFont="1" applyFill="1" applyBorder="1" applyAlignment="1">
      <alignment horizontal="center" vertical="center"/>
    </xf>
    <xf numFmtId="17" fontId="5" fillId="7" borderId="16" xfId="5" applyNumberFormat="1" applyFont="1" applyFill="1" applyBorder="1" applyAlignment="1">
      <alignment horizontal="center" vertical="center"/>
    </xf>
    <xf numFmtId="17" fontId="5" fillId="7" borderId="17" xfId="5" applyNumberFormat="1" applyFont="1" applyFill="1" applyBorder="1" applyAlignment="1">
      <alignment horizontal="center" vertical="center"/>
    </xf>
    <xf numFmtId="17" fontId="5" fillId="7" borderId="18" xfId="5" applyNumberFormat="1" applyFont="1" applyFill="1" applyBorder="1" applyAlignment="1">
      <alignment horizontal="center" vertical="center"/>
    </xf>
    <xf numFmtId="0" fontId="5" fillId="7" borderId="17"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22"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25"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7" borderId="25" xfId="0" applyFont="1" applyFill="1" applyBorder="1" applyAlignment="1">
      <alignment horizontal="center" vertical="center" wrapText="1"/>
    </xf>
    <xf numFmtId="9" fontId="5" fillId="7" borderId="16" xfId="5" applyFont="1" applyFill="1" applyBorder="1" applyAlignment="1">
      <alignment horizontal="center" vertical="center"/>
    </xf>
    <xf numFmtId="9" fontId="5" fillId="7" borderId="17" xfId="5" applyFont="1" applyFill="1" applyBorder="1" applyAlignment="1">
      <alignment horizontal="center" vertical="center"/>
    </xf>
    <xf numFmtId="9" fontId="5" fillId="7" borderId="18" xfId="5" applyFont="1" applyFill="1" applyBorder="1" applyAlignment="1">
      <alignment horizontal="center" vertical="center"/>
    </xf>
    <xf numFmtId="0" fontId="5" fillId="7" borderId="47" xfId="1" applyFont="1" applyFill="1" applyBorder="1" applyAlignment="1">
      <alignment horizontal="center" vertical="center" wrapText="1"/>
    </xf>
    <xf numFmtId="0" fontId="5" fillId="7" borderId="14" xfId="1" applyFont="1" applyFill="1" applyBorder="1" applyAlignment="1">
      <alignment horizontal="center" vertical="center" wrapText="1"/>
    </xf>
    <xf numFmtId="0" fontId="5" fillId="7" borderId="2" xfId="1" applyFont="1" applyFill="1" applyBorder="1" applyAlignment="1">
      <alignment horizontal="center" vertical="center" wrapText="1"/>
    </xf>
    <xf numFmtId="0" fontId="5" fillId="7" borderId="6" xfId="1" applyFont="1" applyFill="1" applyBorder="1" applyAlignment="1">
      <alignment horizontal="center" vertical="center" wrapText="1"/>
    </xf>
    <xf numFmtId="9" fontId="5" fillId="7" borderId="60" xfId="5" applyFont="1" applyFill="1" applyBorder="1" applyAlignment="1">
      <alignment horizontal="center" vertical="center"/>
    </xf>
    <xf numFmtId="0" fontId="22" fillId="2" borderId="15" xfId="9" applyFont="1" applyFill="1" applyBorder="1" applyAlignment="1">
      <alignment vertical="center" wrapText="1"/>
    </xf>
    <xf numFmtId="0" fontId="23" fillId="2" borderId="0" xfId="9" applyFont="1" applyFill="1" applyAlignment="1">
      <alignment vertical="center" wrapText="1"/>
    </xf>
    <xf numFmtId="0" fontId="23" fillId="2" borderId="23" xfId="9" applyFont="1" applyFill="1" applyBorder="1" applyAlignment="1">
      <alignment vertical="center" wrapText="1"/>
    </xf>
    <xf numFmtId="0" fontId="23" fillId="2" borderId="24" xfId="9" applyFont="1" applyFill="1" applyBorder="1" applyAlignment="1">
      <alignment vertical="center" wrapText="1"/>
    </xf>
    <xf numFmtId="0" fontId="23" fillId="2" borderId="7" xfId="9" applyFont="1" applyFill="1" applyBorder="1" applyAlignment="1">
      <alignment vertical="center" wrapText="1"/>
    </xf>
    <xf numFmtId="0" fontId="23" fillId="2" borderId="25" xfId="9" applyFont="1" applyFill="1" applyBorder="1" applyAlignment="1">
      <alignment vertical="center" wrapText="1"/>
    </xf>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0" fontId="9" fillId="0" borderId="20" xfId="9" applyFont="1" applyBorder="1" applyAlignment="1">
      <alignment horizontal="left" vertical="center" wrapText="1"/>
    </xf>
    <xf numFmtId="0" fontId="9" fillId="0" borderId="21" xfId="9" applyFont="1" applyBorder="1" applyAlignment="1">
      <alignment horizontal="left" vertical="center" wrapText="1"/>
    </xf>
    <xf numFmtId="0" fontId="10" fillId="0" borderId="21" xfId="9" applyFont="1" applyBorder="1" applyAlignment="1">
      <alignment horizontal="left" vertical="center" wrapText="1"/>
    </xf>
    <xf numFmtId="0" fontId="10" fillId="0" borderId="22" xfId="9" applyFont="1" applyBorder="1" applyAlignment="1">
      <alignment horizontal="left" vertical="center" wrapText="1"/>
    </xf>
    <xf numFmtId="169" fontId="13" fillId="0" borderId="24" xfId="17" applyFont="1" applyBorder="1" applyAlignment="1">
      <alignment horizontal="left" vertical="center" wrapText="1"/>
    </xf>
    <xf numFmtId="169" fontId="13" fillId="0" borderId="7" xfId="17" applyFont="1" applyBorder="1" applyAlignment="1">
      <alignment horizontal="left" vertical="center" wrapText="1"/>
    </xf>
    <xf numFmtId="169" fontId="13" fillId="0" borderId="25" xfId="17" applyFont="1" applyBorder="1" applyAlignment="1">
      <alignment horizontal="left" vertical="center" wrapText="1"/>
    </xf>
    <xf numFmtId="3" fontId="16" fillId="0" borderId="20" xfId="18" applyNumberFormat="1" applyFont="1" applyBorder="1" applyAlignment="1">
      <alignment horizontal="left" vertical="center"/>
    </xf>
    <xf numFmtId="3" fontId="16" fillId="0" borderId="22" xfId="18" applyNumberFormat="1" applyFont="1" applyBorder="1" applyAlignment="1">
      <alignment horizontal="left" vertical="center"/>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3" fontId="16" fillId="0" borderId="20" xfId="18" applyNumberFormat="1" applyFont="1" applyBorder="1" applyAlignment="1">
      <alignment horizontal="left"/>
    </xf>
    <xf numFmtId="3" fontId="16" fillId="0" borderId="22" xfId="18" applyNumberFormat="1" applyFont="1" applyBorder="1" applyAlignment="1">
      <alignment horizontal="left"/>
    </xf>
    <xf numFmtId="0" fontId="16" fillId="4" borderId="9" xfId="9" applyFont="1" applyFill="1" applyBorder="1" applyAlignment="1">
      <alignment horizontal="center" vertical="center"/>
    </xf>
    <xf numFmtId="0" fontId="16" fillId="4" borderId="6" xfId="9" applyFont="1" applyFill="1" applyBorder="1" applyAlignment="1">
      <alignment horizontal="center" vertical="center"/>
    </xf>
    <xf numFmtId="3" fontId="16" fillId="0" borderId="24" xfId="18" applyNumberFormat="1" applyFont="1" applyBorder="1" applyAlignment="1">
      <alignment horizontal="center" vertical="center" wrapText="1"/>
    </xf>
    <xf numFmtId="3" fontId="16" fillId="0" borderId="25" xfId="18" applyNumberFormat="1" applyFont="1" applyBorder="1" applyAlignment="1">
      <alignment horizontal="center" vertical="center" wrapText="1"/>
    </xf>
    <xf numFmtId="0" fontId="36" fillId="0" borderId="19" xfId="0" applyFont="1" applyBorder="1" applyAlignment="1">
      <alignment horizontal="center"/>
    </xf>
    <xf numFmtId="0" fontId="38" fillId="0" borderId="19" xfId="0" applyFont="1" applyBorder="1" applyAlignment="1">
      <alignment horizontal="center"/>
    </xf>
    <xf numFmtId="0" fontId="57" fillId="0" borderId="0" xfId="0" applyFont="1" applyAlignment="1">
      <alignment horizontal="center" vertical="center"/>
    </xf>
    <xf numFmtId="0" fontId="57" fillId="0" borderId="0" xfId="0" applyFont="1" applyAlignment="1">
      <alignment horizontal="center" vertical="top" wrapText="1"/>
    </xf>
    <xf numFmtId="0" fontId="57" fillId="0" borderId="0" xfId="0" applyFont="1" applyAlignment="1">
      <alignment horizontal="center" vertical="top"/>
    </xf>
    <xf numFmtId="0" fontId="57" fillId="0" borderId="0" xfId="0" applyFont="1" applyAlignment="1">
      <alignment horizontal="center" wrapText="1"/>
    </xf>
    <xf numFmtId="0" fontId="57" fillId="0" borderId="0" xfId="0" applyFont="1" applyAlignment="1">
      <alignment horizontal="center"/>
    </xf>
    <xf numFmtId="0" fontId="0" fillId="0" borderId="19" xfId="0" applyBorder="1" applyAlignment="1">
      <alignment horizontal="center"/>
    </xf>
    <xf numFmtId="40" fontId="0" fillId="0" borderId="19" xfId="4" applyNumberFormat="1" applyFont="1" applyBorder="1" applyAlignment="1">
      <alignment horizontal="center"/>
    </xf>
    <xf numFmtId="40" fontId="0" fillId="0" borderId="19" xfId="4" applyNumberFormat="1" applyFont="1" applyBorder="1" applyAlignment="1">
      <alignment horizontal="center" vertical="center"/>
    </xf>
    <xf numFmtId="40" fontId="0" fillId="0" borderId="19" xfId="4" applyNumberFormat="1" applyFont="1" applyBorder="1" applyAlignment="1">
      <alignment horizontal="right" vertical="center"/>
    </xf>
    <xf numFmtId="0" fontId="39" fillId="0" borderId="39" xfId="0" applyFont="1" applyBorder="1" applyAlignment="1">
      <alignment horizontal="center"/>
    </xf>
    <xf numFmtId="0" fontId="39" fillId="0" borderId="40" xfId="0" applyFont="1" applyBorder="1" applyAlignment="1">
      <alignment horizontal="center"/>
    </xf>
    <xf numFmtId="0" fontId="39" fillId="0" borderId="41" xfId="0" applyFont="1" applyBorder="1" applyAlignment="1">
      <alignment horizontal="center"/>
    </xf>
    <xf numFmtId="0" fontId="54" fillId="0" borderId="0" xfId="0" applyFont="1" applyAlignment="1">
      <alignment horizontal="left" vertical="center" wrapText="1"/>
    </xf>
    <xf numFmtId="0" fontId="38" fillId="11" borderId="9" xfId="0" applyFont="1" applyFill="1" applyBorder="1" applyAlignment="1">
      <alignment horizontal="center" vertical="center"/>
    </xf>
    <xf numFmtId="0" fontId="38" fillId="11" borderId="6" xfId="0" applyFont="1" applyFill="1" applyBorder="1" applyAlignment="1">
      <alignment horizontal="center" vertical="center"/>
    </xf>
    <xf numFmtId="0" fontId="38" fillId="11" borderId="19" xfId="0" applyFont="1" applyFill="1" applyBorder="1" applyAlignment="1">
      <alignment horizontal="center" vertical="center"/>
    </xf>
  </cellXfs>
  <cellStyles count="51">
    <cellStyle name="Comma" xfId="4" builtinId="3"/>
    <cellStyle name="Comma 10" xfId="2" xr:uid="{00000000-0005-0000-0000-000001000000}"/>
    <cellStyle name="Comma 10 7" xfId="33" xr:uid="{00000000-0005-0000-0000-000002000000}"/>
    <cellStyle name="Comma 10 7 2 4 2" xfId="39" xr:uid="{00000000-0005-0000-0000-000003000000}"/>
    <cellStyle name="Comma 12" xfId="35" xr:uid="{00000000-0005-0000-0000-000004000000}"/>
    <cellStyle name="Comma 12 2" xfId="10" xr:uid="{00000000-0005-0000-0000-000005000000}"/>
    <cellStyle name="Comma 15" xfId="31" xr:uid="{00000000-0005-0000-0000-000006000000}"/>
    <cellStyle name="Comma 15 10 2" xfId="41" xr:uid="{00000000-0005-0000-0000-000007000000}"/>
    <cellStyle name="Comma 15 16" xfId="43" xr:uid="{00000000-0005-0000-0000-000008000000}"/>
    <cellStyle name="Comma 16 2" xfId="21" xr:uid="{00000000-0005-0000-0000-000009000000}"/>
    <cellStyle name="Comma 2" xfId="6" xr:uid="{00000000-0005-0000-0000-00000A000000}"/>
    <cellStyle name="Comma 2 10" xfId="29" xr:uid="{00000000-0005-0000-0000-00000B000000}"/>
    <cellStyle name="Comma 2 17" xfId="20" xr:uid="{00000000-0005-0000-0000-00000C000000}"/>
    <cellStyle name="Comma 2 2" xfId="22" xr:uid="{00000000-0005-0000-0000-00000D000000}"/>
    <cellStyle name="Comma 2 2 19" xfId="42" xr:uid="{00000000-0005-0000-0000-00000E000000}"/>
    <cellStyle name="Comma 2 6" xfId="45" xr:uid="{00000000-0005-0000-0000-00000F000000}"/>
    <cellStyle name="Comma 25" xfId="37" xr:uid="{00000000-0005-0000-0000-000010000000}"/>
    <cellStyle name="Comma 3" xfId="14" xr:uid="{00000000-0005-0000-0000-000011000000}"/>
    <cellStyle name="Comma 3 21" xfId="34" xr:uid="{00000000-0005-0000-0000-000012000000}"/>
    <cellStyle name="Comma 4" xfId="25" xr:uid="{00000000-0005-0000-0000-000013000000}"/>
    <cellStyle name="Currency 2" xfId="24" xr:uid="{00000000-0005-0000-0000-000015000000}"/>
    <cellStyle name="Currency 2 2" xfId="47" xr:uid="{00000000-0005-0000-0000-000016000000}"/>
    <cellStyle name="Currency 7" xfId="16" xr:uid="{00000000-0005-0000-0000-000017000000}"/>
    <cellStyle name="Normal" xfId="0" builtinId="0"/>
    <cellStyle name="Normal 10 3" xfId="44" xr:uid="{00000000-0005-0000-0000-000019000000}"/>
    <cellStyle name="Normal 175 3 3" xfId="11" xr:uid="{00000000-0005-0000-0000-00001A000000}"/>
    <cellStyle name="Normal 176 2" xfId="12" xr:uid="{00000000-0005-0000-0000-00001B000000}"/>
    <cellStyle name="Normal 177" xfId="7" xr:uid="{00000000-0005-0000-0000-00001C000000}"/>
    <cellStyle name="Normal 2" xfId="17" xr:uid="{00000000-0005-0000-0000-00001D000000}"/>
    <cellStyle name="Normal 2 150" xfId="9" xr:uid="{00000000-0005-0000-0000-00001E000000}"/>
    <cellStyle name="Normal 2 2" xfId="38" xr:uid="{00000000-0005-0000-0000-00001F000000}"/>
    <cellStyle name="Normal 2 2 7" xfId="40" xr:uid="{00000000-0005-0000-0000-000020000000}"/>
    <cellStyle name="Normal 214" xfId="3" xr:uid="{00000000-0005-0000-0000-000021000000}"/>
    <cellStyle name="Normal 221 2" xfId="28" xr:uid="{00000000-0005-0000-0000-000022000000}"/>
    <cellStyle name="Normal 222 2" xfId="27" xr:uid="{00000000-0005-0000-0000-000023000000}"/>
    <cellStyle name="Normal 3 10" xfId="13" xr:uid="{00000000-0005-0000-0000-000024000000}"/>
    <cellStyle name="Normal 3 2 4" xfId="50" xr:uid="{00000000-0005-0000-0000-000025000000}"/>
    <cellStyle name="Normal 3 4" xfId="48" xr:uid="{00000000-0005-0000-0000-000026000000}"/>
    <cellStyle name="Normal 3 5 2 2 2" xfId="36" xr:uid="{00000000-0005-0000-0000-000027000000}"/>
    <cellStyle name="Normal 35" xfId="49" xr:uid="{00000000-0005-0000-0000-000028000000}"/>
    <cellStyle name="Normal 5 10" xfId="8" xr:uid="{00000000-0005-0000-0000-000029000000}"/>
    <cellStyle name="Normal 5 2" xfId="32" xr:uid="{00000000-0005-0000-0000-00002A000000}"/>
    <cellStyle name="Normal 8" xfId="23" xr:uid="{00000000-0005-0000-0000-00002B000000}"/>
    <cellStyle name="Normal_BOQ" xfId="1" xr:uid="{00000000-0005-0000-0000-00002D000000}"/>
    <cellStyle name="Normal_Client Variation Register - TCC WSUP" xfId="30" xr:uid="{00000000-0005-0000-0000-00002E000000}"/>
    <cellStyle name="Percent" xfId="5" builtinId="5"/>
    <cellStyle name="Percent 15" xfId="46" xr:uid="{00000000-0005-0000-0000-000035000000}"/>
    <cellStyle name="Percent 2" xfId="15" xr:uid="{00000000-0005-0000-0000-000036000000}"/>
    <cellStyle name="Percent 3" xfId="19" xr:uid="{00000000-0005-0000-0000-000037000000}"/>
    <cellStyle name="Standard_RC_9(CZ)" xfId="18" xr:uid="{00000000-0005-0000-0000-000038000000}"/>
    <cellStyle name="常规 2" xfId="26" xr:uid="{00000000-0005-0000-0000-000039000000}"/>
  </cellStyles>
  <dxfs count="97">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99FF66"/>
      <color rgb="FF0000FF"/>
      <color rgb="FFD9D9D9"/>
      <color rgb="FFCCFFCC"/>
      <color rgb="FFFFE1E1"/>
      <color rgb="FFBDD7EE"/>
      <color rgb="FFDDEBF7"/>
      <color rgb="FFFFCCCC"/>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externalLink" Target="externalLinks/externalLink22.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externalLink" Target="externalLinks/externalLink25.xml"/><Relationship Id="rId47" Type="http://schemas.openxmlformats.org/officeDocument/2006/relationships/externalLink" Target="externalLinks/externalLink30.xml"/><Relationship Id="rId50" Type="http://schemas.openxmlformats.org/officeDocument/2006/relationships/externalLink" Target="externalLinks/externalLink33.xml"/><Relationship Id="rId55" Type="http://schemas.openxmlformats.org/officeDocument/2006/relationships/externalLink" Target="externalLinks/externalLink38.xml"/><Relationship Id="rId63" Type="http://schemas.openxmlformats.org/officeDocument/2006/relationships/externalLink" Target="externalLinks/externalLink46.xml"/><Relationship Id="rId68" Type="http://schemas.openxmlformats.org/officeDocument/2006/relationships/externalLink" Target="externalLinks/externalLink51.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5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2.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externalLink" Target="externalLinks/externalLink28.xml"/><Relationship Id="rId53" Type="http://schemas.openxmlformats.org/officeDocument/2006/relationships/externalLink" Target="externalLinks/externalLink36.xml"/><Relationship Id="rId58" Type="http://schemas.openxmlformats.org/officeDocument/2006/relationships/externalLink" Target="externalLinks/externalLink41.xml"/><Relationship Id="rId66" Type="http://schemas.openxmlformats.org/officeDocument/2006/relationships/externalLink" Target="externalLinks/externalLink49.xml"/><Relationship Id="rId74" Type="http://schemas.openxmlformats.org/officeDocument/2006/relationships/externalLink" Target="externalLinks/externalLink57.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externalLink" Target="externalLinks/externalLink44.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externalLink" Target="externalLinks/externalLink27.xml"/><Relationship Id="rId52" Type="http://schemas.openxmlformats.org/officeDocument/2006/relationships/externalLink" Target="externalLinks/externalLink35.xml"/><Relationship Id="rId60" Type="http://schemas.openxmlformats.org/officeDocument/2006/relationships/externalLink" Target="externalLinks/externalLink43.xml"/><Relationship Id="rId65" Type="http://schemas.openxmlformats.org/officeDocument/2006/relationships/externalLink" Target="externalLinks/externalLink48.xml"/><Relationship Id="rId73" Type="http://schemas.openxmlformats.org/officeDocument/2006/relationships/externalLink" Target="externalLinks/externalLink56.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externalLink" Target="externalLinks/externalLink26.xml"/><Relationship Id="rId48" Type="http://schemas.openxmlformats.org/officeDocument/2006/relationships/externalLink" Target="externalLinks/externalLink31.xml"/><Relationship Id="rId56" Type="http://schemas.openxmlformats.org/officeDocument/2006/relationships/externalLink" Target="externalLinks/externalLink39.xml"/><Relationship Id="rId64" Type="http://schemas.openxmlformats.org/officeDocument/2006/relationships/externalLink" Target="externalLinks/externalLink47.xml"/><Relationship Id="rId69" Type="http://schemas.openxmlformats.org/officeDocument/2006/relationships/externalLink" Target="externalLinks/externalLink52.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4.xml"/><Relationship Id="rId72" Type="http://schemas.openxmlformats.org/officeDocument/2006/relationships/externalLink" Target="externalLinks/externalLink55.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externalLink" Target="externalLinks/externalLink29.xml"/><Relationship Id="rId59" Type="http://schemas.openxmlformats.org/officeDocument/2006/relationships/externalLink" Target="externalLinks/externalLink42.xml"/><Relationship Id="rId67" Type="http://schemas.openxmlformats.org/officeDocument/2006/relationships/externalLink" Target="externalLinks/externalLink50.xml"/><Relationship Id="rId20" Type="http://schemas.openxmlformats.org/officeDocument/2006/relationships/externalLink" Target="externalLinks/externalLink3.xml"/><Relationship Id="rId41" Type="http://schemas.openxmlformats.org/officeDocument/2006/relationships/externalLink" Target="externalLinks/externalLink24.xml"/><Relationship Id="rId54" Type="http://schemas.openxmlformats.org/officeDocument/2006/relationships/externalLink" Target="externalLinks/externalLink37.xml"/><Relationship Id="rId62" Type="http://schemas.openxmlformats.org/officeDocument/2006/relationships/externalLink" Target="externalLinks/externalLink45.xml"/><Relationship Id="rId70" Type="http://schemas.openxmlformats.org/officeDocument/2006/relationships/externalLink" Target="externalLinks/externalLink53.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49" Type="http://schemas.openxmlformats.org/officeDocument/2006/relationships/externalLink" Target="externalLinks/externalLink32.xml"/><Relationship Id="rId57" Type="http://schemas.openxmlformats.org/officeDocument/2006/relationships/externalLink" Target="externalLinks/externalLink4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4</xdr:col>
      <xdr:colOff>129731</xdr:colOff>
      <xdr:row>0</xdr:row>
      <xdr:rowOff>0</xdr:rowOff>
    </xdr:from>
    <xdr:to>
      <xdr:col>4</xdr:col>
      <xdr:colOff>1454355</xdr:colOff>
      <xdr:row>1</xdr:row>
      <xdr:rowOff>278959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7273481" y="0"/>
          <a:ext cx="1324624" cy="5901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6</xdr:col>
      <xdr:colOff>552077</xdr:colOff>
      <xdr:row>47</xdr:row>
      <xdr:rowOff>132333</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952500"/>
          <a:ext cx="2990476" cy="8133333"/>
        </a:xfrm>
        <a:prstGeom prst="rect">
          <a:avLst/>
        </a:prstGeom>
      </xdr:spPr>
    </xdr:pic>
    <xdr:clientData/>
  </xdr:twoCellAnchor>
  <xdr:twoCellAnchor editAs="oneCell">
    <xdr:from>
      <xdr:col>9</xdr:col>
      <xdr:colOff>57150</xdr:colOff>
      <xdr:row>5</xdr:row>
      <xdr:rowOff>0</xdr:rowOff>
    </xdr:from>
    <xdr:to>
      <xdr:col>15</xdr:col>
      <xdr:colOff>104775</xdr:colOff>
      <xdr:row>47</xdr:row>
      <xdr:rowOff>11676</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stretch>
          <a:fillRect/>
        </a:stretch>
      </xdr:blipFill>
      <xdr:spPr>
        <a:xfrm>
          <a:off x="4324350" y="952500"/>
          <a:ext cx="3705225" cy="8012676"/>
        </a:xfrm>
        <a:prstGeom prst="rect">
          <a:avLst/>
        </a:prstGeom>
      </xdr:spPr>
    </xdr:pic>
    <xdr:clientData/>
  </xdr:twoCellAnchor>
  <xdr:twoCellAnchor editAs="oneCell">
    <xdr:from>
      <xdr:col>1</xdr:col>
      <xdr:colOff>71437</xdr:colOff>
      <xdr:row>54</xdr:row>
      <xdr:rowOff>95250</xdr:rowOff>
    </xdr:from>
    <xdr:to>
      <xdr:col>15</xdr:col>
      <xdr:colOff>11906</xdr:colOff>
      <xdr:row>67</xdr:row>
      <xdr:rowOff>142875</xdr:rowOff>
    </xdr:to>
    <xdr:pic>
      <xdr:nvPicPr>
        <xdr:cNvPr id="5" name="Picture 4">
          <a:extLst>
            <a:ext uri="{FF2B5EF4-FFF2-40B4-BE49-F238E27FC236}">
              <a16:creationId xmlns:a16="http://schemas.microsoft.com/office/drawing/2014/main" id="{00000000-0008-0000-1400-000005000000}"/>
            </a:ext>
          </a:extLst>
        </xdr:cNvPr>
        <xdr:cNvPicPr/>
      </xdr:nvPicPr>
      <xdr:blipFill>
        <a:blip xmlns:r="http://schemas.openxmlformats.org/officeDocument/2006/relationships" r:embed="rId3"/>
        <a:stretch>
          <a:fillRect/>
        </a:stretch>
      </xdr:blipFill>
      <xdr:spPr>
        <a:xfrm>
          <a:off x="678656" y="10382250"/>
          <a:ext cx="8596313" cy="2524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206747</xdr:colOff>
      <xdr:row>0</xdr:row>
      <xdr:rowOff>47625</xdr:rowOff>
    </xdr:from>
    <xdr:to>
      <xdr:col>5</xdr:col>
      <xdr:colOff>193811</xdr:colOff>
      <xdr:row>2</xdr:row>
      <xdr:rowOff>22648</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059" t="2310" r="34932" b="93804"/>
        <a:stretch/>
      </xdr:blipFill>
      <xdr:spPr bwMode="auto">
        <a:xfrm>
          <a:off x="3759572" y="47625"/>
          <a:ext cx="2358789" cy="432223"/>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VALUAT~1\APLMAR9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estimation%20projects\PROGRAMM2%20FOR%20LOAD%20CALCULATION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44148;&#47784;\&#51077;&#52272;&#44204;&#51201;\&#44204;&#51201;(2001)\&#46020;&#47196;\&#54644;&#48120;-&#45909;&#49328;(1&#44277;&#44396;)\&#53804;&#52272;,&#49892;&#54665;\-0.1%25\&#44277;&#45236;&#50669;(&#54644;&#48120;1&#44277;&#4439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Water%20Front/WINDOWS/TEMP/dubai%20marina/RATE%20ANALYSI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IX%20NOUVEAU%20PROJETS/I%20S%20T/IST%20-%20FDV%20-%2080MUSD%20-%2027700m2%20-%20NMO%20-%2029%2009%202009%20-%20Rev%2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X:\PRIX%20NOUVEAU%20PROJETS\I%20S%20T\IST%20-%20FDV%20-%2080MUSD%20-%2027700m2%20-%20NMO%20-%2029%2009%202009%20-%20Rev%2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uments%20and%20Settings/chathura/My%20Documents/Palm%20District%20Cooling%20Documents/BOQ/TOWER/ITP38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RQ485IJR/old/MCF%20P0%20PiC%20rev.0%202011%2004%2026%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5B278E\RATE%20ANALYSI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RQ485IJR\old\MCF%20P0%20PiC%20rev.0%202011%2004%2026%2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0-CA\09%20-%20Bouclage%20Technique\TKM1076%20-%20MJ2%20-%20FdV%20-%20PiC%20rev%20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Delivery%20Notes\WINDOWS\TEMP\TD_0001.DIR\Suck%20&amp;%20taste\9831%20Bin%20Lade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ESTACCcondor.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dhakar\kshirsagar\ELEC\SC%20Comparison\sc%20copm%203_3_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LUAEFS\228%20Admirals%20Quay,%20UK%20(BY)\03%20Estimate\Enq.228-Admin%20Quay%20(Option)R1.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ASHOK\ASHOK\TWIN%20COMMERCIAL%20BLDG\PILING-CONCRET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pil\kapil\Documents%20and%20Settings\Administrator\Local%20Settings\Temp\Water%20Front\WINDOWS\TEMP\dubai%20marina\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dubai%20marina\RATE%20ANALYSI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P-95/Costcode/budget%20almarai%20incubation%2010%20april%202006%20rev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Documents%20and%20Settings\samuel.halli\Desktop\Abudhabi\Marina%20Bay\Payments%20to%20Certificates\ASGC\Documents%20and%20Settings\Administrator\Local%20Settings\Temp\Water%20Front\WINDOWS\TEMP\dubai%20marina\RATE%20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1Palace/CIVILBDGT/B-265-IC-Budget-26-9-0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ASHOK\AL%20MANAL%20RESIDENCE\CONCRETE%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LUAEFS\Qatar%20Foundation\Documents\Documents\BOQ\TLC\1050%20BILL%20NO.02_BldgCon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aster\ALL%20USERS\Documents%20and%20Settings\Aline5881\My%20Documents\D.G.%20Jones\2003-48\Volume%203\Volume%203%20-%20Part%201%20Priced\3%20Section%20No.%202%20Pric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KHGP8OZ9/TKM%201278%20CGC%20-%20Annexe%205%202012-03-31.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KHGP8OZ9\TKM%201278%20CGC%20-%20Annexe%205%202012-03-31.xlsb"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etroserver\bid%20boland\ydj\&#48376;&#49324;&#44204;&#51201;\&#46748;&#47476;&#45124;\&#51105;&#46041;&#49324;&#45768;\&#49884;&#54665;&#44552;&#5052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Administrator\My%20Documents\Castillo%20Grand\Castillo%20Gra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Documents%20and%20Settings/Administrator/My%20Documents/WINDOWS/TEMP/dubai%20marina/RATE%20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WPR-IV"/>
      <sheetName val="STRUC"/>
      <sheetName val="DOOR-WIND"/>
      <sheetName val="STEEL"/>
      <sheetName val="ROOFING"/>
      <sheetName val="FLOORING"/>
      <sheetName val="MR"/>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Civil Boq"/>
      <sheetName val="WAGES"/>
      <sheetName val="1-BOQ_Civil"/>
      <sheetName val="Concrete"/>
      <sheetName val="Reinf"/>
      <sheetName val="Main Summary"/>
      <sheetName val="Summary (G.H.Bachlor C)"/>
      <sheetName val="General preliminaries"/>
      <sheetName val="IS Summary"/>
      <sheetName val="BASIC"/>
      <sheetName val="Steel Summary"/>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Basic Rate"/>
      <sheetName val="INFLUENCES ON GM"/>
      <sheetName val="acevsSp (ABC)"/>
      <sheetName val="Drain Work"/>
      <sheetName val="Non-BOQ summary"/>
      <sheetName val="Curing Bund for Sep'13"/>
      <sheetName val="GBW"/>
      <sheetName val="Legal Risk Analysis"/>
      <sheetName val="Monthly Format.ATH (ro)revised"/>
      <sheetName val="ASCE"/>
      <sheetName val="DBCA"/>
      <sheetName val="BPL"/>
      <sheetName val="Misc__points3"/>
      <sheetName val="#REF"/>
      <sheetName val="CORRECTION"/>
      <sheetName val="major qty"/>
      <sheetName val="Major P&amp;M deployment"/>
      <sheetName val="p&amp;m L&amp;T Hire"/>
      <sheetName val="Data 1"/>
      <sheetName val="A6"/>
      <sheetName val="Basis"/>
      <sheetName val="STAFFSCHED "/>
      <sheetName val="Assumptions"/>
      <sheetName val="girder"/>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ETC Panorama"/>
      <sheetName val="1"/>
      <sheetName val="sept-plan"/>
      <sheetName val="Data"/>
      <sheetName val="Site Dev BOQ"/>
      <sheetName val="Ref_Lists_SER"/>
      <sheetName val="pol-60"/>
      <sheetName val="Abs Sheet(Fuel oil area)JAN"/>
      <sheetName val="WDA_Sept'13"/>
      <sheetName val="BOQ_Direct_selling cost"/>
      <sheetName val="경비공통"/>
      <sheetName val="int hire"/>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Rehab podium footing"/>
      <sheetName val="IO List"/>
      <sheetName val="MORGACTS"/>
      <sheetName val="PointNo.5"/>
      <sheetName val="dummy"/>
      <sheetName val="Unit Rate"/>
      <sheetName val="Rates"/>
      <sheetName val="Lead"/>
      <sheetName val="Sheet2"/>
      <sheetName val="Progress"/>
      <sheetName val="PRECAST lightconc-II"/>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Dropdown"/>
      <sheetName val="Input"/>
      <sheetName val="Stress Calculation"/>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2gii"/>
      <sheetName val="Assumption Inputs"/>
      <sheetName val="Sludge Cal"/>
      <sheetName val="Sheet1"/>
      <sheetName val="合成単価作成表-BLDG"/>
      <sheetName val="RATE ANALYSIS."/>
      <sheetName val="COMPLEXALL"/>
      <sheetName val="MLAP"/>
      <sheetName val="Staff Forecast spread"/>
      <sheetName val="Calc_ISC"/>
      <sheetName val=""/>
      <sheetName val="Design"/>
      <sheetName val="gen"/>
      <sheetName val="ABP inputs"/>
      <sheetName val="Synergy Sales Budge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FitOutConfCentre"/>
      <sheetName val="P4-B"/>
      <sheetName val="d-safe DELUXE"/>
      <sheetName val="Main-Material"/>
      <sheetName val="TAV ANALIZ"/>
      <sheetName val="ABSTRACT"/>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Assumption_Inputs2"/>
      <sheetName val="Stress_Calculation2"/>
      <sheetName val="Assumption_Inputs3"/>
      <sheetName val="Stress_Calculation3"/>
      <sheetName val="STAFFSCHED_4"/>
      <sheetName val="Drain_Work4"/>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beam-reinft-IIInd floor"/>
      <sheetName val="Assumption_Inputs4"/>
      <sheetName val="Assumption_Inputs5"/>
      <sheetName val="Stress_Calculation5"/>
      <sheetName val="Assumption_Inputs6"/>
      <sheetName val="Stress_Calculation6"/>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PNTEXT"/>
      <sheetName val="MASONARY"/>
      <sheetName val="Working"/>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Customize_Your_Purchase_Order"/>
      <sheetName val="Customize_Your_Invoice"/>
      <sheetName val="Day_work"/>
      <sheetName val="DIV_3"/>
      <sheetName val="DIV_31"/>
      <sheetName val="BQLIST"/>
      <sheetName val="Raw Data"/>
      <sheetName val="Summ"/>
      <sheetName val="MECH-1"/>
      <sheetName val="Equip"/>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1.1 Cost Breakdown"/>
      <sheetName val="1.1 Cost Breakdown (2)"/>
      <sheetName val="HITS"/>
      <sheetName val="TBAL9697 -group wise  sdpl"/>
      <sheetName val="billrate"/>
      <sheetName val="newsales"/>
      <sheetName val="Data Lists"/>
      <sheetName val="Activities"/>
      <sheetName val="NPV"/>
      <sheetName val="Core Data"/>
      <sheetName val="MFG"/>
      <sheetName val="MATCAT.BOQ"/>
      <sheetName val="UNP-NCW "/>
      <sheetName val="____ ___ __"/>
      <sheetName val="___________"/>
      <sheetName val="___________1"/>
      <sheetName val="___________2"/>
      <sheetName val="___________3"/>
      <sheetName val="BM Data"/>
      <sheetName val="산근"/>
      <sheetName val="GM &amp; TA"/>
      <sheetName val="Data Validation"/>
      <sheetName val="]ain_Summary2"/>
      <sheetName val="QTAFFSCHED_"/>
      <sheetName val="QPRE_WORKING"/>
      <sheetName val="aist_sept13"/>
      <sheetName val="HRIS_OCT13"/>
      <sheetName val="DMLB-II_FEB-14"/>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row r="10">
          <cell r="D10">
            <v>1500</v>
          </cell>
        </row>
      </sheetData>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sheetData sheetId="282"/>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row r="10">
          <cell r="D10">
            <v>1500</v>
          </cell>
        </row>
      </sheetData>
      <sheetData sheetId="295"/>
      <sheetData sheetId="296"/>
      <sheetData sheetId="297"/>
      <sheetData sheetId="298"/>
      <sheetData sheetId="299">
        <row r="10">
          <cell r="D10">
            <v>1500</v>
          </cell>
        </row>
      </sheetData>
      <sheetData sheetId="300"/>
      <sheetData sheetId="301">
        <row r="10">
          <cell r="D10">
            <v>1500</v>
          </cell>
        </row>
      </sheetData>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sheetData sheetId="307"/>
      <sheetData sheetId="308"/>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sheetData sheetId="314">
        <row r="10">
          <cell r="D10">
            <v>1500</v>
          </cell>
        </row>
      </sheetData>
      <sheetData sheetId="315">
        <row r="10">
          <cell r="D10">
            <v>1500</v>
          </cell>
        </row>
      </sheetData>
      <sheetData sheetId="316">
        <row r="10">
          <cell r="D10">
            <v>1500</v>
          </cell>
        </row>
      </sheetData>
      <sheetData sheetId="317"/>
      <sheetData sheetId="318"/>
      <sheetData sheetId="319">
        <row r="10">
          <cell r="D10">
            <v>1500</v>
          </cell>
        </row>
      </sheetData>
      <sheetData sheetId="320"/>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efreshError="1"/>
      <sheetData sheetId="354" refreshError="1"/>
      <sheetData sheetId="355" refreshError="1"/>
      <sheetData sheetId="356" refreshError="1"/>
      <sheetData sheetId="357" refreshError="1"/>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ow r="10">
          <cell r="D10">
            <v>1500</v>
          </cell>
        </row>
      </sheetData>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ow r="10">
          <cell r="D10">
            <v>1500</v>
          </cell>
        </row>
      </sheetData>
      <sheetData sheetId="520">
        <row r="10">
          <cell r="D10">
            <v>1500</v>
          </cell>
        </row>
      </sheetData>
      <sheetData sheetId="521">
        <row r="10">
          <cell r="D10">
            <v>1500</v>
          </cell>
        </row>
      </sheetData>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sheetData sheetId="555"/>
      <sheetData sheetId="556"/>
      <sheetData sheetId="557"/>
      <sheetData sheetId="558"/>
      <sheetData sheetId="559">
        <row r="10">
          <cell r="D10">
            <v>1500</v>
          </cell>
        </row>
      </sheetData>
      <sheetData sheetId="560">
        <row r="10">
          <cell r="D10">
            <v>1500</v>
          </cell>
        </row>
      </sheetData>
      <sheetData sheetId="561">
        <row r="10">
          <cell r="D10">
            <v>1500</v>
          </cell>
        </row>
      </sheetData>
      <sheetData sheetId="562">
        <row r="10">
          <cell r="D10">
            <v>1500</v>
          </cell>
        </row>
      </sheetData>
      <sheetData sheetId="563">
        <row r="10">
          <cell r="D10">
            <v>1500</v>
          </cell>
        </row>
      </sheetData>
      <sheetData sheetId="564">
        <row r="10">
          <cell r="D10">
            <v>1500</v>
          </cell>
        </row>
      </sheetData>
      <sheetData sheetId="565">
        <row r="10">
          <cell r="D10">
            <v>1500</v>
          </cell>
        </row>
      </sheetData>
      <sheetData sheetId="566">
        <row r="10">
          <cell r="D10">
            <v>1500</v>
          </cell>
        </row>
      </sheetData>
      <sheetData sheetId="567">
        <row r="10">
          <cell r="D10">
            <v>1500</v>
          </cell>
        </row>
      </sheetData>
      <sheetData sheetId="568">
        <row r="10">
          <cell r="D10">
            <v>1500</v>
          </cell>
        </row>
      </sheetData>
      <sheetData sheetId="569">
        <row r="10">
          <cell r="D10">
            <v>1500</v>
          </cell>
        </row>
      </sheetData>
      <sheetData sheetId="570">
        <row r="10">
          <cell r="D10">
            <v>1500</v>
          </cell>
        </row>
      </sheetData>
      <sheetData sheetId="571">
        <row r="10">
          <cell r="D10">
            <v>1500</v>
          </cell>
        </row>
      </sheetData>
      <sheetData sheetId="572">
        <row r="10">
          <cell r="D10">
            <v>1500</v>
          </cell>
        </row>
      </sheetData>
      <sheetData sheetId="573">
        <row r="10">
          <cell r="D10">
            <v>1500</v>
          </cell>
        </row>
      </sheetData>
      <sheetData sheetId="574">
        <row r="10">
          <cell r="D10">
            <v>1500</v>
          </cell>
        </row>
      </sheetData>
      <sheetData sheetId="575">
        <row r="10">
          <cell r="D10">
            <v>1500</v>
          </cell>
        </row>
      </sheetData>
      <sheetData sheetId="576">
        <row r="10">
          <cell r="D10">
            <v>1500</v>
          </cell>
        </row>
      </sheetData>
      <sheetData sheetId="577">
        <row r="10">
          <cell r="D10">
            <v>1500</v>
          </cell>
        </row>
      </sheetData>
      <sheetData sheetId="578">
        <row r="10">
          <cell r="D10">
            <v>1500</v>
          </cell>
        </row>
      </sheetData>
      <sheetData sheetId="579">
        <row r="10">
          <cell r="D10">
            <v>1500</v>
          </cell>
        </row>
      </sheetData>
      <sheetData sheetId="580">
        <row r="10">
          <cell r="D10">
            <v>1500</v>
          </cell>
        </row>
      </sheetData>
      <sheetData sheetId="581">
        <row r="10">
          <cell r="D10">
            <v>1500</v>
          </cell>
        </row>
      </sheetData>
      <sheetData sheetId="582">
        <row r="10">
          <cell r="D10">
            <v>1500</v>
          </cell>
        </row>
      </sheetData>
      <sheetData sheetId="583">
        <row r="10">
          <cell r="D10">
            <v>1500</v>
          </cell>
        </row>
      </sheetData>
      <sheetData sheetId="584">
        <row r="10">
          <cell r="D10">
            <v>1500</v>
          </cell>
        </row>
      </sheetData>
      <sheetData sheetId="585">
        <row r="10">
          <cell r="D10">
            <v>1500</v>
          </cell>
        </row>
      </sheetData>
      <sheetData sheetId="586">
        <row r="10">
          <cell r="D10">
            <v>1500</v>
          </cell>
        </row>
      </sheetData>
      <sheetData sheetId="587">
        <row r="10">
          <cell r="D10">
            <v>1500</v>
          </cell>
        </row>
      </sheetData>
      <sheetData sheetId="588">
        <row r="10">
          <cell r="D10">
            <v>1500</v>
          </cell>
        </row>
      </sheetData>
      <sheetData sheetId="589"/>
      <sheetData sheetId="590">
        <row r="10">
          <cell r="D10">
            <v>1500</v>
          </cell>
        </row>
      </sheetData>
      <sheetData sheetId="591">
        <row r="10">
          <cell r="D10">
            <v>1500</v>
          </cell>
        </row>
      </sheetData>
      <sheetData sheetId="592">
        <row r="10">
          <cell r="D10">
            <v>1500</v>
          </cell>
        </row>
      </sheetData>
      <sheetData sheetId="593">
        <row r="10">
          <cell r="D10">
            <v>1500</v>
          </cell>
        </row>
      </sheetData>
      <sheetData sheetId="594">
        <row r="10">
          <cell r="D10">
            <v>1500</v>
          </cell>
        </row>
      </sheetData>
      <sheetData sheetId="595">
        <row r="10">
          <cell r="D10">
            <v>1500</v>
          </cell>
        </row>
      </sheetData>
      <sheetData sheetId="596">
        <row r="10">
          <cell r="D10">
            <v>1500</v>
          </cell>
        </row>
      </sheetData>
      <sheetData sheetId="597">
        <row r="10">
          <cell r="D10">
            <v>1500</v>
          </cell>
        </row>
      </sheetData>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sheetData sheetId="603"/>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sheetData sheetId="625">
        <row r="10">
          <cell r="D10">
            <v>1500</v>
          </cell>
        </row>
      </sheetData>
      <sheetData sheetId="626"/>
      <sheetData sheetId="627"/>
      <sheetData sheetId="628"/>
      <sheetData sheetId="629"/>
      <sheetData sheetId="630"/>
      <sheetData sheetId="631"/>
      <sheetData sheetId="632">
        <row r="10">
          <cell r="D10">
            <v>1500</v>
          </cell>
        </row>
      </sheetData>
      <sheetData sheetId="633">
        <row r="10">
          <cell r="D10">
            <v>1500</v>
          </cell>
        </row>
      </sheetData>
      <sheetData sheetId="634"/>
      <sheetData sheetId="635"/>
      <sheetData sheetId="636">
        <row r="10">
          <cell r="D10">
            <v>1500</v>
          </cell>
        </row>
      </sheetData>
      <sheetData sheetId="637">
        <row r="10">
          <cell r="D10">
            <v>1500</v>
          </cell>
        </row>
      </sheetData>
      <sheetData sheetId="638"/>
      <sheetData sheetId="639"/>
      <sheetData sheetId="640"/>
      <sheetData sheetId="641"/>
      <sheetData sheetId="642"/>
      <sheetData sheetId="643"/>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sheetData sheetId="661">
        <row r="10">
          <cell r="D10">
            <v>1500</v>
          </cell>
        </row>
      </sheetData>
      <sheetData sheetId="662"/>
      <sheetData sheetId="663"/>
      <sheetData sheetId="664"/>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sheetData sheetId="854"/>
      <sheetData sheetId="855"/>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sheetData sheetId="909">
        <row r="10">
          <cell r="D10">
            <v>1500</v>
          </cell>
        </row>
      </sheetData>
      <sheetData sheetId="910"/>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row r="10">
          <cell r="D10">
            <v>1500</v>
          </cell>
        </row>
      </sheetData>
      <sheetData sheetId="942">
        <row r="10">
          <cell r="D10">
            <v>1500</v>
          </cell>
        </row>
      </sheetData>
      <sheetData sheetId="943">
        <row r="10">
          <cell r="D10">
            <v>1500</v>
          </cell>
        </row>
      </sheetData>
      <sheetData sheetId="944">
        <row r="10">
          <cell r="D10">
            <v>1500</v>
          </cell>
        </row>
      </sheetData>
      <sheetData sheetId="945" refreshError="1"/>
      <sheetData sheetId="946">
        <row r="10">
          <cell r="D10">
            <v>1500</v>
          </cell>
        </row>
      </sheetData>
      <sheetData sheetId="947"/>
      <sheetData sheetId="948"/>
      <sheetData sheetId="949"/>
      <sheetData sheetId="950"/>
      <sheetData sheetId="951" refreshError="1"/>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ow r="10">
          <cell r="D10">
            <v>1500</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sheetData sheetId="1749"/>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sheetData sheetId="1775"/>
      <sheetData sheetId="1776"/>
      <sheetData sheetId="1777"/>
      <sheetData sheetId="1778"/>
      <sheetData sheetId="1779">
        <row r="10">
          <cell r="D10">
            <v>1500</v>
          </cell>
        </row>
      </sheetData>
      <sheetData sheetId="1780">
        <row r="10">
          <cell r="D10">
            <v>1500</v>
          </cell>
        </row>
      </sheetData>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sheetData sheetId="1793">
        <row r="10">
          <cell r="D10">
            <v>1500</v>
          </cell>
        </row>
      </sheetData>
      <sheetData sheetId="1794"/>
      <sheetData sheetId="1795"/>
      <sheetData sheetId="1796"/>
      <sheetData sheetId="1797"/>
      <sheetData sheetId="1798"/>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ow r="10">
          <cell r="D10">
            <v>1500</v>
          </cell>
        </row>
      </sheetData>
      <sheetData sheetId="1830"/>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row r="10">
          <cell r="D10">
            <v>1500</v>
          </cell>
        </row>
      </sheetData>
      <sheetData sheetId="1846">
        <row r="10">
          <cell r="D10">
            <v>1500</v>
          </cell>
        </row>
      </sheetData>
      <sheetData sheetId="1847">
        <row r="10">
          <cell r="D10">
            <v>1500</v>
          </cell>
        </row>
      </sheetData>
      <sheetData sheetId="1848">
        <row r="10">
          <cell r="D10">
            <v>1500</v>
          </cell>
        </row>
      </sheetData>
      <sheetData sheetId="1849">
        <row r="10">
          <cell r="D10">
            <v>1500</v>
          </cell>
        </row>
      </sheetData>
      <sheetData sheetId="1850">
        <row r="10">
          <cell r="D10">
            <v>1500</v>
          </cell>
        </row>
      </sheetData>
      <sheetData sheetId="1851">
        <row r="10">
          <cell r="D10">
            <v>1500</v>
          </cell>
        </row>
      </sheetData>
      <sheetData sheetId="1852">
        <row r="10">
          <cell r="D10">
            <v>1500</v>
          </cell>
        </row>
      </sheetData>
      <sheetData sheetId="1853">
        <row r="10">
          <cell r="D10">
            <v>1500</v>
          </cell>
        </row>
      </sheetData>
      <sheetData sheetId="1854">
        <row r="10">
          <cell r="D10">
            <v>1500</v>
          </cell>
        </row>
      </sheetData>
      <sheetData sheetId="1855">
        <row r="10">
          <cell r="D10">
            <v>1500</v>
          </cell>
        </row>
      </sheetData>
      <sheetData sheetId="1856">
        <row r="10">
          <cell r="D10">
            <v>1500</v>
          </cell>
        </row>
      </sheetData>
      <sheetData sheetId="1857">
        <row r="10">
          <cell r="D10">
            <v>1500</v>
          </cell>
        </row>
      </sheetData>
      <sheetData sheetId="1858">
        <row r="10">
          <cell r="D10">
            <v>1500</v>
          </cell>
        </row>
      </sheetData>
      <sheetData sheetId="1859">
        <row r="10">
          <cell r="D10">
            <v>1500</v>
          </cell>
        </row>
      </sheetData>
      <sheetData sheetId="1860">
        <row r="10">
          <cell r="D10">
            <v>1500</v>
          </cell>
        </row>
      </sheetData>
      <sheetData sheetId="1861">
        <row r="10">
          <cell r="D10">
            <v>1500</v>
          </cell>
        </row>
      </sheetData>
      <sheetData sheetId="1862">
        <row r="10">
          <cell r="D10">
            <v>1500</v>
          </cell>
        </row>
      </sheetData>
      <sheetData sheetId="1863">
        <row r="10">
          <cell r="D10">
            <v>1500</v>
          </cell>
        </row>
      </sheetData>
      <sheetData sheetId="1864">
        <row r="10">
          <cell r="D10">
            <v>1500</v>
          </cell>
        </row>
      </sheetData>
      <sheetData sheetId="1865">
        <row r="10">
          <cell r="D10">
            <v>1500</v>
          </cell>
        </row>
      </sheetData>
      <sheetData sheetId="1866">
        <row r="10">
          <cell r="D10">
            <v>1500</v>
          </cell>
        </row>
      </sheetData>
      <sheetData sheetId="1867">
        <row r="10">
          <cell r="D10">
            <v>1500</v>
          </cell>
        </row>
      </sheetData>
      <sheetData sheetId="1868">
        <row r="10">
          <cell r="D10">
            <v>1500</v>
          </cell>
        </row>
      </sheetData>
      <sheetData sheetId="1869">
        <row r="10">
          <cell r="D10">
            <v>1500</v>
          </cell>
        </row>
      </sheetData>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sheetData sheetId="1896"/>
      <sheetData sheetId="1897"/>
      <sheetData sheetId="1898"/>
      <sheetData sheetId="1899"/>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row r="10">
          <cell r="D10">
            <v>1500</v>
          </cell>
        </row>
      </sheetData>
      <sheetData sheetId="1941">
        <row r="10">
          <cell r="D10">
            <v>1500</v>
          </cell>
        </row>
      </sheetData>
      <sheetData sheetId="1942">
        <row r="10">
          <cell r="D10">
            <v>1500</v>
          </cell>
        </row>
      </sheetData>
      <sheetData sheetId="1943">
        <row r="10">
          <cell r="D10">
            <v>1500</v>
          </cell>
        </row>
      </sheetData>
      <sheetData sheetId="1944">
        <row r="10">
          <cell r="D10">
            <v>1500</v>
          </cell>
        </row>
      </sheetData>
      <sheetData sheetId="1945">
        <row r="10">
          <cell r="D10">
            <v>1500</v>
          </cell>
        </row>
      </sheetData>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row r="10">
          <cell r="D10">
            <v>1500</v>
          </cell>
        </row>
      </sheetData>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row r="10">
          <cell r="D10">
            <v>1500</v>
          </cell>
        </row>
      </sheetData>
      <sheetData sheetId="1999">
        <row r="10">
          <cell r="D10">
            <v>1500</v>
          </cell>
        </row>
      </sheetData>
      <sheetData sheetId="2000">
        <row r="10">
          <cell r="D10">
            <v>1500</v>
          </cell>
        </row>
      </sheetData>
      <sheetData sheetId="2001">
        <row r="10">
          <cell r="D10">
            <v>1500</v>
          </cell>
        </row>
      </sheetData>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sheetData sheetId="2010"/>
      <sheetData sheetId="2011"/>
      <sheetData sheetId="2012"/>
      <sheetData sheetId="2013"/>
      <sheetData sheetId="2014"/>
      <sheetData sheetId="2015"/>
      <sheetData sheetId="2016"/>
      <sheetData sheetId="2017"/>
      <sheetData sheetId="2018"/>
      <sheetData sheetId="2019">
        <row r="10">
          <cell r="D10">
            <v>1500</v>
          </cell>
        </row>
      </sheetData>
      <sheetData sheetId="2020">
        <row r="10">
          <cell r="D10">
            <v>1500</v>
          </cell>
        </row>
      </sheetData>
      <sheetData sheetId="2021">
        <row r="10">
          <cell r="D10">
            <v>1500</v>
          </cell>
        </row>
      </sheetData>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sheetData sheetId="2035"/>
      <sheetData sheetId="2036"/>
      <sheetData sheetId="2037"/>
      <sheetData sheetId="2038">
        <row r="10">
          <cell r="D10">
            <v>1500</v>
          </cell>
        </row>
      </sheetData>
      <sheetData sheetId="2039">
        <row r="10">
          <cell r="D10">
            <v>1500</v>
          </cell>
        </row>
      </sheetData>
      <sheetData sheetId="2040">
        <row r="10">
          <cell r="D10">
            <v>1500</v>
          </cell>
        </row>
      </sheetData>
      <sheetData sheetId="2041">
        <row r="10">
          <cell r="D10">
            <v>1500</v>
          </cell>
        </row>
      </sheetData>
      <sheetData sheetId="2042">
        <row r="10">
          <cell r="D10">
            <v>1500</v>
          </cell>
        </row>
      </sheetData>
      <sheetData sheetId="2043">
        <row r="10">
          <cell r="D10">
            <v>1500</v>
          </cell>
        </row>
      </sheetData>
      <sheetData sheetId="2044">
        <row r="10">
          <cell r="D10">
            <v>1500</v>
          </cell>
        </row>
      </sheetData>
      <sheetData sheetId="2045">
        <row r="10">
          <cell r="D10">
            <v>1500</v>
          </cell>
        </row>
      </sheetData>
      <sheetData sheetId="2046">
        <row r="10">
          <cell r="D10">
            <v>1500</v>
          </cell>
        </row>
      </sheetData>
      <sheetData sheetId="2047">
        <row r="10">
          <cell r="D10">
            <v>1500</v>
          </cell>
        </row>
      </sheetData>
      <sheetData sheetId="2048">
        <row r="10">
          <cell r="D10">
            <v>1500</v>
          </cell>
        </row>
      </sheetData>
      <sheetData sheetId="2049">
        <row r="10">
          <cell r="D10">
            <v>1500</v>
          </cell>
        </row>
      </sheetData>
      <sheetData sheetId="2050">
        <row r="10">
          <cell r="D10">
            <v>1500</v>
          </cell>
        </row>
      </sheetData>
      <sheetData sheetId="2051">
        <row r="10">
          <cell r="D10">
            <v>1500</v>
          </cell>
        </row>
      </sheetData>
      <sheetData sheetId="2052">
        <row r="10">
          <cell r="D10">
            <v>1500</v>
          </cell>
        </row>
      </sheetData>
      <sheetData sheetId="2053">
        <row r="10">
          <cell r="D10">
            <v>1500</v>
          </cell>
        </row>
      </sheetData>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sheetData sheetId="2059"/>
      <sheetData sheetId="2060"/>
      <sheetData sheetId="2061">
        <row r="10">
          <cell r="D10">
            <v>1500</v>
          </cell>
        </row>
      </sheetData>
      <sheetData sheetId="2062">
        <row r="10">
          <cell r="D10">
            <v>1500</v>
          </cell>
        </row>
      </sheetData>
      <sheetData sheetId="2063"/>
      <sheetData sheetId="2064"/>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sheetData sheetId="2088"/>
      <sheetData sheetId="2089"/>
      <sheetData sheetId="2090"/>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sheetData sheetId="2111"/>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sheetData sheetId="2153"/>
      <sheetData sheetId="2154"/>
      <sheetData sheetId="2155"/>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sheetData sheetId="2177"/>
      <sheetData sheetId="2178">
        <row r="10">
          <cell r="D10">
            <v>1500</v>
          </cell>
        </row>
      </sheetData>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sheetData sheetId="2206"/>
      <sheetData sheetId="2207"/>
      <sheetData sheetId="2208"/>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sheetData sheetId="2229"/>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ow r="10">
          <cell r="D10">
            <v>1500</v>
          </cell>
        </row>
      </sheetData>
      <sheetData sheetId="2237">
        <row r="10">
          <cell r="D10">
            <v>1500</v>
          </cell>
        </row>
      </sheetData>
      <sheetData sheetId="2238">
        <row r="10">
          <cell r="D10">
            <v>1500</v>
          </cell>
        </row>
      </sheetData>
      <sheetData sheetId="2239">
        <row r="10">
          <cell r="D10">
            <v>1500</v>
          </cell>
        </row>
      </sheetData>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ow r="10">
          <cell r="D10">
            <v>1500</v>
          </cell>
        </row>
      </sheetData>
      <sheetData sheetId="2282">
        <row r="10">
          <cell r="D10">
            <v>1500</v>
          </cell>
        </row>
      </sheetData>
      <sheetData sheetId="2283">
        <row r="10">
          <cell r="D10">
            <v>1500</v>
          </cell>
        </row>
      </sheetData>
      <sheetData sheetId="2284">
        <row r="10">
          <cell r="D10">
            <v>1500</v>
          </cell>
        </row>
      </sheetData>
      <sheetData sheetId="2285">
        <row r="10">
          <cell r="D10">
            <v>1500</v>
          </cell>
        </row>
      </sheetData>
      <sheetData sheetId="2286">
        <row r="10">
          <cell r="D10">
            <v>1500</v>
          </cell>
        </row>
      </sheetData>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sheetData sheetId="2323"/>
      <sheetData sheetId="2324"/>
      <sheetData sheetId="2325"/>
      <sheetData sheetId="2326"/>
      <sheetData sheetId="2327">
        <row r="10">
          <cell r="D10">
            <v>1500</v>
          </cell>
        </row>
      </sheetData>
      <sheetData sheetId="2328">
        <row r="10">
          <cell r="D10">
            <v>1500</v>
          </cell>
        </row>
      </sheetData>
      <sheetData sheetId="2329">
        <row r="10">
          <cell r="D10">
            <v>1500</v>
          </cell>
        </row>
      </sheetData>
      <sheetData sheetId="2330">
        <row r="10">
          <cell r="D10">
            <v>1500</v>
          </cell>
        </row>
      </sheetData>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sheetData sheetId="2338">
        <row r="10">
          <cell r="D10">
            <v>1500</v>
          </cell>
        </row>
      </sheetData>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row r="10">
          <cell r="D10">
            <v>1500</v>
          </cell>
        </row>
      </sheetData>
      <sheetData sheetId="2354">
        <row r="10">
          <cell r="D10">
            <v>1500</v>
          </cell>
        </row>
      </sheetData>
      <sheetData sheetId="2355">
        <row r="10">
          <cell r="D10">
            <v>1500</v>
          </cell>
        </row>
      </sheetData>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row r="10">
          <cell r="D10">
            <v>1500</v>
          </cell>
        </row>
      </sheetData>
      <sheetData sheetId="2379">
        <row r="10">
          <cell r="D10">
            <v>1500</v>
          </cell>
        </row>
      </sheetData>
      <sheetData sheetId="2380"/>
      <sheetData sheetId="2381">
        <row r="10">
          <cell r="D10">
            <v>1500</v>
          </cell>
        </row>
      </sheetData>
      <sheetData sheetId="2382">
        <row r="10">
          <cell r="D10">
            <v>1500</v>
          </cell>
        </row>
      </sheetData>
      <sheetData sheetId="2383"/>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efreshError="1"/>
      <sheetData sheetId="2394" refreshError="1"/>
      <sheetData sheetId="2395" refreshError="1"/>
      <sheetData sheetId="2396" refreshError="1"/>
      <sheetData sheetId="2397" refreshError="1"/>
      <sheetData sheetId="2398" refreshError="1"/>
      <sheetData sheetId="2399">
        <row r="10">
          <cell r="D10">
            <v>1500</v>
          </cell>
        </row>
      </sheetData>
      <sheetData sheetId="2400">
        <row r="10">
          <cell r="D10">
            <v>1500</v>
          </cell>
        </row>
      </sheetData>
      <sheetData sheetId="2401">
        <row r="10">
          <cell r="D10">
            <v>1500</v>
          </cell>
        </row>
      </sheetData>
      <sheetData sheetId="2402">
        <row r="10">
          <cell r="D10">
            <v>1500</v>
          </cell>
        </row>
      </sheetData>
      <sheetData sheetId="2403">
        <row r="10">
          <cell r="D10">
            <v>1500</v>
          </cell>
        </row>
      </sheetData>
      <sheetData sheetId="2404">
        <row r="10">
          <cell r="D10">
            <v>1500</v>
          </cell>
        </row>
      </sheetData>
      <sheetData sheetId="2405">
        <row r="10">
          <cell r="D10">
            <v>1500</v>
          </cell>
        </row>
      </sheetData>
      <sheetData sheetId="2406">
        <row r="10">
          <cell r="D10">
            <v>1500</v>
          </cell>
        </row>
      </sheetData>
      <sheetData sheetId="2407">
        <row r="10">
          <cell r="D10">
            <v>1500</v>
          </cell>
        </row>
      </sheetData>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10">
          <cell r="D10">
            <v>1500</v>
          </cell>
        </row>
      </sheetData>
      <sheetData sheetId="2440"/>
      <sheetData sheetId="2441"/>
      <sheetData sheetId="2442"/>
      <sheetData sheetId="2443"/>
      <sheetData sheetId="2444"/>
      <sheetData sheetId="2445">
        <row r="10">
          <cell r="D10">
            <v>1500</v>
          </cell>
        </row>
      </sheetData>
      <sheetData sheetId="2446">
        <row r="10">
          <cell r="D10">
            <v>1500</v>
          </cell>
        </row>
      </sheetData>
      <sheetData sheetId="2447">
        <row r="10">
          <cell r="D10">
            <v>1500</v>
          </cell>
        </row>
      </sheetData>
      <sheetData sheetId="2448">
        <row r="10">
          <cell r="D10">
            <v>1500</v>
          </cell>
        </row>
      </sheetData>
      <sheetData sheetId="2449">
        <row r="10">
          <cell r="D10">
            <v>1500</v>
          </cell>
        </row>
      </sheetData>
      <sheetData sheetId="2450">
        <row r="10">
          <cell r="D10">
            <v>1500</v>
          </cell>
        </row>
      </sheetData>
      <sheetData sheetId="2451">
        <row r="10">
          <cell r="D10">
            <v>1500</v>
          </cell>
        </row>
      </sheetData>
      <sheetData sheetId="2452">
        <row r="10">
          <cell r="D10">
            <v>1500</v>
          </cell>
        </row>
      </sheetData>
      <sheetData sheetId="2453">
        <row r="10">
          <cell r="D10">
            <v>1500</v>
          </cell>
        </row>
      </sheetData>
      <sheetData sheetId="2454">
        <row r="10">
          <cell r="D10">
            <v>1500</v>
          </cell>
        </row>
      </sheetData>
      <sheetData sheetId="2455"/>
      <sheetData sheetId="2456"/>
      <sheetData sheetId="2457"/>
      <sheetData sheetId="2458"/>
      <sheetData sheetId="2459"/>
      <sheetData sheetId="2460" refreshError="1"/>
      <sheetData sheetId="2461">
        <row r="10">
          <cell r="D10">
            <v>1500</v>
          </cell>
        </row>
      </sheetData>
      <sheetData sheetId="2462"/>
      <sheetData sheetId="2463"/>
      <sheetData sheetId="2464"/>
      <sheetData sheetId="2465"/>
      <sheetData sheetId="2466"/>
      <sheetData sheetId="2467">
        <row r="10">
          <cell r="D10">
            <v>1500</v>
          </cell>
        </row>
      </sheetData>
      <sheetData sheetId="2468">
        <row r="10">
          <cell r="D10">
            <v>1500</v>
          </cell>
        </row>
      </sheetData>
      <sheetData sheetId="2469">
        <row r="10">
          <cell r="D10">
            <v>1500</v>
          </cell>
        </row>
      </sheetData>
      <sheetData sheetId="2470">
        <row r="10">
          <cell r="D10">
            <v>1500</v>
          </cell>
        </row>
      </sheetData>
      <sheetData sheetId="2471">
        <row r="10">
          <cell r="D10">
            <v>1500</v>
          </cell>
        </row>
      </sheetData>
      <sheetData sheetId="2472">
        <row r="10">
          <cell r="D10">
            <v>1500</v>
          </cell>
        </row>
      </sheetData>
      <sheetData sheetId="2473">
        <row r="10">
          <cell r="D10">
            <v>1500</v>
          </cell>
        </row>
      </sheetData>
      <sheetData sheetId="2474">
        <row r="10">
          <cell r="D10">
            <v>1500</v>
          </cell>
        </row>
      </sheetData>
      <sheetData sheetId="2475">
        <row r="10">
          <cell r="D10">
            <v>1500</v>
          </cell>
        </row>
      </sheetData>
      <sheetData sheetId="2476">
        <row r="10">
          <cell r="D10">
            <v>1500</v>
          </cell>
        </row>
      </sheetData>
      <sheetData sheetId="2477">
        <row r="10">
          <cell r="D10">
            <v>1500</v>
          </cell>
        </row>
      </sheetData>
      <sheetData sheetId="2478">
        <row r="10">
          <cell r="D10">
            <v>1500</v>
          </cell>
        </row>
      </sheetData>
      <sheetData sheetId="2479">
        <row r="10">
          <cell r="D10">
            <v>1500</v>
          </cell>
        </row>
      </sheetData>
      <sheetData sheetId="2480">
        <row r="10">
          <cell r="D10">
            <v>1500</v>
          </cell>
        </row>
      </sheetData>
      <sheetData sheetId="2481"/>
      <sheetData sheetId="2482">
        <row r="10">
          <cell r="D10">
            <v>1500</v>
          </cell>
        </row>
      </sheetData>
      <sheetData sheetId="2483">
        <row r="10">
          <cell r="D10">
            <v>1500</v>
          </cell>
        </row>
      </sheetData>
      <sheetData sheetId="2484">
        <row r="10">
          <cell r="D10">
            <v>1500</v>
          </cell>
        </row>
      </sheetData>
      <sheetData sheetId="2485">
        <row r="10">
          <cell r="D10">
            <v>1500</v>
          </cell>
        </row>
      </sheetData>
      <sheetData sheetId="2486">
        <row r="10">
          <cell r="D10">
            <v>1500</v>
          </cell>
        </row>
      </sheetData>
      <sheetData sheetId="2487">
        <row r="10">
          <cell r="D10">
            <v>1500</v>
          </cell>
        </row>
      </sheetData>
      <sheetData sheetId="2488">
        <row r="10">
          <cell r="D10">
            <v>1500</v>
          </cell>
        </row>
      </sheetData>
      <sheetData sheetId="2489">
        <row r="10">
          <cell r="D10">
            <v>1500</v>
          </cell>
        </row>
      </sheetData>
      <sheetData sheetId="2490">
        <row r="10">
          <cell r="D10">
            <v>1500</v>
          </cell>
        </row>
      </sheetData>
      <sheetData sheetId="2491">
        <row r="10">
          <cell r="D10">
            <v>1500</v>
          </cell>
        </row>
      </sheetData>
      <sheetData sheetId="2492">
        <row r="10">
          <cell r="D10">
            <v>1500</v>
          </cell>
        </row>
      </sheetData>
      <sheetData sheetId="2493">
        <row r="10">
          <cell r="D10">
            <v>1500</v>
          </cell>
        </row>
      </sheetData>
      <sheetData sheetId="2494">
        <row r="10">
          <cell r="D10">
            <v>1500</v>
          </cell>
        </row>
      </sheetData>
      <sheetData sheetId="2495" refreshError="1"/>
      <sheetData sheetId="2496">
        <row r="10">
          <cell r="D10">
            <v>1500</v>
          </cell>
        </row>
      </sheetData>
      <sheetData sheetId="2497">
        <row r="10">
          <cell r="D10">
            <v>1500</v>
          </cell>
        </row>
      </sheetData>
      <sheetData sheetId="2498">
        <row r="10">
          <cell r="D10">
            <v>1500</v>
          </cell>
        </row>
      </sheetData>
      <sheetData sheetId="2499">
        <row r="10">
          <cell r="D10">
            <v>1500</v>
          </cell>
        </row>
      </sheetData>
      <sheetData sheetId="2500">
        <row r="10">
          <cell r="D10">
            <v>1500</v>
          </cell>
        </row>
      </sheetData>
      <sheetData sheetId="2501">
        <row r="10">
          <cell r="D10">
            <v>1500</v>
          </cell>
        </row>
      </sheetData>
      <sheetData sheetId="2502">
        <row r="10">
          <cell r="D10">
            <v>1500</v>
          </cell>
        </row>
      </sheetData>
      <sheetData sheetId="2503">
        <row r="10">
          <cell r="D10">
            <v>1500</v>
          </cell>
        </row>
      </sheetData>
      <sheetData sheetId="2504">
        <row r="10">
          <cell r="D10">
            <v>1500</v>
          </cell>
        </row>
      </sheetData>
      <sheetData sheetId="2505">
        <row r="10">
          <cell r="D10">
            <v>1500</v>
          </cell>
        </row>
      </sheetData>
      <sheetData sheetId="2506">
        <row r="10">
          <cell r="D10">
            <v>1500</v>
          </cell>
        </row>
      </sheetData>
      <sheetData sheetId="2507" refreshError="1"/>
      <sheetData sheetId="2508" refreshError="1"/>
      <sheetData sheetId="2509" refreshError="1"/>
      <sheetData sheetId="2510"/>
      <sheetData sheetId="251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ow r="10">
          <cell r="D10">
            <v>1500</v>
          </cell>
        </row>
      </sheetData>
      <sheetData sheetId="2522">
        <row r="10">
          <cell r="D10">
            <v>1500</v>
          </cell>
        </row>
      </sheetData>
      <sheetData sheetId="2523"/>
      <sheetData sheetId="2524">
        <row r="10">
          <cell r="D10">
            <v>1500</v>
          </cell>
        </row>
      </sheetData>
      <sheetData sheetId="2525">
        <row r="10">
          <cell r="D10">
            <v>1500</v>
          </cell>
        </row>
      </sheetData>
      <sheetData sheetId="2526">
        <row r="10">
          <cell r="D10">
            <v>1500</v>
          </cell>
        </row>
      </sheetData>
      <sheetData sheetId="2527">
        <row r="10">
          <cell r="D10">
            <v>1500</v>
          </cell>
        </row>
      </sheetData>
      <sheetData sheetId="2528">
        <row r="10">
          <cell r="D10">
            <v>1500</v>
          </cell>
        </row>
      </sheetData>
      <sheetData sheetId="2529"/>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row r="10">
          <cell r="D10">
            <v>1500</v>
          </cell>
        </row>
      </sheetData>
      <sheetData sheetId="2556"/>
      <sheetData sheetId="2557">
        <row r="10">
          <cell r="D10">
            <v>1500</v>
          </cell>
        </row>
      </sheetData>
      <sheetData sheetId="2558"/>
      <sheetData sheetId="2559"/>
      <sheetData sheetId="2560"/>
      <sheetData sheetId="2561"/>
      <sheetData sheetId="2562"/>
      <sheetData sheetId="2563"/>
      <sheetData sheetId="2564" refreshError="1"/>
      <sheetData sheetId="2565"/>
      <sheetData sheetId="2566"/>
      <sheetData sheetId="2567"/>
      <sheetData sheetId="2568"/>
      <sheetData sheetId="2569"/>
      <sheetData sheetId="2570"/>
      <sheetData sheetId="2571"/>
      <sheetData sheetId="2572">
        <row r="10">
          <cell r="D10">
            <v>1500</v>
          </cell>
        </row>
      </sheetData>
      <sheetData sheetId="2573">
        <row r="10">
          <cell r="D10">
            <v>1500</v>
          </cell>
        </row>
      </sheetData>
      <sheetData sheetId="2574">
        <row r="10">
          <cell r="D10">
            <v>1500</v>
          </cell>
        </row>
      </sheetData>
      <sheetData sheetId="2575">
        <row r="10">
          <cell r="D10">
            <v>1500</v>
          </cell>
        </row>
      </sheetData>
      <sheetData sheetId="2576">
        <row r="10">
          <cell r="D10">
            <v>1500</v>
          </cell>
        </row>
      </sheetData>
      <sheetData sheetId="2577"/>
      <sheetData sheetId="2578"/>
      <sheetData sheetId="2579">
        <row r="10">
          <cell r="D10">
            <v>1500</v>
          </cell>
        </row>
      </sheetData>
      <sheetData sheetId="2580">
        <row r="10">
          <cell r="D10">
            <v>1500</v>
          </cell>
        </row>
      </sheetData>
      <sheetData sheetId="2581">
        <row r="10">
          <cell r="D10">
            <v>1500</v>
          </cell>
        </row>
      </sheetData>
      <sheetData sheetId="2582">
        <row r="10">
          <cell r="D10">
            <v>1500</v>
          </cell>
        </row>
      </sheetData>
      <sheetData sheetId="2583">
        <row r="10">
          <cell r="D10">
            <v>1500</v>
          </cell>
        </row>
      </sheetData>
      <sheetData sheetId="2584"/>
      <sheetData sheetId="2585"/>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sheetData sheetId="2662"/>
      <sheetData sheetId="2663"/>
      <sheetData sheetId="2664"/>
      <sheetData sheetId="2665"/>
      <sheetData sheetId="2666"/>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sheetData sheetId="3238"/>
      <sheetData sheetId="3239"/>
      <sheetData sheetId="3240"/>
      <sheetData sheetId="3241"/>
      <sheetData sheetId="3242"/>
      <sheetData sheetId="3243"/>
      <sheetData sheetId="3244"/>
      <sheetData sheetId="3245" refreshError="1"/>
      <sheetData sheetId="3246" refreshError="1"/>
      <sheetData sheetId="3247" refreshError="1"/>
      <sheetData sheetId="3248" refreshError="1"/>
      <sheetData sheetId="3249"/>
      <sheetData sheetId="3250"/>
      <sheetData sheetId="3251"/>
      <sheetData sheetId="3252"/>
      <sheetData sheetId="3253"/>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sheetData sheetId="3268"/>
      <sheetData sheetId="3269"/>
      <sheetData sheetId="3270" refreshError="1"/>
      <sheetData sheetId="3271"/>
      <sheetData sheetId="3272"/>
      <sheetData sheetId="3273"/>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 val="S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REF"/>
      <sheetName val="입찰내역_발주처_양식"/>
      <sheetName val="입찰내역_발주처_제출용"/>
      <sheetName val="입찰내역_내부용"/>
      <sheetName val="직접공사비_본사용"/>
      <sheetName val="공통가설_(R1)"/>
      <sheetName val="현장기구조직표_"/>
      <sheetName val="NPV"/>
      <sheetName val="시설물일위"/>
      <sheetName val="실행철강하도"/>
      <sheetName val="대비표"/>
      <sheetName val="PROJECT BRIEF"/>
      <sheetName val="집계"/>
      <sheetName val="인건비(VOICE)"/>
      <sheetName val="sum"/>
      <sheetName val="PRL"/>
      <sheetName val="Sheet1"/>
      <sheetName val="HW-Sets_Option1"/>
      <sheetName val="SRC-B3U2"/>
      <sheetName val="安装费"/>
      <sheetName val="设计开办费"/>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BOQ-Rev.3"/>
      <sheetName val="Cost Summary"/>
      <sheetName val="材料单"/>
      <sheetName val="u_rates"/>
      <sheetName val="BOQ건축"/>
      <sheetName val="Site Expenses"/>
      <sheetName val="Architectural"/>
      <sheetName val="Cash2"/>
      <sheetName val="기계내역서"/>
      <sheetName val="Customize Your Invoice"/>
      <sheetName val="PROJECT BRIEF(EX.NEW)"/>
      <sheetName val="POWER"/>
      <sheetName val="입찰내역_발주처_양식1"/>
      <sheetName val="ANA"/>
      <sheetName val="DI-ESTI"/>
      <sheetName val="Gia vat tu"/>
      <sheetName val="Raw Data"/>
      <sheetName val="Option"/>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FitOutConfCentre"/>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Variations"/>
      <sheetName val="list"/>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Plinthbeam"/>
      <sheetName val="BM"/>
      <sheetName val="Data"/>
      <sheetName val="_Data"/>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Chiet tinh dz22"/>
      <sheetName val="1"/>
      <sheetName val="Material List "/>
      <sheetName val="finalj"/>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 ??? ??"/>
      <sheetName val="MAIN Labour-Staff"/>
      <sheetName val="Room Matrix"/>
      <sheetName val="PB- 1,3,5"/>
      <sheetName val="PB - 2,4"/>
      <sheetName val="PB -6"/>
      <sheetName val="RB - 4"/>
      <sheetName val="RB-5"/>
      <sheetName val="RB - OR"/>
      <sheetName val="RB - UR"/>
      <sheetName val="PROJECT_BRIEF"/>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Glass_Type"/>
      <sheetName val="Rate_Analysis2"/>
      <sheetName val="Day work"/>
      <sheetName val="HQ-TO"/>
      <sheetName val="토목주소"/>
      <sheetName val="프랜트면허"/>
      <sheetName val="PriceList"/>
      <sheetName val="Data&amp;Lists"/>
      <sheetName val="Settings"/>
      <sheetName val="CASHFLOWS"/>
      <sheetName val="GRSummary"/>
      <sheetName val="Status List"/>
      <sheetName val="Sià_x0004_6_x0000__x0000__x0000__x0000__x0000__x0001__x0000__x0000__x0008_"/>
      <sheetName val="PROJECT_BRé¬e&amp;_x0000__x0018_ú_x0008_w_x001c_e&amp;"/>
      <sheetName val="____ ___ __"/>
      <sheetName val="Sià_x0004_6"/>
      <sheetName val="PROJECT_BRé¬e&amp;"/>
      <sheetName val="Panels (DWG)"/>
      <sheetName val="③赤紙(日文)"/>
      <sheetName val="0.0 Reference"/>
      <sheetName val="."/>
      <sheetName val="????_???_??"/>
      <sheetName val="????_???_??1"/>
      <sheetName val="PROJECT_BRIEF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Gia_vat_tu3"/>
      <sheetName val="Raw_Data3"/>
      <sheetName val="PROJECT_BRIEF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PROJECT_BRIEF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입찰내역_발주처_양식6"/>
      <sheetName val="????_???_??4"/>
      <sheetName val="Gia_vat_tu4"/>
      <sheetName val="Raw_Data4"/>
      <sheetName val="PROJECT_BRIEF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UMMARY"/>
      <sheetName val="SPT vs PHI"/>
      <sheetName val="Labor abs-NMR"/>
      <sheetName val="DVM Sizing Calculator- 10 ips "/>
      <sheetName val="upa"/>
      <sheetName val="beam-reinft"/>
      <sheetName val="Project Data Guide"/>
      <sheetName val="Design"/>
      <sheetName val="sheet6"/>
      <sheetName val="200205C"/>
      <sheetName val="PROJ. DATA"/>
      <sheetName val=" Beams Sched "/>
      <sheetName val="Structure (2)"/>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General"/>
      <sheetName val="Demand"/>
      <sheetName val="Occ"/>
      <sheetName val="Debt overview (input)"/>
      <sheetName val="except wiring"/>
      <sheetName val="cover page"/>
      <sheetName val="SCE_LOG"/>
      <sheetName val="Main Summary"/>
      <sheetName val="PE"/>
      <sheetName val="9"/>
      <sheetName val="MASTER_RATE ANALYSIS"/>
      <sheetName val="Summ"/>
      <sheetName val="opstat"/>
      <sheetName val="costs"/>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lass_Type5"/>
      <sheetName val="SHORT_LIST3"/>
      <sheetName val="Rate_Analysis3"/>
      <sheetName val="Chiet_tinh_dz22"/>
      <sheetName val="Material_List_"/>
      <sheetName val="????_???_??5"/>
      <sheetName val="MAIN_Labour-Staff"/>
      <sheetName val="Room_Matrix"/>
      <sheetName val="PB-_1,3,5"/>
      <sheetName val="PB_-_2,4"/>
      <sheetName val="PB_-6"/>
      <sheetName val="RB_-_4"/>
      <sheetName val="RB_-_OR"/>
      <sheetName val="RB_-_UR"/>
      <sheetName val="F_-_Woodwork"/>
      <sheetName val="Day_work"/>
      <sheetName val="Status_List"/>
      <sheetName val="Sià6"/>
      <sheetName val="PROJECT_BRé¬e&amp;úwe&amp;"/>
      <sheetName val="___________"/>
      <sheetName val="Panels_(DWG)"/>
      <sheetName val="0_0_Reference"/>
      <sheetName val="_"/>
      <sheetName val="ML"/>
      <sheetName val="sc"/>
      <sheetName val="금액내역서"/>
      <sheetName val="PNTEXT"/>
      <sheetName val="Vendors"/>
      <sheetName val="Data Ref"/>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LPO Register"/>
      <sheetName val="SPT_vs_PHI"/>
      <sheetName val="Labor_abs-NMR"/>
      <sheetName val="final abstract"/>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Customize_Your_Invoice11"/>
      <sheetName val="PROJECT_BRIEF(EX_NEW)11"/>
      <sheetName val="Gia_vat_tu11"/>
      <sheetName val="Raw_Data11"/>
      <sheetName val="PROJECT_BRIEF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SHORT_LIST4"/>
      <sheetName val="Rate_Analysis4"/>
      <sheetName val="MAIN_Labour-Staff1"/>
      <sheetName val="Material_List_1"/>
      <sheetName val="Room_Matrix1"/>
      <sheetName val="PB-_1,3,51"/>
      <sheetName val="PB_-_2,41"/>
      <sheetName val="PB_-61"/>
      <sheetName val="RB_-_41"/>
      <sheetName val="RB_-_OR1"/>
      <sheetName val="RB_-_UR1"/>
      <sheetName val="????_???_??6"/>
      <sheetName val="F_-_Woodwork1"/>
      <sheetName val="Chiet_tinh_dz221"/>
      <sheetName val="Day_work1"/>
      <sheetName val="Status_List1"/>
      <sheetName val="___________1"/>
      <sheetName val="SPT_vs_PHI1"/>
      <sheetName val="Panels_(DWG)1"/>
      <sheetName val="0_0_Reference1"/>
      <sheetName val="Labor_abs-NMR1"/>
      <sheetName val="cover_page"/>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Common Data"/>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VM_Sizing_Calculator-_10_ips_"/>
      <sheetName val="Data_Ref"/>
      <sheetName val="Gen_Req_"/>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intr stool brkup"/>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_1"/>
      <sheetName val="Common_Data"/>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Controls"/>
      <sheetName val="Data sheet"/>
      <sheetName val="标准层玻璃幕墙耳㫚⤂_x0000_鸀⁦_x0000__x0001__x0000__x0000_栀"/>
      <sheetName val="Measure"/>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cables"/>
      <sheetName val="Electrical Works"/>
      <sheetName val="EEV(Prilim)"/>
      <sheetName val="COL-SCH"/>
      <sheetName val="CLS"/>
      <sheetName val="CIF COST ITEM"/>
      <sheetName val="YN"/>
      <sheetName val="1-G1"/>
      <sheetName val="New Rates"/>
      <sheetName val="HWDG"/>
      <sheetName val="DATI_CONS"/>
      <sheetName val="KPIs"/>
      <sheetName val="Sales &amp; Prod"/>
      <sheetName val="Internet"/>
      <sheetName val="ESTIMATE"/>
      <sheetName val="CSC"/>
      <sheetName val="slipsumpR"/>
      <sheetName val="11"/>
      <sheetName val="BAG-2"/>
      <sheetName val="Currency"/>
      <sheetName val="ACCOUNT"/>
      <sheetName val="Pick Lists"/>
      <sheetName val="※ 드롭다운 목록"/>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Data Validation"/>
      <sheetName val="45,46"/>
      <sheetName val="门窗表"/>
      <sheetName val="ESCON"/>
      <sheetName val="james's"/>
      <sheetName val="공통가설"/>
      <sheetName val="방배동내역(리라)"/>
      <sheetName val="현장경비"/>
      <sheetName val="방배동내역 (총괄)"/>
      <sheetName val="slide#25,32"/>
      <sheetName val="Summary-Villanova"/>
      <sheetName val="Combined SC and Supplier"/>
      <sheetName val="SC - details"/>
      <sheetName val="Supplier - details"/>
      <sheetName val="02 Oct Allocation"/>
      <sheetName val="Supplier (not used)"/>
      <sheetName val="Key Info"/>
      <sheetName val="W"/>
      <sheetName val="S3 Architectural"/>
      <sheetName val="Ledger"/>
      <sheetName val="COLUMN"/>
      <sheetName val="office"/>
      <sheetName val="Lab"/>
      <sheetName val="#3E1_GCR"/>
      <sheetName val="DOP 1"/>
      <sheetName val="BAU"/>
      <sheetName val="PriorityList"/>
      <sheetName val="ffup"/>
      <sheetName val="Sch. Areas"/>
      <sheetName val="토목"/>
      <sheetName val="beam-reinft-IIInd floor"/>
      <sheetName val="Projects"/>
      <sheetName val="6.1.7 Grand Summary"/>
      <sheetName val="Co-ef"/>
      <sheetName val="개산공사비"/>
      <sheetName val="산근"/>
      <sheetName val="% prog figs -u5 and total"/>
      <sheetName val="CIF_COST_ITEM"/>
      <sheetName val="Sales_&amp;_Prod"/>
      <sheetName val="Key_Info"/>
      <sheetName val="beam-reinft-IIInd_floor"/>
      <sheetName val="标准层玻璃幕墙耳㫚⤂"/>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India F&amp;S Template"/>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Estimate for approval"/>
      <sheetName val="Estimate_for_approval"/>
      <sheetName val="Estimate_for_approval1"/>
      <sheetName val="KP1590_E"/>
      <sheetName val="A"/>
      <sheetName val="Démol."/>
      <sheetName val=""/>
      <sheetName val="01-D.PERS"/>
      <sheetName val="※_드롭다운_목록"/>
      <sheetName val="Progress As Per BOQ"/>
      <sheetName val="cp-e1"/>
      <sheetName val="Qty take-off IFCplans "/>
      <sheetName val="RTO5BASEref001"/>
      <sheetName val="D"/>
      <sheetName val="Bldg"/>
      <sheetName val="Doha North STW-30mnths"/>
      <sheetName val="PROGRAM"/>
      <sheetName val="CASHFLOW"/>
      <sheetName val="Beamsked"/>
      <sheetName val="Columnsked"/>
      <sheetName val="Rebar _Take off"/>
      <sheetName val="Pick_Lists"/>
      <sheetName val="드롭다운_목록"/>
      <sheetName val="DATA_LIST"/>
      <sheetName val="General_Schedule"/>
      <sheetName val="0_Master"/>
      <sheetName val="Cost_bd-&quot;A&quot;"/>
      <sheetName val="Fee_Rate_Summary"/>
      <sheetName val="Sum_BOQ_Items_CP1"/>
      <sheetName val="Basic_Conditions"/>
      <sheetName val="Bid_Cooperation"/>
      <sheetName val="Data_Validation"/>
      <sheetName val="방배동내역_(총괄)"/>
      <sheetName val="Schedules"/>
      <sheetName val="Pipe(HDPE)"/>
      <sheetName val="Materials "/>
      <sheetName val="Labour"/>
      <sheetName val="MAchinery(R1)"/>
      <sheetName val="Cashflow Analysis"/>
      <sheetName val="CIF_COST_ITEM1"/>
      <sheetName val="Key_Info1"/>
      <sheetName val="beam-reinft-IIInd_floor1"/>
      <sheetName val="Sales_&amp;_Prod1"/>
      <sheetName val="CIF_COST_ITEM2"/>
      <sheetName val="Key_Info2"/>
      <sheetName val="beam-reinft-IIInd_floor2"/>
      <sheetName val="Sales_&amp;_Prod2"/>
      <sheetName val="Dashboard-27-04"/>
      <sheetName val="Project Dash Board"/>
      <sheetName val="Dashboard-16-02"/>
      <sheetName val="E. H. Treatment for pile cap"/>
      <sheetName val="Sheet9"/>
      <sheetName val="DCF_5"/>
      <sheetName val="US Ship Repair Industry Growth"/>
      <sheetName val="Market Overview"/>
      <sheetName val="US Shipyard Repair Output"/>
      <sheetName val="Charts"/>
      <sheetName val="LBO"/>
      <sheetName val="Summary Financials"/>
      <sheetName val="DRUM"/>
      <sheetName val="Micro"/>
      <sheetName val="Pay_Sep06"/>
      <sheetName val="Costing"/>
      <sheetName val="Approved MTD Proj #'s"/>
      <sheetName val="Assumption Inputs"/>
      <sheetName val="PRICE-COMP"/>
      <sheetName val="9. Package split - Cost "/>
      <sheetName val="CFForecast detail"/>
      <sheetName val="INDIGINEOUS ITEMS "/>
      <sheetName val="SRC_B3U2"/>
      <sheetName val="Sheet3"/>
      <sheetName val="SIEMENS"/>
      <sheetName val="RA"/>
      <sheetName val="3. Bulk Check"/>
      <sheetName val="2. Trade Sum"/>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refreshError="1"/>
      <sheetData sheetId="312" refreshError="1"/>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sheetData sheetId="502"/>
      <sheetData sheetId="503" refreshError="1"/>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efreshError="1"/>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sheetData sheetId="1899"/>
      <sheetData sheetId="1900"/>
      <sheetData sheetId="1901"/>
      <sheetData sheetId="1902"/>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refreshError="1"/>
      <sheetData sheetId="2103"/>
      <sheetData sheetId="2104"/>
      <sheetData sheetId="2105" refreshError="1"/>
      <sheetData sheetId="2106" refreshError="1"/>
      <sheetData sheetId="2107" refreshError="1"/>
      <sheetData sheetId="2108" refreshError="1"/>
      <sheetData sheetId="2109"/>
      <sheetData sheetId="2110"/>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JFLINK"/>
      <sheetName val="SUMR1"/>
      <sheetName val="HL8"/>
      <sheetName val="Rate Analysis"/>
      <sheetName val="Raw Data"/>
      <sheetName val="Links"/>
      <sheetName val="Calendar"/>
      <sheetName val="FitOutConfCentre"/>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Cash2"/>
      <sheetName val="Z"/>
      <sheetName val="CostPlan"/>
      <sheetName val="Summary"/>
      <sheetName val="Database"/>
      <sheetName val="slipsumpR"/>
      <sheetName val="Master01"/>
      <sheetName val="HWDG"/>
      <sheetName val="Material Price List"/>
      <sheetName val="BOQ"/>
      <sheetName val="PRL"/>
      <sheetName val="SCHEDULE"/>
      <sheetName val="Base Model"/>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BOQ건축"/>
      <sheetName val="sum"/>
      <sheetName val="(A, B) BUILDER + SUB CONT WORK"/>
      <sheetName val="입찰내역 발주처 양식"/>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Headings"/>
      <sheetName val="???? ??? ??"/>
      <sheetName val="Z- GENERAL PRICE SUMMARY"/>
      <sheetName val="WITHOUT C&amp;I PROFIT (3)"/>
      <sheetName val="India F&amp;S Template"/>
      <sheetName val="PB"/>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Parameters"/>
      <sheetName val="Rate_Analysis7"/>
      <sheetName val="Benchmark_Data4"/>
      <sheetName val="Status List"/>
      <sheetName val="Activity Master Sheet"/>
      <sheetName val="Employee Master"/>
      <sheetName val="MOS"/>
      <sheetName val="New Rates"/>
      <sheetName val="Day work"/>
      <sheetName val="Part-A"/>
      <sheetName val="COST"/>
      <sheetName val="Basis"/>
      <sheetName val="intr stool brkup"/>
      <sheetName val="NPV"/>
      <sheetName val="MTP"/>
      <sheetName val="MTP1"/>
      <sheetName val="FORM5"/>
      <sheetName val="Spread"/>
      <sheetName val="det bd"/>
      <sheetName val="mweqpt"/>
      <sheetName val="Factors"/>
      <sheetName val="Imp Cost"/>
      <sheetName val="Material_Price_List"/>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Materials "/>
      <sheetName val="Labour"/>
      <sheetName val="MAchinery(R1)"/>
      <sheetName val="bkg"/>
      <sheetName val="cbrd460"/>
      <sheetName val="bcl"/>
      <sheetName val="jobhist"/>
      <sheetName val="GRSummary"/>
      <sheetName val="#REF"/>
      <sheetName val="Kur"/>
      <sheetName val="Keşif-I"/>
      <sheetName val="HAKEDİŞ "/>
      <sheetName val="BUTCE+MANHOUR"/>
      <sheetName val="keşif özeti"/>
      <sheetName val="Katsayılar"/>
      <sheetName val="????_???_??"/>
      <sheetName val="S1 "/>
      <sheetName val="S7B "/>
      <sheetName val="S7A"/>
      <sheetName val="S6 "/>
      <sheetName val="S3 "/>
      <sheetName val="S2 "/>
      <sheetName val="4"/>
      <sheetName val="Panels (DWG)"/>
      <sheetName val="SCLS 1"/>
      <sheetName val="Bill 1"/>
      <sheetName val="Bill 2"/>
      <sheetName val="Bill 3"/>
      <sheetName val="Bill 4"/>
      <sheetName val="Bill 5"/>
      <sheetName val="Bill 6"/>
      <sheetName val="Bill 7"/>
      <sheetName val="Sheet3"/>
      <sheetName val="Basement Extract"/>
      <sheetName val="SAD"/>
      <sheetName val="SA Plen."/>
      <sheetName val="Retu. Duct"/>
      <sheetName val="RA Plen."/>
      <sheetName val="T. Ex. Duct"/>
      <sheetName val="Bill(4)"/>
      <sheetName val="Raw_Data"/>
      <sheetName val="Raw_Data1"/>
      <sheetName val="Raw_Data3"/>
      <sheetName val="Raw_Data2"/>
      <sheetName val="Raw_Data4"/>
      <sheetName val="MPR_PA_1"/>
      <sheetName val="Bill No 8 - A"/>
      <sheetName val="MATER._TO`T"/>
      <sheetName val="TEST_PREL_PROD"/>
      <sheetName val="Summary_of_Costs"/>
      <sheetName val="Dropdowns"/>
      <sheetName val="Consolidated"/>
      <sheetName val="General Info"/>
      <sheetName val="Rate_Analysis8"/>
      <sheetName val="Benchmark_Data5"/>
      <sheetName val="Status_List"/>
      <sheetName val="LookUp"/>
      <sheetName val="Kurlar"/>
      <sheetName val="DATI_CONS"/>
      <sheetName val="Slab"/>
      <sheetName val="PRECAST lightconc-II"/>
      <sheetName val="NOTE"/>
      <sheetName val="SPT vs PHI"/>
      <sheetName val="data"/>
      <sheetName val="실행내역"/>
      <sheetName val="소야공정계획표"/>
      <sheetName val="내역"/>
      <sheetName val="1공구산출내역서"/>
      <sheetName val="ELECTRICAL"/>
      <sheetName val="HVAC"/>
      <sheetName val="PLUMBING&amp;FF"/>
      <sheetName val="Bldg Wise Summaries 20-10-09"/>
      <sheetName val="Project Bri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sheetData sheetId="247"/>
      <sheetData sheetId="248"/>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PT vs PHI"/>
      <sheetName val="Highway"/>
      <sheetName val="Design"/>
      <sheetName val="BLK2"/>
      <sheetName val="BLK3"/>
      <sheetName val="E &amp; R"/>
      <sheetName val="radar"/>
      <sheetName val="UG"/>
      <sheetName val="India F&amp;S Template"/>
      <sheetName val="Debits as on 12.04.08"/>
      <sheetName val="98Price"/>
      <sheetName val="CASHFLOWS"/>
      <sheetName val="SUMMARY"/>
      <sheetName val="AC_HALL_&amp;_SERVICE_ANNEXE1"/>
      <sheetName val="NON_AC_HALL-type-A1"/>
      <sheetName val="NON_AC_HALL-type-B1"/>
      <sheetName val="Admin__block1"/>
      <sheetName val="Food_Court1"/>
      <sheetName val="boq_workings1"/>
      <sheetName val="site fab&amp;ernstr"/>
      <sheetName val="slipsumpR"/>
      <sheetName val="MOS"/>
      <sheetName val="CSC"/>
      <sheetName val="Raw Data"/>
      <sheetName val="Input"/>
      <sheetName val="FitOutConfCentre"/>
      <sheetName val="AC_HALL_&amp;_SERVICE_ANNEXE2"/>
      <sheetName val="NON_AC_HALL-type-A2"/>
      <sheetName val="NON_AC_HALL-type-B2"/>
      <sheetName val="Admin__block2"/>
      <sheetName val="Food_Court2"/>
      <sheetName val="boq_workings2"/>
      <sheetName val="site_fab&amp;ernstr"/>
      <sheetName val="SPT_vs_PHI"/>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Raw_Data"/>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E H - H. W.P."/>
      <sheetName val="E. H. Treatment for pile cap"/>
      <sheetName val="New Bld"/>
      <sheetName val="BOQ"/>
      <sheetName val="upa"/>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 val="11"/>
      <sheetName val="DETAILED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WACC"/>
      <sheetName val="Project Summary - 2011"/>
      <sheetName val="Calendar"/>
      <sheetName val="pvc vent"/>
      <sheetName val="FitOutConfCentre"/>
      <sheetName val="FORM5"/>
      <sheetName val="CASHFLOWS"/>
      <sheetName val="1"/>
      <sheetName val="5"/>
      <sheetName val="입찰내역 발주처 양식"/>
      <sheetName val="Rate Analysis"/>
      <sheetName val="upa"/>
      <sheetName val="입찰내역_발주처_양식"/>
      <sheetName val="Rate_Analysis"/>
      <sheetName val="Sheet9"/>
      <sheetName val="analysis"/>
      <sheetName val="Beamsked"/>
      <sheetName val="Columnsked"/>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ow r="1">
          <cell r="C1" t="str">
            <v>18 TOWNHOUSES FOR SHEIKH MOHAMMED BIN HASHER AL MAKTOUM</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eq_data"/>
      <sheetName val="SEX"/>
      <sheetName val="opstat"/>
      <sheetName val="costs"/>
      <sheetName val="Sheet1"/>
      <sheetName val="Intermediate Staff_C"/>
      <sheetName val="STAFF AC--535 -19.1.09"/>
      <sheetName val="AHU"/>
      <sheetName val="Macro-Dexterne"/>
      <sheetName val="Macro-Diam-interne"/>
      <sheetName val="Macro-cons"/>
      <sheetName val="Macro-Long"/>
      <sheetName val="Macro-Epaisseur"/>
      <sheetName val="Macro-press"/>
      <sheetName val="C3-bill"/>
      <sheetName val="Bill No 13 - Rev 13-03-2017"/>
      <sheetName val="NPV"/>
      <sheetName val="Info Sheet"/>
      <sheetName val="VARIATION LOG"/>
      <sheetName val="VE LOG "/>
      <sheetName val="CHW INS-contract"/>
      <sheetName val="Panels (DWG)"/>
      <sheetName val="Sheet7"/>
      <sheetName val="Macro-Hardy-Cross"/>
      <sheetName val="Macro-Newton"/>
      <sheetName val="Macro-Pression"/>
      <sheetName val="G.Sum"/>
      <sheetName val="Equip"/>
      <sheetName val="Data Sheet"/>
      <sheetName val="E H Blinding"/>
      <sheetName val="E H Excavation"/>
      <sheetName val="Pc name"/>
      <sheetName val="C P A Blinding"/>
      <sheetName val="New Rates"/>
      <sheetName val="Surge tank"/>
      <sheetName val="Pool Finishes"/>
      <sheetName val="Surrounds"/>
      <sheetName val="Plantroom"/>
      <sheetName val="Reinf't"/>
      <sheetName val="1"/>
      <sheetName val="entitlements"/>
      <sheetName val="Total All By Trades highest 1st"/>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calcul"/>
      <sheetName val="Harewood"/>
      <sheetName val="L-Mechanical"/>
      <sheetName val="CIF COST ITEM"/>
      <sheetName val="1-G1"/>
      <sheetName val="Siteworks"/>
      <sheetName val="CLform"/>
      <sheetName val="F4.13"/>
      <sheetName val="ECO rates+"/>
      <sheetName val="Inflation"/>
      <sheetName val="sumcosts"/>
      <sheetName val="Validation Tables"/>
      <sheetName val="bkg"/>
      <sheetName val="cbrd460"/>
      <sheetName val="bcl"/>
      <sheetName val="1234"/>
      <sheetName val="pricesummary"/>
      <sheetName val="PB"/>
      <sheetName val="INDEX"/>
      <sheetName val="AREAS"/>
      <sheetName val="Z- GENERAL PRICE SUMMARY"/>
      <sheetName val="Schedule(4)"/>
      <sheetName val="FORM-16"/>
      <sheetName val="Faktor"/>
      <sheetName val="A"/>
      <sheetName val="Calenda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FitOutConfCentre"/>
      <sheetName val="Cash2"/>
      <sheetName val="Z"/>
      <sheetName val="Equip"/>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 val="vendor"/>
      <sheetName val="DCF_5"/>
      <sheetName val="US Ship Repair Industry Growth"/>
      <sheetName val="Market Overview"/>
      <sheetName val="US Shipyard Repair Output"/>
      <sheetName val="Charts"/>
      <sheetName val="LBO"/>
      <sheetName val="Summary Financials"/>
      <sheetName val="1"/>
      <sheetName val="금융비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BALANCE"/>
      <sheetName val="COVER"/>
      <sheetName val="PARAMETERS"/>
      <sheetName val="DB1"/>
      <sheetName val="DB2"/>
      <sheetName val="DB3"/>
      <sheetName val="DB4"/>
      <sheetName val="DB5"/>
      <sheetName val="DB6"/>
      <sheetName val="DB7"/>
      <sheetName val="DB8"/>
      <sheetName val="DB9"/>
      <sheetName val="DB10"/>
      <sheetName val="DB11"/>
      <sheetName val="DB12"/>
      <sheetName val="DB13"/>
      <sheetName val="DB14"/>
      <sheetName val="DB15"/>
      <sheetName val="DB16"/>
      <sheetName val="DB17"/>
      <sheetName val="DB18"/>
      <sheetName val="DB19"/>
      <sheetName val="DB20"/>
      <sheetName val="sample of calcs"/>
      <sheetName val="SAUDIXLPE"/>
      <sheetName val="SAUDI PVC PVC85"/>
      <sheetName val="MDB"/>
      <sheetName val="CABLE SCHEDULE"/>
      <sheetName val="SHORT CIRCUIT CALCULATIONS"/>
      <sheetName val="PROGRAMM2 FOR LOAD CALCULATIONS"/>
      <sheetName val="견적"/>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GRSummary"/>
      <sheetName val="opstat"/>
      <sheetName val="allowances"/>
      <sheetName val="analysis"/>
      <sheetName val="costs"/>
      <sheetName val="tender allowances"/>
      <sheetName val=" Summary BKG 034"/>
      <sheetName val="공종별_집계금액"/>
      <sheetName val="Profit Plan"/>
      <sheetName val="Day work"/>
      <sheetName val="PriceSummary-Int_1"/>
      <sheetName val="REVICE_SUMMARY_CACULA_CHECK1"/>
      <sheetName val="FitOutConfCentre"/>
      <sheetName val="M-Book for Conc"/>
      <sheetName val="M-Book for FW"/>
      <sheetName val="Valuation"/>
      <sheetName val="Basis"/>
      <sheetName val="Décomposition de prix"/>
      <sheetName val="Raw Data"/>
      <sheetName val="Control"/>
      <sheetName val="tender_allowances"/>
      <sheetName val="_Summary_BKG_034"/>
      <sheetName val="SRC-B3U2"/>
      <sheetName val="NOTE"/>
      <sheetName val="New Rates"/>
      <sheetName val="Data Sheet"/>
      <sheetName val="Bill.10"/>
      <sheetName val="Cover"/>
      <sheetName val="PriceSummary-Int_2"/>
      <sheetName val="REVICE_SUMMARY_CACULA_CHECK2"/>
      <sheetName val="tender_allowances1"/>
      <sheetName val="_Summary_BKG_0341"/>
      <sheetName val="Raw_Data"/>
      <sheetName val="PriceSummary-Int_3"/>
      <sheetName val="REVICE_SUMMARY_CACULA_CHECK3"/>
      <sheetName val="tender_allowances2"/>
      <sheetName val="_Summary_BKG_0342"/>
      <sheetName val="Raw_Data1"/>
      <sheetName val="Profit_Plan"/>
      <sheetName val="Day_work"/>
      <sheetName val="VANITY"/>
      <sheetName val="office"/>
      <sheetName val="Lab"/>
      <sheetName val="Material&amp;equipment"/>
      <sheetName val="BOQ"/>
      <sheetName val="SEX"/>
      <sheetName val="train cash"/>
      <sheetName val="Testing"/>
      <sheetName val="Vehicles"/>
      <sheetName val="Important Details &amp; Validation"/>
      <sheetName val="Part-A"/>
      <sheetName val="14267"/>
      <sheetName val="Mp-team 1"/>
      <sheetName val="M-Book_for_Conc"/>
      <sheetName val="M-Book_for_FW"/>
      <sheetName val="11"/>
      <sheetName val="ASD Sum of Parts"/>
      <sheetName val="ITP384"/>
      <sheetName val="Data.Project"/>
      <sheetName val="Prelims"/>
      <sheetName val="PriceSummary-Int_4"/>
      <sheetName val="REVICE_SUMMARY_CACULA_CHECK4"/>
      <sheetName val="tender_allowances3"/>
      <sheetName val="_Summary_BKG_0343"/>
      <sheetName val="Profit_Plan1"/>
      <sheetName val="Day_work1"/>
      <sheetName val="Raw_Data2"/>
      <sheetName val="M-Book_for_Conc1"/>
      <sheetName val="M-Book_for_FW1"/>
      <sheetName val="Bill_10"/>
      <sheetName val="Data_Sheet"/>
      <sheetName val="New_Rates"/>
      <sheetName val="train_cash"/>
      <sheetName val="Mp-team_1"/>
      <sheetName val="4"/>
      <sheetName val="SIVA"/>
      <sheetName val="Cash2"/>
      <sheetName val="Z"/>
      <sheetName val="2-Conc"/>
      <sheetName val="Scatter"/>
      <sheetName val="SALES CONTROLE"/>
      <sheetName val="CONTROLE"/>
      <sheetName val="Dry Cost BOQ"/>
      <sheetName val="IPO Shit"/>
      <sheetName val="Financial Outputs"/>
      <sheetName val="ADT Financial Build"/>
      <sheetName val="ADT LBO"/>
      <sheetName val="Ex-ADTCo LBO"/>
      <sheetName val="Total TEFS LBO"/>
      <sheetName val="ADT Output Dumbed Down for KKR"/>
      <sheetName val="DCF_5"/>
      <sheetName val="US Ship Repair Industry Growth"/>
      <sheetName val="Market Overview"/>
      <sheetName val="US Shipyard Repair Output"/>
      <sheetName val="Charts"/>
      <sheetName val="LBO"/>
      <sheetName val="Summary Financials"/>
      <sheetName val="SS MH"/>
      <sheetName val="bkg"/>
      <sheetName val="cbrd460"/>
      <sheetName val="bcl"/>
      <sheetName val="FINA"/>
      <sheetName val="KEY"/>
      <sheetName val="Original"/>
      <sheetName val="단면가정"/>
      <sheetName val="설계조건"/>
      <sheetName val="Demand"/>
      <sheetName val="Occ"/>
      <sheetName val="Services_InitialEst_UtilityServ"/>
      <sheetName val="COST"/>
      <sheetName val="9011 EXPAT_MANP"/>
      <sheetName val="Analisa"/>
      <sheetName val="MATERIALS"/>
      <sheetName val="Quantity"/>
      <sheetName val="Rates"/>
      <sheetName val="SCHDULE OF FINISH "/>
      <sheetName val="New Bld"/>
      <sheetName val="F4-F7"/>
      <sheetName val="Bord."/>
      <sheetName val="ERECIN"/>
      <sheetName val="2.2 STAFF Scedule"/>
      <sheetName val="PB"/>
      <sheetName val="vendor"/>
      <sheetName val="SCHEDULE"/>
      <sheetName val="Database"/>
      <sheetName val="schedule nos"/>
      <sheetName val="Struct_Earth"/>
      <sheetName val="Option"/>
      <sheetName val="sum"/>
      <sheetName val="#REF"/>
      <sheetName val="공문"/>
      <sheetName val="Fdata"/>
      <sheetName val="Div Summary"/>
      <sheetName val="GS"/>
      <sheetName val="TASK"/>
      <sheetName val="STORE-DEL-pipe"/>
      <sheetName val="PROJECT BRIEF(EX.NEW)"/>
      <sheetName val="PRL"/>
      <sheetName val="A.O.R."/>
      <sheetName val="Internet"/>
      <sheetName val="Bill SB15-7"/>
      <sheetName val="schedule_nos"/>
      <sheetName val="US_Ship_Repair_Industry_Growth"/>
      <sheetName val="Market_Overview"/>
      <sheetName val="US_Shipyard_Repair_Output"/>
      <sheetName val="Summary_Financials"/>
      <sheetName val="Summary"/>
      <sheetName val="worksheet"/>
      <sheetName val="accom cash"/>
      <sheetName val="rate analysis"/>
      <sheetName val="Ref. Tables"/>
      <sheetName val="Details"/>
      <sheetName val="LABOUR"/>
      <sheetName val="CERTIFICATE"/>
      <sheetName val="mechanical"/>
      <sheetName val="PAGE"/>
      <sheetName val="Arch"/>
      <sheetName val="GAE8'97"/>
      <sheetName val="E H Blinding"/>
      <sheetName val="E H Excavation"/>
      <sheetName val="Pc name"/>
      <sheetName val="C P A Blinding"/>
      <sheetName val="% prog figs -u5 and total"/>
      <sheetName val="PriceSummary-Int_5"/>
      <sheetName val="REVICE_SUMMARY_CACULA_CHECK5"/>
      <sheetName val="tender_allowances4"/>
      <sheetName val="_Summary_BKG_0344"/>
      <sheetName val="Data_Sheet1"/>
      <sheetName val="New_Rates1"/>
      <sheetName val="Div_Summary1"/>
      <sheetName val="US_Ship_Repair_Industry_Growth1"/>
      <sheetName val="Market_Overview1"/>
      <sheetName val="US_Shipyard_Repair_Output1"/>
      <sheetName val="Summary_Financials1"/>
      <sheetName val="ASD_Sum_of_Parts1"/>
      <sheetName val="Raw_Data3"/>
      <sheetName val="Profit_Plan2"/>
      <sheetName val="Day_work2"/>
      <sheetName val="IPO_Shit1"/>
      <sheetName val="Financial_Outputs1"/>
      <sheetName val="ADT_Financial_Build1"/>
      <sheetName val="ADT_LBO1"/>
      <sheetName val="Ex-ADTCo_LBO1"/>
      <sheetName val="Total_TEFS_LBO1"/>
      <sheetName val="ADT_Output_Dumbed_Down_for_KKR1"/>
      <sheetName val="Bill_101"/>
      <sheetName val="Bill_SB15-71"/>
      <sheetName val="accom_cash1"/>
      <sheetName val="Important_Details_&amp;_Validation1"/>
      <sheetName val="rate_analysis1"/>
      <sheetName val="schedule_nos1"/>
      <sheetName val="Ref__Tables1"/>
      <sheetName val="A_O_R_1"/>
      <sheetName val="SS_MH"/>
      <sheetName val="9011_EXPAT_MANP"/>
      <sheetName val="Div_Summary"/>
      <sheetName val="ASD_Sum_of_Parts"/>
      <sheetName val="IPO_Shit"/>
      <sheetName val="Financial_Outputs"/>
      <sheetName val="ADT_Financial_Build"/>
      <sheetName val="ADT_LBO"/>
      <sheetName val="Ex-ADTCo_LBO"/>
      <sheetName val="Total_TEFS_LBO"/>
      <sheetName val="ADT_Output_Dumbed_Down_for_KKR"/>
      <sheetName val="Bill_SB15-7"/>
      <sheetName val="accom_cash"/>
      <sheetName val="Important_Details_&amp;_Validation"/>
      <sheetName val="rate_analysis"/>
      <sheetName val="Ref__Tables"/>
      <sheetName val="A_O_R_"/>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Margin"/>
      <sheetName val="SW-TEO"/>
      <sheetName val="New_Bld3"/>
      <sheetName val="New_Bld2"/>
      <sheetName val="train_cash1"/>
      <sheetName val="Mp-team_11"/>
      <sheetName val="girder"/>
      <sheetName val="NPV"/>
      <sheetName val="CIF COST ITEM"/>
      <sheetName val="App C "/>
      <sheetName val="masonry works"/>
      <sheetName val="PNTEXT"/>
      <sheetName val="Cash Flow Working"/>
      <sheetName val="PE"/>
      <sheetName val="12"/>
      <sheetName val="Areas"/>
      <sheetName val="Base BM-rebar"/>
      <sheetName val="L (4)"/>
      <sheetName val="Development"/>
      <sheetName val="Kur"/>
      <sheetName val="keşif özeti"/>
      <sheetName val="Katsayılar"/>
      <sheetName val="Measurements"/>
      <sheetName val="Tables"/>
      <sheetName val="Flooring"/>
      <sheetName val="Ceilings"/>
      <sheetName val="ACAD Finishes"/>
      <sheetName val="Site Details"/>
      <sheetName val="Chair"/>
      <sheetName val="Site Area Statement"/>
      <sheetName val="Doors"/>
      <sheetName val="Estimate"/>
      <sheetName val="Master01"/>
      <sheetName val="Publicbuilding"/>
      <sheetName val="Master Data Sheet"/>
      <sheetName val="Summary_"/>
      <sheetName val="PREVENTIVO 1"/>
      <sheetName val="S1BOQ"/>
      <sheetName val="abs-boq"/>
      <sheetName val="Sheet 9-19"/>
      <sheetName val="Labor Camp"/>
      <sheetName val="TOTAL"/>
      <sheetName val="sal"/>
      <sheetName val="TESİSAT"/>
      <sheetName val="Total Summery"/>
      <sheetName val="KÜBAJ"/>
      <sheetName val="2004 Budget"/>
      <sheetName val="SALES_CONTROLE"/>
      <sheetName val="Dry_Cost_BOQ"/>
      <sheetName val="App_C_"/>
      <sheetName val="3600 Matrix"/>
      <sheetName val="PART_DISCOUNT"/>
      <sheetName val="FF-3"/>
      <sheetName val="Rate"/>
      <sheetName val="PROCTOR"/>
      <sheetName val="Bord_"/>
      <sheetName val="Labor_Camp"/>
      <sheetName val="Total_Summery"/>
      <sheetName val="입찰내역 발주처 양식"/>
      <sheetName val="Headings"/>
      <sheetName val="Sch. Areas -JBH"/>
      <sheetName val="Sch. Areas - 90-95"/>
      <sheetName val="cashflow macro functions"/>
      <sheetName val="formul"/>
      <sheetName val="Cashflow"/>
      <sheetName val="Assumptions"/>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관세,통관수수료,운반비"/>
      <sheetName val="PROCURE"/>
      <sheetName val="Tosh"/>
      <sheetName val="Overhead Actual History "/>
      <sheetName val="Budgeted Overheads"/>
      <sheetName val="train_cash2"/>
      <sheetName val="SALES_CONTROLE1"/>
      <sheetName val="Dry_Cost_BOQ1"/>
      <sheetName val="App_C_1"/>
      <sheetName val="Mp-team_12"/>
      <sheetName val="CIF_COST_ITEM"/>
      <sheetName val="masonry_works"/>
      <sheetName val="2_2_STAFF_Scedule"/>
      <sheetName val="Cash_Flow_Working"/>
      <sheetName val="2004_Budget"/>
      <sheetName val="Overhead_Actual_History_"/>
      <sheetName val="Budgeted_Overheads"/>
      <sheetName val="SALES_CONTROLE2"/>
      <sheetName val="Dry_Cost_BOQ2"/>
      <sheetName val="CIF_COST_ITEM1"/>
      <sheetName val="App_C_2"/>
      <sheetName val="masonry_works1"/>
      <sheetName val="2_2_STAFF_Scedule1"/>
      <sheetName val="Cash_Flow_Working1"/>
      <sheetName val="Bord_1"/>
      <sheetName val="2004_Budget1"/>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upa"/>
      <sheetName val="DESIGN"/>
      <sheetName val="OCT.FDN"/>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Important_Details_&amp;_Validation4"/>
      <sheetName val="2_2_STAFF_Scedule4"/>
      <sheetName val="Cash_Flow_Working4"/>
      <sheetName val="Bord_4"/>
      <sheetName val="2004_Budget4"/>
      <sheetName val="Div_Summary4"/>
      <sheetName val="Bill_SB15-74"/>
      <sheetName val="accom_cash4"/>
      <sheetName val="rate_analysis4"/>
      <sheetName val="9011_EXPAT_MANP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C"/>
      <sheetName val="PROG_DATA"/>
      <sheetName val="cables"/>
      <sheetName val="Tank"/>
      <sheetName val="BAU"/>
      <sheetName val="Common"/>
      <sheetName val="Sizing Estimator - PAL Cameras"/>
      <sheetName val="Lookups"/>
      <sheetName val="Items_DVM"/>
      <sheetName val="SCHDULE_OF_FINISH_"/>
      <sheetName val="keşif_özeti"/>
      <sheetName val="ACAD_Finishes"/>
      <sheetName val="Site_Details"/>
      <sheetName val="Site_Area_Statement"/>
      <sheetName val="PREVENTIVO_1"/>
      <sheetName val="Base_BM-rebar"/>
      <sheetName val="L_(4)"/>
      <sheetName val="Master_Data_Sheet"/>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3.0 pre-construction"/>
      <sheetName val="Variables"/>
      <sheetName val="Curves"/>
      <sheetName val="Heads"/>
      <sheetName val="Dbase"/>
      <sheetName val="Page 2"/>
      <sheetName val="10583"/>
      <sheetName val="Hilti"/>
      <sheetName val="S"/>
      <sheetName val="SCHDULE_OF_FINISH_3"/>
      <sheetName val="SCHDULE_OF_FINISH_2"/>
      <sheetName val="BM"/>
      <sheetName val="Earthwork"/>
      <sheetName val="Sch.6"/>
      <sheetName val="Concrete D.Mix"/>
      <sheetName val="주식"/>
      <sheetName val="Basic Material Costs"/>
      <sheetName val="Direct"/>
      <sheetName val="cover page"/>
      <sheetName val="대비표"/>
      <sheetName val="BUTCE+MANHOUR"/>
      <sheetName val="Labor abs-NMR"/>
      <sheetName val="Sch__Areas_-JBH"/>
      <sheetName val="Sch__Areas_-_90-95"/>
      <sheetName val="cashflow_macro_functions"/>
      <sheetName val="Data_Project"/>
      <sheetName val="Sch_6"/>
      <sheetName val="Sheet_9-19"/>
      <sheetName val="Concrete_D_Mix"/>
      <sheetName val="3_0_pre-construction"/>
      <sheetName val="Basic_Material_Costs"/>
      <sheetName val="cover_page"/>
      <sheetName val="Bill"/>
      <sheetName val="Trade Summary"/>
      <sheetName val="Proj Cost Sumry"/>
      <sheetName val="@risk rents and incentives"/>
      <sheetName val="Car park lease"/>
      <sheetName val="Net rent analysis"/>
      <sheetName val="CONS. PROJECT HITS"/>
      <sheetName val="Sales &amp; Prod"/>
      <sheetName val="AFRP2005F-2006B"/>
      <sheetName val="P&amp;T Reg"/>
      <sheetName val="P&amp;T_Reg"/>
      <sheetName val="Page_2"/>
      <sheetName val="SUMMARYMCA"/>
      <sheetName val="Keşif-I"/>
      <sheetName val="HAKEDİŞ "/>
      <sheetName val="CostPlan"/>
      <sheetName val="Core Data"/>
      <sheetName val="Assumptions-Input"/>
      <sheetName val="BHANDUP"/>
      <sheetName val="SP Break Up"/>
      <sheetName val="SEW4"/>
      <sheetName val="Summary_Local"/>
      <sheetName val="Material "/>
      <sheetName val="Labour &amp; Plant"/>
      <sheetName val="CASHFLOWS"/>
      <sheetName val="Bldg Cost Sum"/>
      <sheetName val="Cost PSF Sum"/>
      <sheetName val="V.O"/>
      <sheetName val="6"/>
      <sheetName val="8"/>
      <sheetName val="Synchro"/>
      <sheetName val="2"/>
      <sheetName val="3"/>
      <sheetName val="subcontractor recovery Advance"/>
      <sheetName val="Sheet7"/>
      <sheetName val="Project Brief"/>
      <sheetName val="Materials "/>
      <sheetName val="MAchinery(R1)"/>
      <sheetName val="钢筋"/>
      <sheetName val="BT3-Package 05"/>
      <sheetName val="BOQ-Civil"/>
      <sheetName val="참조"/>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refreshError="1"/>
      <sheetData sheetId="356" refreshError="1"/>
      <sheetData sheetId="357" refreshError="1"/>
      <sheetData sheetId="358" refreshError="1"/>
      <sheetData sheetId="359" refreshError="1"/>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 val="SUBST1NW"/>
      <sheetName val="BT3-Package 05"/>
      <sheetName val="BOQ-Civil"/>
      <sheetName val="Variables"/>
      <sheetName val="10583"/>
      <sheetName val="ASSUMPTIONS"/>
      <sheetName val="3.0 pre-construction"/>
      <sheetName val="2004 Budget"/>
      <sheetName val="Overhead Actual History "/>
      <sheetName val="Budgeted Overheads"/>
      <sheetName val="AFRP2005F-2006B"/>
      <sheetName val="P&amp;T Reg"/>
      <sheetName val="2004_Budget"/>
      <sheetName val="Overhead_Actual_History_"/>
      <sheetName val="Budgeted_Overheads"/>
      <sheetName val="P&amp;T_Reg"/>
      <sheetName val="train_cash1"/>
      <sheetName val="SALES_CONTROLE"/>
      <sheetName val="Dry_Cost_BOQ"/>
      <sheetName val="CIF_COST_ITEM"/>
      <sheetName val="App_C_"/>
      <sheetName val="Mp-team_11"/>
      <sheetName val="3_0_pre-construction"/>
      <sheetName val="Page_2"/>
      <sheetName val="관세,통관수수료,운반비"/>
      <sheetName val="FF-3"/>
      <sheetName val="3600 Matrix"/>
      <sheetName val="PART_DISCOUNT"/>
      <sheetName val="upa"/>
      <sheetName val="DESIGN"/>
      <sheetName val="OCT.FDN"/>
      <sheetName val="Services_InitialEst_UtilityServ"/>
      <sheetName val="Analisa"/>
      <sheetName val="COST"/>
      <sheetName val="train_cash2"/>
      <sheetName val="SALES_CONTROLE1"/>
      <sheetName val="Dry_Cost_BOQ1"/>
      <sheetName val="App_C_1"/>
      <sheetName val="Mp-team_12"/>
      <sheetName val="masonry_works"/>
      <sheetName val="2_2_STAFF_Scedule"/>
      <sheetName val="Cash_Flow_Working"/>
      <sheetName val="Bord_"/>
      <sheetName val="ERECIN"/>
      <sheetName val="입찰내역 발주처 양식"/>
      <sheetName val="Headings"/>
      <sheetName val="SALES_CONTROLE2"/>
      <sheetName val="Dry_Cost_BOQ2"/>
      <sheetName val="CIF_COST_ITEM1"/>
      <sheetName val="App_C_2"/>
      <sheetName val="masonry_works1"/>
      <sheetName val="2_2_STAFF_Scedule1"/>
      <sheetName val="Cash_Flow_Working1"/>
      <sheetName val="Bord_1"/>
      <sheetName val="2004_Budget1"/>
      <sheetName val="abs-boq"/>
      <sheetName val="Rate"/>
      <sheetName val="PROCTOR"/>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SCHDULE OF FINISH "/>
      <sheetName val="Rates"/>
      <sheetName val="12"/>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Cashflow"/>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PROJECT_BRIEF(EX_NEW)2"/>
      <sheetName val="E_H_Blinding2"/>
      <sheetName val="E_H_Excavation2"/>
      <sheetName val="Pc_name2"/>
      <sheetName val="C_P_A_Blinding2"/>
      <sheetName val="%_prog_figs_-u5_and_total2"/>
      <sheetName val="PROJECT_BRIEF(EX_NEW)3"/>
      <sheetName val="E_H_Blinding3"/>
      <sheetName val="E_H_Excavation3"/>
      <sheetName val="Pc_name3"/>
      <sheetName val="C_P_A_Blinding3"/>
      <sheetName val="%_prog_figs_-u5_and_total3"/>
      <sheetName val="Important_Details_&amp;_Validation4"/>
      <sheetName val="Div_Summary4"/>
      <sheetName val="9011_EXPAT_MANP4"/>
      <sheetName val="rate_analysis4"/>
      <sheetName val="Bill_SB15-74"/>
      <sheetName val="accom_cash4"/>
      <sheetName val="Ref__Tables4"/>
      <sheetName val="PROJECT_BRIEF(EX_NEW)4"/>
      <sheetName val="E_H_Blinding4"/>
      <sheetName val="E_H_Excavation4"/>
      <sheetName val="Pc_name4"/>
      <sheetName val="C_P_A_Blinding4"/>
      <sheetName val="%_prog_figs_-u5_and_total4"/>
      <sheetName val="Bill Nr. 2 - Main Building"/>
      <sheetName val="Bill 2 Summary"/>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2_2_STAFF_Scedule4"/>
      <sheetName val="Cash_Flow_Working4"/>
      <sheetName val="Bord_4"/>
      <sheetName val="2004_Budget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ROCURE"/>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SCHDULE_OF_FINISH_"/>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PC"/>
      <sheetName val="NPV"/>
      <sheetName val="Development"/>
      <sheetName val="Measurements"/>
      <sheetName val="Flooring"/>
      <sheetName val="Ceilings"/>
      <sheetName val="ACAD Finishes"/>
      <sheetName val="Site Details"/>
      <sheetName val="Chair"/>
      <sheetName val="Site Area Statement"/>
      <sheetName val="Doors"/>
      <sheetName val="Estimate"/>
      <sheetName val="Master01"/>
      <sheetName val="girder"/>
      <sheetName val="L (4)"/>
      <sheetName val="Areas"/>
      <sheetName val="Base BM-rebar"/>
      <sheetName val="PREVENTIVO 1"/>
      <sheetName val="Publicbuilding"/>
      <sheetName val="Summary_"/>
      <sheetName val="Master Data Sheet"/>
      <sheetName val="Tank"/>
      <sheetName val="Sch. Areas -JBH"/>
      <sheetName val="Sch. Areas - 90-95"/>
      <sheetName val="cashflow macro functions"/>
      <sheetName val="formul"/>
      <sheetName val="SCHDULE_OF_FINISH_3"/>
      <sheetName val="SCHDULE_OF_FINISH_2"/>
      <sheetName val="Data.Project"/>
      <sheetName val="주식"/>
      <sheetName val="S1BOQ"/>
      <sheetName val="BUTCE+MANHOUR"/>
      <sheetName val="SUMMARYMCA"/>
      <sheetName val="PROG_DATA"/>
      <sheetName val="Materials "/>
      <sheetName val="MAchinery(R1)"/>
      <sheetName val="钢筋"/>
      <sheetName val="cables"/>
      <sheetName val="V.O"/>
      <sheetName val="6"/>
      <sheetName val="8"/>
      <sheetName val="Synchro"/>
      <sheetName val="2"/>
      <sheetName val="3"/>
      <sheetName val="subcontractor recovery Advance"/>
      <sheetName val="Keşif-I"/>
      <sheetName val="Hilti"/>
      <sheetName val="BM"/>
      <sheetName val="vendor"/>
      <sheetName val="Sheet 9-19"/>
      <sheetName val="대비표"/>
      <sheetName val="Project Brief"/>
      <sheetName val="Earthwork"/>
      <sheetName val="Sch.6"/>
      <sheetName val="Concrete D.Mix"/>
      <sheetName val="Basic Material Costs"/>
      <sheetName val="Direct"/>
      <sheetName val="cover page"/>
      <sheetName val="keşif_özeti"/>
      <sheetName val="ACAD_Finishes"/>
      <sheetName val="Site_Details"/>
      <sheetName val="Site_Area_Statement"/>
      <sheetName val="L_(4)"/>
      <sheetName val="Base_BM-rebar"/>
      <sheetName val="PREVENTIVO_1"/>
      <sheetName val="Master_Data_Sheet"/>
      <sheetName val="Sch__Areas_-JBH"/>
      <sheetName val="Sch__Areas_-_90-95"/>
      <sheetName val="cashflow_macro_functions"/>
      <sheetName val="Data_Project"/>
      <sheetName val="Sch_6"/>
      <sheetName val="Sheet_9-19"/>
      <sheetName val="Concrete_D_Mix"/>
      <sheetName val="Basic_Material_Costs"/>
      <sheetName val="cover_page"/>
      <sheetName val="PriceSummary-Int_16"/>
      <sheetName val="REVICE_SUMMARY_CACULA_CHECK16"/>
      <sheetName val="tender_allowances15"/>
      <sheetName val="_Summary_BKG_03415"/>
      <sheetName val="Profit_Plan13"/>
      <sheetName val="Day_work13"/>
      <sheetName val="M-Book_for_Conc13"/>
      <sheetName val="M-Book_for_FW13"/>
      <sheetName val="Raw_Data14"/>
      <sheetName val="Bill_1012"/>
      <sheetName val="Data_Sheet12"/>
      <sheetName val="New_Rates12"/>
      <sheetName val="ASD_Sum_of_Parts11"/>
      <sheetName val="train_cash12"/>
      <sheetName val="SALES_CONTROLE11"/>
      <sheetName val="Dry_Cost_BOQ11"/>
      <sheetName val="IPO_Shit11"/>
      <sheetName val="Financial_Outputs11"/>
      <sheetName val="ADT_Financial_Build11"/>
      <sheetName val="ADT_LBO11"/>
      <sheetName val="Ex-ADTCo_LBO11"/>
      <sheetName val="Total_TEFS_LBO11"/>
      <sheetName val="ADT_Output_Dumbed_Down_for_KK11"/>
      <sheetName val="US_Ship_Repair_Industry_Growt11"/>
      <sheetName val="Market_Overview11"/>
      <sheetName val="US_Shipyard_Repair_Output11"/>
      <sheetName val="Summary_Financials11"/>
      <sheetName val="SS_MH11"/>
      <sheetName val="App_C_11"/>
      <sheetName val="CIF_COST_ITEM10"/>
      <sheetName val="Mp-team_112"/>
      <sheetName val="masonry_works10"/>
      <sheetName val="Important_Details_&amp;_Validatio10"/>
      <sheetName val="2_2_STAFF_Scedule10"/>
      <sheetName val="Cash_Flow_Working10"/>
      <sheetName val="Bord_10"/>
      <sheetName val="2004_Budget10"/>
      <sheetName val="Div_Summary10"/>
      <sheetName val="Bill_SB15-710"/>
      <sheetName val="accom_cash10"/>
      <sheetName val="rate_analysis10"/>
      <sheetName val="9011_EXPAT_MANP10"/>
      <sheetName val="Overhead_Actual_History_10"/>
      <sheetName val="Budgeted_Overheads10"/>
      <sheetName val="입찰내역_발주처_양식9"/>
      <sheetName val="A_O_R_9"/>
      <sheetName val="schedule_nos7"/>
      <sheetName val="New_Bld7"/>
      <sheetName val="3600_Matrix3"/>
      <sheetName val="OCT_FDN2"/>
      <sheetName val="PriceSummary-Int_17"/>
      <sheetName val="REVICE_SUMMARY_CACULA_CHECK17"/>
      <sheetName val="tender_allowances16"/>
      <sheetName val="_Summary_BKG_03416"/>
      <sheetName val="Profit_Plan14"/>
      <sheetName val="Day_work14"/>
      <sheetName val="M-Book_for_Conc14"/>
      <sheetName val="M-Book_for_FW14"/>
      <sheetName val="Raw_Data15"/>
      <sheetName val="Bill_1013"/>
      <sheetName val="Data_Sheet13"/>
      <sheetName val="New_Rates13"/>
      <sheetName val="ASD_Sum_of_Parts12"/>
      <sheetName val="train_cash13"/>
      <sheetName val="SALES_CONTROLE12"/>
      <sheetName val="Dry_Cost_BOQ12"/>
      <sheetName val="IPO_Shit12"/>
      <sheetName val="Financial_Outputs12"/>
      <sheetName val="ADT_Financial_Build12"/>
      <sheetName val="ADT_LBO12"/>
      <sheetName val="Ex-ADTCo_LBO12"/>
      <sheetName val="Total_TEFS_LBO12"/>
      <sheetName val="ADT_Output_Dumbed_Down_for_KK12"/>
      <sheetName val="US_Ship_Repair_Industry_Growt12"/>
      <sheetName val="Market_Overview12"/>
      <sheetName val="US_Shipyard_Repair_Output12"/>
      <sheetName val="Summary_Financials12"/>
      <sheetName val="SS_MH12"/>
      <sheetName val="App_C_12"/>
      <sheetName val="CIF_COST_ITEM11"/>
      <sheetName val="Mp-team_113"/>
      <sheetName val="masonry_works11"/>
      <sheetName val="Important_Details_&amp;_Validatio11"/>
      <sheetName val="2_2_STAFF_Scedule11"/>
      <sheetName val="Cash_Flow_Working11"/>
      <sheetName val="Bord_11"/>
      <sheetName val="2004_Budget11"/>
      <sheetName val="Div_Summary11"/>
      <sheetName val="Bill_SB15-711"/>
      <sheetName val="accom_cash11"/>
      <sheetName val="rate_analysis11"/>
      <sheetName val="9011_EXPAT_MANP11"/>
      <sheetName val="Overhead_Actual_History_11"/>
      <sheetName val="Budgeted_Overheads11"/>
      <sheetName val="입찰내역_발주처_양식10"/>
      <sheetName val="A_O_R_10"/>
      <sheetName val="schedule_nos8"/>
      <sheetName val="New_Bld8"/>
      <sheetName val="3600_Matrix4"/>
      <sheetName val="SCHDULE_OF_FINISH_4"/>
      <sheetName val="OCT_FDN3"/>
      <sheetName val="keşif_özeti1"/>
      <sheetName val="ACAD_Finishes1"/>
      <sheetName val="Site_Details1"/>
      <sheetName val="Site_Area_Statement1"/>
      <sheetName val="L_(4)1"/>
      <sheetName val="Base_BM-rebar1"/>
      <sheetName val="PREVENTIVO_11"/>
      <sheetName val="Sch__Areas_-JBH1"/>
      <sheetName val="Sch__Areas_-_90-951"/>
      <sheetName val="cashflow_macro_functions1"/>
      <sheetName val="Master_Data_Sheet1"/>
      <sheetName val="Page_21"/>
      <sheetName val="3_0_pre-construction1"/>
      <sheetName val="P&amp;T_Reg1"/>
      <sheetName val="P&amp;T_Reg2"/>
      <sheetName val="HAKEDİŞ "/>
      <sheetName val="CostPlan"/>
      <sheetName val="BAU"/>
      <sheetName val="Common"/>
      <sheetName val="Sizing Estimator - PAL Cameras"/>
      <sheetName val="Lookups"/>
      <sheetName val="Items_DVM"/>
      <sheetName val="PriceSummary-Int_19"/>
      <sheetName val="REVICE_SUMMARY_CACULA_CHECK19"/>
      <sheetName val="tender_allowances18"/>
      <sheetName val="_Summary_BKG_03418"/>
      <sheetName val="Profit_Plan16"/>
      <sheetName val="Day_work16"/>
      <sheetName val="M-Book_for_Conc16"/>
      <sheetName val="M-Book_for_FW16"/>
      <sheetName val="Raw_Data17"/>
      <sheetName val="Bill_1015"/>
      <sheetName val="Data_Sheet15"/>
      <sheetName val="New_Rates15"/>
      <sheetName val="ASD_Sum_of_Parts14"/>
      <sheetName val="train_cash15"/>
      <sheetName val="SALES_CONTROLE14"/>
      <sheetName val="Dry_Cost_BOQ14"/>
      <sheetName val="SS_MH14"/>
      <sheetName val="IPO_Shit14"/>
      <sheetName val="Financial_Outputs14"/>
      <sheetName val="ADT_Financial_Build14"/>
      <sheetName val="ADT_LBO14"/>
      <sheetName val="Ex-ADTCo_LBO14"/>
      <sheetName val="Total_TEFS_LBO14"/>
      <sheetName val="ADT_Output_Dumbed_Down_for_KK14"/>
      <sheetName val="US_Ship_Repair_Industry_Growt14"/>
      <sheetName val="Market_Overview14"/>
      <sheetName val="US_Shipyard_Repair_Output14"/>
      <sheetName val="Summary_Financials14"/>
      <sheetName val="CIF_COST_ITEM13"/>
      <sheetName val="App_C_14"/>
      <sheetName val="Mp-team_115"/>
      <sheetName val="masonry_works13"/>
      <sheetName val="Important_Details_&amp;_Validatio13"/>
      <sheetName val="2_2_STAFF_Scedule13"/>
      <sheetName val="Cash_Flow_Working13"/>
      <sheetName val="Bord_13"/>
      <sheetName val="2004_Budget13"/>
      <sheetName val="9011_EXPAT_MANP13"/>
      <sheetName val="Overhead_Actual_History_13"/>
      <sheetName val="Budgeted_Overheads13"/>
      <sheetName val="Div_Summary13"/>
      <sheetName val="Bill_SB15-713"/>
      <sheetName val="accom_cash13"/>
      <sheetName val="rate_analysis13"/>
      <sheetName val="입찰내역_발주처_양식12"/>
      <sheetName val="A_O_R_12"/>
      <sheetName val="schedule_nos10"/>
      <sheetName val="New_Bld10"/>
      <sheetName val="3600_Matrix6"/>
      <sheetName val="SCHDULE_OF_FINISH_6"/>
      <sheetName val="OCT_FDN5"/>
      <sheetName val="keşif_özeti3"/>
      <sheetName val="ACAD_Finishes3"/>
      <sheetName val="Site_Details3"/>
      <sheetName val="Site_Area_Statement3"/>
      <sheetName val="L_(4)3"/>
      <sheetName val="Base_BM-rebar3"/>
      <sheetName val="PREVENTIVO_13"/>
      <sheetName val="Master_Data_Sheet3"/>
      <sheetName val="Sch__Areas_-JBH3"/>
      <sheetName val="Sch__Areas_-_90-953"/>
      <sheetName val="cashflow_macro_functions3"/>
      <sheetName val="Page_22"/>
      <sheetName val="3_0_pre-construction2"/>
      <sheetName val="Data_Project1"/>
      <sheetName val="Ref__Tables5"/>
      <sheetName val="V_O"/>
      <sheetName val="subcontractor_recovery_Advance"/>
      <sheetName val="PriceSummary-Int_18"/>
      <sheetName val="REVICE_SUMMARY_CACULA_CHECK18"/>
      <sheetName val="tender_allowances17"/>
      <sheetName val="_Summary_BKG_03417"/>
      <sheetName val="Profit_Plan15"/>
      <sheetName val="Day_work15"/>
      <sheetName val="M-Book_for_Conc15"/>
      <sheetName val="M-Book_for_FW15"/>
      <sheetName val="Raw_Data16"/>
      <sheetName val="Bill_1014"/>
      <sheetName val="Data_Sheet14"/>
      <sheetName val="New_Rates14"/>
      <sheetName val="ASD_Sum_of_Parts13"/>
      <sheetName val="train_cash14"/>
      <sheetName val="App_C_13"/>
      <sheetName val="SALES_CONTROLE13"/>
      <sheetName val="Dry_Cost_BOQ13"/>
      <sheetName val="IPO_Shit13"/>
      <sheetName val="Financial_Outputs13"/>
      <sheetName val="ADT_Financial_Build13"/>
      <sheetName val="ADT_LBO13"/>
      <sheetName val="Ex-ADTCo_LBO13"/>
      <sheetName val="Total_TEFS_LBO13"/>
      <sheetName val="ADT_Output_Dumbed_Down_for_KK13"/>
      <sheetName val="US_Ship_Repair_Industry_Growt13"/>
      <sheetName val="Market_Overview13"/>
      <sheetName val="US_Shipyard_Repair_Output13"/>
      <sheetName val="Summary_Financials13"/>
      <sheetName val="SS_MH13"/>
      <sheetName val="CIF_COST_ITEM12"/>
      <sheetName val="Mp-team_114"/>
      <sheetName val="masonry_works12"/>
      <sheetName val="Important_Details_&amp;_Validatio12"/>
      <sheetName val="2_2_STAFF_Scedule12"/>
      <sheetName val="Cash_Flow_Working12"/>
      <sheetName val="Bord_12"/>
      <sheetName val="2004_Budget12"/>
      <sheetName val="A_O_R_11"/>
      <sheetName val="3600_Matrix5"/>
      <sheetName val="Div_Summary12"/>
      <sheetName val="Bill_SB15-712"/>
      <sheetName val="accom_cash12"/>
      <sheetName val="rate_analysis12"/>
      <sheetName val="9011_EXPAT_MANP12"/>
      <sheetName val="Overhead_Actual_History_12"/>
      <sheetName val="Budgeted_Overheads12"/>
      <sheetName val="입찰내역_발주처_양식11"/>
      <sheetName val="schedule_nos9"/>
      <sheetName val="New_Bld9"/>
      <sheetName val="SCHDULE_OF_FINISH_5"/>
      <sheetName val="OCT_FDN4"/>
      <sheetName val="keşif_özeti2"/>
      <sheetName val="ACAD_Finishes2"/>
      <sheetName val="Site_Details2"/>
      <sheetName val="Site_Area_Statement2"/>
      <sheetName val="L_(4)2"/>
      <sheetName val="Base_BM-rebar2"/>
      <sheetName val="PREVENTIVO_12"/>
      <sheetName val="Sch__Areas_-JBH2"/>
      <sheetName val="Sch__Areas_-_90-952"/>
      <sheetName val="cashflow_macro_functions2"/>
      <sheetName val="Master_Data_Sheet2"/>
      <sheetName val="PriceSummary-Int_20"/>
      <sheetName val="REVICE_SUMMARY_CACULA_CHECK20"/>
      <sheetName val="tender_allowances19"/>
      <sheetName val="_Summary_BKG_03419"/>
      <sheetName val="Raw_Data18"/>
      <sheetName val="M-Book_for_Conc17"/>
      <sheetName val="M-Book_for_FW17"/>
      <sheetName val="Profit_Plan17"/>
      <sheetName val="Day_work17"/>
      <sheetName val="Bill_1016"/>
      <sheetName val="Data_Sheet16"/>
      <sheetName val="New_Rates16"/>
      <sheetName val="ASD_Sum_of_Parts15"/>
      <sheetName val="train_cash16"/>
      <sheetName val="SALES_CONTROLE15"/>
      <sheetName val="Dry_Cost_BOQ15"/>
      <sheetName val="SS_MH15"/>
      <sheetName val="IPO_Shit15"/>
      <sheetName val="Financial_Outputs15"/>
      <sheetName val="ADT_Financial_Build15"/>
      <sheetName val="ADT_LBO15"/>
      <sheetName val="Ex-ADTCo_LBO15"/>
      <sheetName val="Total_TEFS_LBO15"/>
      <sheetName val="ADT_Output_Dumbed_Down_for_KK15"/>
      <sheetName val="US_Ship_Repair_Industry_Growt15"/>
      <sheetName val="Market_Overview15"/>
      <sheetName val="US_Shipyard_Repair_Output15"/>
      <sheetName val="Summary_Financials15"/>
      <sheetName val="Mp-team_116"/>
      <sheetName val="CIF_COST_ITEM14"/>
      <sheetName val="App_C_15"/>
      <sheetName val="Important_Details_&amp;_Validatio14"/>
      <sheetName val="2_2_STAFF_Scedule14"/>
      <sheetName val="masonry_works14"/>
      <sheetName val="Cash_Flow_Working14"/>
      <sheetName val="Bord_14"/>
      <sheetName val="2004_Budget14"/>
      <sheetName val="Div_Summary14"/>
      <sheetName val="Bill_SB15-714"/>
      <sheetName val="accom_cash14"/>
      <sheetName val="rate_analysis14"/>
      <sheetName val="9011_EXPAT_MANP14"/>
      <sheetName val="Overhead_Actual_History_14"/>
      <sheetName val="Budgeted_Overheads14"/>
      <sheetName val="입찰내역_발주처_양식13"/>
      <sheetName val="A_O_R_13"/>
      <sheetName val="New_Bld11"/>
      <sheetName val="schedule_nos11"/>
      <sheetName val="3600_Matrix7"/>
      <sheetName val="SCHDULE_OF_FINISH_7"/>
      <sheetName val="OCT_FDN6"/>
      <sheetName val="keşif_özeti4"/>
      <sheetName val="ACAD_Finishes4"/>
      <sheetName val="Site_Details4"/>
      <sheetName val="Site_Area_Statement4"/>
      <sheetName val="L_(4)4"/>
      <sheetName val="Base_BM-rebar4"/>
      <sheetName val="PREVENTIVO_14"/>
      <sheetName val="Sch__Areas_-JBH4"/>
      <sheetName val="Sch__Areas_-_90-954"/>
      <sheetName val="cashflow_macro_functions4"/>
      <sheetName val="Master_Data_Sheet4"/>
      <sheetName val="Décomposition de prix"/>
      <sheetName val="Bill"/>
      <sheetName val="Trade Summary"/>
      <sheetName val="Proj Cost Sumry"/>
      <sheetName val="@risk rents and incentives"/>
      <sheetName val="Car park lease"/>
      <sheetName val="Net rent analysis"/>
      <sheetName val="CONS. PROJECT HITS"/>
      <sheetName val="Sales &amp; Prod"/>
      <sheetName val="Labor abs-NMR"/>
      <sheetName val="&quot;B02&quot;"/>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sheetData sheetId="344" refreshError="1"/>
      <sheetData sheetId="345"/>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refreshError="1"/>
      <sheetData sheetId="554" refreshError="1"/>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gi"/>
      <sheetName val="2gii"/>
      <sheetName val="2gii (2)"/>
      <sheetName val="2gii (3)"/>
      <sheetName val="Sheet1"/>
      <sheetName val="B.O.I"/>
      <sheetName val="Sheet1 (2)"/>
      <sheetName val="PRECAST lightconc-II"/>
      <sheetName val="IO List"/>
      <sheetName val="Administrative Prices"/>
      <sheetName val="Summary"/>
      <sheetName val="A1-Continuous"/>
      <sheetName val="FORM7"/>
      <sheetName val="Design"/>
      <sheetName val="Plant Cost"/>
      <sheetName val="A-General"/>
      <sheetName val="Stress Calculation"/>
      <sheetName val="LABOUR"/>
      <sheetName val="boq"/>
      <sheetName val="Assumptions"/>
      <sheetName val="upa"/>
      <sheetName val="budg_JUN' 00"/>
      <sheetName val="data"/>
      <sheetName val="SPT vs PHI"/>
      <sheetName val="analysis"/>
      <sheetName val="M-Book for Conc"/>
      <sheetName val="M-Book for FW"/>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B PMSB"/>
      <sheetName val="MSU"/>
      <sheetName val="3cd Annexure"/>
      <sheetName val="E &amp; R"/>
      <sheetName val="Basis"/>
      <sheetName val="#REF!"/>
      <sheetName val="Rate Analysis"/>
      <sheetName val="pol-60"/>
      <sheetName val="PointNo.5"/>
      <sheetName val="Assumption Inputs"/>
      <sheetName val="Vind-BtB"/>
      <sheetName val="2-Cash Flow"/>
      <sheetName val="Detail In Door Stad"/>
      <sheetName val="Cover"/>
      <sheetName val="CF Input"/>
      <sheetName val="Certificates"/>
      <sheetName val="DATA INPUT"/>
      <sheetName val="Fill this out first___"/>
      <sheetName val="5(a)"/>
      <sheetName val="Detail P&amp;L"/>
      <sheetName val="Assumption Sheet"/>
      <sheetName val="Introduction"/>
      <sheetName val="Old"/>
      <sheetName val="Operating Statistics"/>
      <sheetName val="#REF"/>
      <sheetName val="Financials"/>
      <sheetName val="공장별판관비배부"/>
      <sheetName val="2gii_(2)1"/>
      <sheetName val="2gii_(3)1"/>
      <sheetName val="B_O_I1"/>
      <sheetName val="Sheet1_(2)1"/>
      <sheetName val="IO_List"/>
      <sheetName val="PRECAST_lightconc-II"/>
      <sheetName val="kppl_pl"/>
      <sheetName val="Plant_Cost"/>
      <sheetName val="Stress_Calculation"/>
      <sheetName val="Staff_Acco_"/>
      <sheetName val="Form_6"/>
      <sheetName val="Labour_productivity"/>
      <sheetName val="Fill_this_out_first___"/>
      <sheetName val="SPT_vs_PHI"/>
      <sheetName val="3cd_Annexure"/>
      <sheetName val="Administrative_Prices"/>
      <sheetName val="budg_JUN'_00"/>
      <sheetName val="1st flr"/>
      <sheetName val="MORGACTS"/>
      <sheetName val="PriceSummary"/>
      <sheetName val="FitOutConfCentre"/>
      <sheetName val="Schedule Activities"/>
      <sheetName val="Ref. Tables"/>
      <sheetName val="Risk Impact Table"/>
      <sheetName val="RBS"/>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Stress Calculation"/>
      <sheetName val=" Net Break Down"/>
      <sheetName val="boq"/>
      <sheetName val="Labels"/>
      <sheetName val="p&amp;m"/>
      <sheetName val="Citrix"/>
      <sheetName val="Bill No 2 to 8 (Rev)"/>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Costing"/>
      <sheetName val="SITE OVERHEADS"/>
      <sheetName val="Tender Summary"/>
      <sheetName val="VCH-SLC"/>
      <sheetName val="Supplier"/>
      <sheetName val="BSH num"/>
      <sheetName val="K.Ajeet"/>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Basic"/>
      <sheetName val="A-General"/>
      <sheetName val="SILICATE"/>
      <sheetName val="Fin Sum"/>
      <sheetName val="IO LIST"/>
      <sheetName val="Debits as on 12.04.08"/>
      <sheetName val="Staff Acco."/>
      <sheetName val="Vind-BtB"/>
      <sheetName val="labour coeff"/>
      <sheetName val="Labour"/>
      <sheetName val="HPL"/>
      <sheetName val="Estimation"/>
      <sheetName val="공장별판관비배부"/>
      <sheetName val="Build-up"/>
      <sheetName val="CLAY"/>
      <sheetName val="PL"/>
      <sheetName val="Groupings-final"/>
      <sheetName val="Sched"/>
      <sheetName val="Trial"/>
      <sheetName val="FA_Final"/>
      <sheetName val="Break up Sheet"/>
      <sheetName val="Civil-main_building3"/>
      <sheetName val="Civil-amenities_buildings3"/>
      <sheetName val="Roads-pavement-path_ways3"/>
      <sheetName val="C-Wall_BOQ3"/>
      <sheetName val="GR_slab-reinft3"/>
      <sheetName val="PointNo_5"/>
      <sheetName val="Stress_Calculation"/>
      <sheetName val="GUT_(2)"/>
      <sheetName val="_Net_Break_Down"/>
      <sheetName val="PRECAST_lightconc-II"/>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INDIGINEOUS ITEMS "/>
      <sheetName val="07016, Master List-Major Minor"/>
      <sheetName val="Flooring"/>
      <sheetName val="ELEC_BOQ"/>
      <sheetName val="macros"/>
      <sheetName val="Requirements"/>
      <sheetName val="Storage"/>
      <sheetName val="Financial"/>
      <sheetName val="PCC"/>
      <sheetName val="cidcoanalysis"/>
      <sheetName val="C Sum"/>
      <sheetName val="A Sum"/>
      <sheetName val="Assumptions"/>
      <sheetName val="Deduction of assets"/>
      <sheetName val="GBW"/>
      <sheetName val="Ratio"/>
      <sheetName val="S &amp; A"/>
      <sheetName val="4 Annex 1 Basic rate"/>
      <sheetName val="Detail In Door Stad"/>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Bank Guarantee"/>
      <sheetName val="Basis"/>
      <sheetName val="BOQ (2)"/>
      <sheetName val="매크로"/>
      <sheetName val="FORM7"/>
      <sheetName val="BLOCK-A (MEA.SHEET)"/>
      <sheetName val="A.O.R r1Str"/>
      <sheetName val="A.O.R r1"/>
      <sheetName val="A.O.R (2)"/>
      <sheetName val="Civil-main_building5"/>
      <sheetName val="Civil-amenities_buildings5"/>
      <sheetName val="Roads-pavement-path_ways5"/>
      <sheetName val="C-Wall_BOQ5"/>
      <sheetName val="GR_slab-reinft5"/>
      <sheetName val="GUT_(2)2"/>
      <sheetName val="PointNo_52"/>
      <sheetName val="Stress_Calculation2"/>
      <sheetName val="_Net_Break_Down2"/>
      <sheetName val="Bill_No_2_to_8_(Rev)2"/>
      <sheetName val="SPT_vs_PHI2"/>
      <sheetName val="PRECAST_lightconc-II2"/>
      <sheetName val="Fill_this_out_first___2"/>
      <sheetName val="GF_Columns2"/>
      <sheetName val="Assumption_Inputs2"/>
      <sheetName val="Bill_3_-_Site_Works2"/>
      <sheetName val="SITE_OVERHEADS2"/>
      <sheetName val="Tender_Summary2"/>
      <sheetName val="BSH_num2"/>
      <sheetName val="K_Ajeet2"/>
      <sheetName val="SUMMARY_ALL_CO'S1"/>
      <sheetName val="11B_2"/>
      <sheetName val="AutoOpen_Stub_Data1"/>
      <sheetName val="Bridges_RB1"/>
      <sheetName val="Analysis_Justi_1"/>
      <sheetName val="Qty_Esti_-TCS1"/>
      <sheetName val="Abst_Jo1"/>
      <sheetName val="Fin_Sum1"/>
      <sheetName val="Debits_as_on_12_04_082"/>
      <sheetName val="Staff_Acco_2"/>
      <sheetName val="labour_coeff2"/>
      <sheetName val="Break_up_Sheet1"/>
      <sheetName val="INDIGINEOUS_ITEMS_1"/>
      <sheetName val="07016,_Master_List-Major_Minor1"/>
      <sheetName val="C_Sum"/>
      <sheetName val="A_Sum"/>
      <sheetName val="Deduction_of_assets"/>
      <sheetName val="S_&amp;_A"/>
      <sheetName val="4_Annex_1_Basic_rate"/>
      <sheetName val="Detail_In_Door_Stad"/>
      <sheetName val="Bank_Guarantee"/>
      <sheetName val="BOQ_(2)"/>
      <sheetName val="9-1차이내역"/>
      <sheetName val="PROGRAMME"/>
      <sheetName val="PROG SUMMARY"/>
      <sheetName val="Deckblatt"/>
      <sheetName val="Sludge Cal"/>
      <sheetName val="COLUMN"/>
      <sheetName val="Ave.wtd.rates"/>
      <sheetName val="Material "/>
      <sheetName val="NC-CM"/>
      <sheetName val="Machinery"/>
      <sheetName val="s"/>
      <sheetName val="NLD - Assum"/>
      <sheetName val="Capex-fixed"/>
      <sheetName val="Material"/>
      <sheetName val="RA"/>
      <sheetName val="5 NOT REQUIRED"/>
      <sheetName val="A.O.R."/>
      <sheetName val="strain"/>
      <sheetName val="Basement Budget"/>
      <sheetName val="factors"/>
      <sheetName val="INPUT SHEET"/>
      <sheetName val="RES-PLANNING"/>
      <sheetName val="INDEX"/>
      <sheetName val="AREAS"/>
      <sheetName val="FITZ MORT 94"/>
      <sheetName val="3cd Annexure"/>
      <sheetName val="Story Drift-Part 2"/>
      <sheetName val="Allg. Angaben"/>
      <sheetName val="Auswahl"/>
      <sheetName val="Legend"/>
      <sheetName val="AoR Finishing"/>
      <sheetName val="Rate analysis"/>
      <sheetName val="IDCCALHYD-GOO"/>
      <sheetName val="IO_List1"/>
      <sheetName val="IO_List2"/>
      <sheetName val="Deduction_of_assets1"/>
      <sheetName val="C_Sum1"/>
      <sheetName val="A_Sum1"/>
      <sheetName val="S_&amp;_A1"/>
      <sheetName val="C-Wadl_BOQ2"/>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BLOCK-A_(MEA_SHEET)"/>
      <sheetName val="A_O_R_r1Str"/>
      <sheetName val="A_O_R_r1"/>
      <sheetName val="A_O_R_(2)"/>
      <sheetName val="hyperstatic"/>
      <sheetName val="FitOutConfCentre"/>
      <sheetName val="Introduction"/>
      <sheetName val="Old"/>
      <sheetName val="Operating Statistics"/>
      <sheetName val="Financials"/>
      <sheetName val="Database"/>
      <sheetName val="SCHEDULE"/>
      <sheetName val="schedule nos"/>
      <sheetName val="keyword"/>
      <sheetName val="HEAD"/>
      <sheetName val="合成単価作成表-BLDG"/>
      <sheetName val="ecc_res"/>
      <sheetName val="CABLERET"/>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lookups"/>
      <sheetName val="ref"/>
      <sheetName val="@risk rents and incentives"/>
      <sheetName val="Car park lease"/>
      <sheetName val="Net rent analysis"/>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nnex"/>
      <sheetName val="Bechtel Norms"/>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galfareqp"/>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Détail Etudes"/>
      <sheetName val="DCH entree"/>
      <sheetName val="Hyp"/>
      <sheetName val="Comparaison DCH vs GLK"/>
      <sheetName val="BoatTMP"/>
      <sheetName val="3"/>
      <sheetName val="PriceSummary"/>
      <sheetName val="SRC-B3U2"/>
      <sheetName val="Trade Package"/>
      <sheetName val="1010"/>
      <sheetName val="1020"/>
      <sheetName val="1090"/>
      <sheetName val="Camp Power Cost"/>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Bill07"/>
      <sheetName val="VA_code"/>
      <sheetName val="SITE WORK"/>
      <sheetName val="EE SUM"/>
      <sheetName val="Valuation"/>
      <sheetName val="B&amp;C-REPORT"/>
      <sheetName val="B&amp;C-TILE QUANTITIES"/>
      <sheetName val="MEXICO-C"/>
      <sheetName val="目录"/>
      <sheetName val="para"/>
      <sheetName val="kppl pl"/>
      <sheetName val="FT-05-02IsoBOM"/>
      <sheetName val="MD REVIEW"/>
      <sheetName val="PriceList"/>
      <sheetName val="Schedules"/>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Podium_Areas1"/>
      <sheetName val="Structure_Bills_Qty"/>
      <sheetName val="old_serial_no_"/>
      <sheetName val="A_O_R_1"/>
      <sheetName val="accom_cash"/>
      <sheetName val="Area_Analysis"/>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Rebar__Take_off"/>
      <sheetName val="Westin_FOH_&amp;_BOH_Split"/>
      <sheetName val="UPA(Part_C,D,E,G,H)"/>
      <sheetName val="L_(4)"/>
      <sheetName val="Project_Info"/>
      <sheetName val="Rate_Breakdowns_(Civil)"/>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cables"/>
      <sheetName val="5 Analysis"/>
      <sheetName val="Take-off Floor &amp; Wall"/>
      <sheetName val="Balance Sheet"/>
      <sheetName val="References"/>
      <sheetName val="New Issue Pipeline"/>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lendar"/>
      <sheetName val="AILC004"/>
      <sheetName val="JOB COSTING SHEET ELEC"/>
      <sheetName val="B&amp;C-TILE_QUANTITIES"/>
      <sheetName val="Recon_Template"/>
      <sheetName val="B&amp;C-TILE_QUANTITIES1"/>
      <sheetName val="Recon_Template1"/>
      <sheetName val="CFForecast_detail"/>
      <sheetName val="MD_REVIEW"/>
      <sheetName val="Over all Builder work"/>
      <sheetName val="Over_all_Builder_work"/>
      <sheetName val="Lstsub"/>
      <sheetName val="Doha WBS Clean"/>
      <sheetName val="COST CONTROL MATRIX"/>
      <sheetName val="Project Details "/>
      <sheetName val="PC, Prov Sums, Quants"/>
      <sheetName val="Progress Photos"/>
      <sheetName val="Contents"/>
      <sheetName val="Cost Report Summary"/>
      <sheetName val="Provisional Sums"/>
      <sheetName val="D17-CL-C (2)"/>
      <sheetName val="Ra  stair"/>
      <sheetName val="Vendors"/>
      <sheetName val="pvc vent"/>
      <sheetName val="17"/>
      <sheetName val="11"/>
      <sheetName val="7"/>
      <sheetName val="21"/>
      <sheetName val="25"/>
      <sheetName val="18"/>
      <sheetName val="15"/>
      <sheetName val="29"/>
      <sheetName val="20"/>
      <sheetName val="worksheet"/>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SEW4"/>
      <sheetName val="Mat.Cost"/>
      <sheetName val="Cost_any"/>
      <sheetName val="ABB"/>
      <sheetName val="GE"/>
      <sheetName val="Div Sum"/>
      <sheetName val="CONS. PROJECT HITS"/>
      <sheetName val="2-Cash Flow"/>
      <sheetName val="ADDENDA"/>
      <sheetName val="Sales_&amp;_Prod"/>
      <sheetName val="Camp_Power_Cost1"/>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BOD_PL_NEW"/>
      <sheetName val="final_abstract"/>
      <sheetName val="Flanged_Beams"/>
      <sheetName val="Rectangular_Beam"/>
      <sheetName val="BC_&amp;_MNB_"/>
      <sheetName val="Debtors_analysis"/>
      <sheetName val="Total_Debtors_Ageing_Sheet"/>
      <sheetName val="TBAL9697_-group_wise__sdpl"/>
      <sheetName val="Project_Budget_Worksheet"/>
      <sheetName val="Detail_P&amp;L"/>
      <sheetName val="Assumption_Sheet"/>
      <sheetName val="Inter_Co_Balances1"/>
      <sheetName val="SP_Break_Up1"/>
      <sheetName val="Revised_Summary"/>
      <sheetName val="kppl_pl"/>
      <sheetName val="Debtors_Service_Tax"/>
      <sheetName val="Stru_Labour_rate"/>
      <sheetName val="Curing_Analysis"/>
      <sheetName val="MS_items"/>
      <sheetName val="Tunnel_Fw"/>
      <sheetName val="Segment_Report_working"/>
      <sheetName val="Fixed_Assets_&amp;_Depreciation"/>
      <sheetName val="(Do_not_delete)"/>
      <sheetName val="SC_Cost_FEB_03"/>
      <sheetName val="Slope_area"/>
      <sheetName val="MS_Rates"/>
      <sheetName val="Array_(2)"/>
      <sheetName val="Light_fitt"/>
      <sheetName val="Load_Details(B2)"/>
      <sheetName val="Boq-_Civil"/>
      <sheetName val="Input_&amp;_Calculations"/>
      <sheetName val="Back_Cal_for_OMC"/>
      <sheetName val="MN_T_B_"/>
      <sheetName val="Administrative_Prices"/>
      <sheetName val="Civil_Boq"/>
      <sheetName val="d-safe_specs"/>
      <sheetName val="IT-Fri_Base"/>
      <sheetName val="std_wt_"/>
      <sheetName val="Extra_Item"/>
      <sheetName val="Inc_St_-Link"/>
      <sheetName val="Area_Statement"/>
      <sheetName val="Source_Ref_"/>
      <sheetName val="Plant_Used_in_CATS_"/>
      <sheetName val="Project_Master"/>
      <sheetName val="Fin__Assumpt__-_Sensitivities"/>
      <sheetName val="train_cash"/>
      <sheetName val="ESI_&amp;_PF_DELHI"/>
      <sheetName val="Basic_Rate"/>
      <sheetName val="Site_Dev_BOQ"/>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Ground_Floor"/>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water_prop_2"/>
      <sheetName val="SP_Break_Up2"/>
      <sheetName val="CFForecast_detail2"/>
      <sheetName val="TBAL9697_-group_wise__sdpl2"/>
      <sheetName val="Project_Budget_Worksheet2"/>
      <sheetName val="UNP-NCW_2"/>
      <sheetName val="Detail_P&amp;L2"/>
      <sheetName val="Assumption_Sheet2"/>
      <sheetName val="final_abstract2"/>
      <sheetName val="Source_Ref_2"/>
      <sheetName val="Site_Dev_BOQ2"/>
      <sheetName val="MN_T_B_2"/>
      <sheetName val="Section_3_DPR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Trade_Package"/>
      <sheetName val="Bill_5_-_Carpark"/>
      <sheetName val="EE_SUM"/>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 val="Sta. Alex-Direct Cost"/>
      <sheetName val="Sta. Alex-GROSS AMT"/>
      <sheetName val="Doors"/>
      <sheetName val="PLT-SUM"/>
      <sheetName val="derive"/>
      <sheetName val="Bar_Sched"/>
      <sheetName val="b_s_chalam"/>
      <sheetName val="TWS"/>
      <sheetName val="GOA"/>
      <sheetName val="RMC"/>
      <sheetName val="BP"/>
      <sheetName val="Rates"/>
      <sheetName val="Sheet8"/>
      <sheetName val="Road TCS Wise Details"/>
      <sheetName val="Wearing Course"/>
      <sheetName val="C &amp; G RHS"/>
      <sheetName val="Project Sheet"/>
      <sheetName val="Drop-down data's"/>
      <sheetName val="A.1.8 4Lane-MCW-BC"/>
      <sheetName val="A.2.8 6Lane-MCW-BC"/>
      <sheetName val="B.SER.8. BC"/>
      <sheetName val="3. Booth"/>
      <sheetName val="C(i)-4. fin. item"/>
      <sheetName val="L.5 Busbays"/>
      <sheetName val="2. canopy roof"/>
      <sheetName val="A.1.1 4Lane-MCW-CG "/>
      <sheetName val="A.2.1 6Lane-MCW-CG"/>
      <sheetName val="B.SER.1.CG"/>
      <sheetName val="A.1.7 4Lane-MCW-DBM"/>
      <sheetName val="A.2.7 6Lane-MCW-DBM Top"/>
      <sheetName val="B.SER.7. DBM"/>
      <sheetName val="J.-Concrete Drain"/>
      <sheetName val="A.1.2 4Lane-MCW-EMB"/>
      <sheetName val="A.2.2 6Lane-MCW-EMB"/>
      <sheetName val="B.SER.2.EMB"/>
      <sheetName val="C(i).1-BC-FDN"/>
      <sheetName val="G.5-ROB_Finishing Item"/>
      <sheetName val="F.4a.-Casting Girder"/>
      <sheetName val="G.4a-ROB_GC"/>
      <sheetName val="F.4b.-Erection of Girder"/>
      <sheetName val="E.4.b-RA_BRDG-EREC."/>
      <sheetName val="G.4b-ROB_GE"/>
      <sheetName val="E.4.a-RA_BRDG-GC"/>
      <sheetName val="A.1.4 4Lane-MCW-GSB"/>
      <sheetName val="A.2.4 6Lane-MCW-GSB"/>
      <sheetName val="B.SER.4.GSB"/>
      <sheetName val="C(ii).2-PC-HW"/>
      <sheetName val="L.3 Illumination "/>
      <sheetName val="A.1.6 Concrete Kerb Casting"/>
      <sheetName val="A2.6 Concrete Kerb Casting"/>
      <sheetName val="B.SER.6. Kerb"/>
      <sheetName val="1.c Masonary in Walls"/>
      <sheetName val="L.8 Median Plantation"/>
      <sheetName val="L.2 Beam Crash Brr."/>
      <sheetName val="L.9 Minor Repairs "/>
      <sheetName val="L.10 MISC"/>
      <sheetName val="A.1.9 4Lane-MCW-MISC"/>
      <sheetName val="A.2.9 6Lane-MCW-MISC"/>
      <sheetName val="D.5 Fini-Item"/>
      <sheetName val="F.1.-GS-PCC_PILE "/>
      <sheetName val="D.1-MNBR-PCC_PILE"/>
      <sheetName val="E.1.-RA_BRDG-PCC_PILE"/>
      <sheetName val="G.1.-ROB_PCC_PILE "/>
      <sheetName val="H.1.-UNP-PCC_PILE"/>
      <sheetName val="C(ii).3 Fin. Item"/>
      <sheetName val="C(ii).1-PC-PIPE"/>
      <sheetName val="1.b Plinth Fill"/>
      <sheetName val="F.2.-GS-RAFT"/>
      <sheetName val="D.2-MNBR-RAFT"/>
      <sheetName val="E.2.-RA_BRDG-RAFT"/>
      <sheetName val="G.2.-ROB_RAFT"/>
      <sheetName val="H.2.-UNP-Raft"/>
      <sheetName val="E.5. Fin item"/>
      <sheetName val="I.5 Crash Brr"/>
      <sheetName val="II. Erection of Facia "/>
      <sheetName val="I.4. Cast. Fric Slab"/>
      <sheetName val="I.1.-REP CAST"/>
      <sheetName val="III. Granular Material Filling"/>
      <sheetName val="L.1 Road Marking"/>
      <sheetName val="L.4 Road Signs"/>
      <sheetName val="1.d Roof Casting"/>
      <sheetName val="A.1.3 4Lane-MCW-SG "/>
      <sheetName val="A.2.3 6Lane-MCW-SG"/>
      <sheetName val="B.SER.3.SG"/>
      <sheetName val="F.4c.-GS-SLAB"/>
      <sheetName val="D.4.C-MNBR-SLAB"/>
      <sheetName val="E.4.C-RA_BRDG-Slab"/>
      <sheetName val="G.4c-ROB_Deckslab"/>
      <sheetName val="L.7 Slope"/>
      <sheetName val="B.SER.9. MISC."/>
      <sheetName val="C(i).2-BC-SUB "/>
      <sheetName val="F.3.-GS-SUB"/>
      <sheetName val="D.3-MNBR-SUB"/>
      <sheetName val="E.3.-RA_BRDG-SUB"/>
      <sheetName val="G.3-ROB_SUB"/>
      <sheetName val="H.3.-UNP-SUB"/>
      <sheetName val="C(i).3-BC-SUP"/>
      <sheetName val="H.4.-UNP-SUP"/>
      <sheetName val="4. DLC"/>
      <sheetName val="6. Finishing Item"/>
      <sheetName val="1.e Finishes"/>
      <sheetName val="5.PQC"/>
      <sheetName val="L.6 Truckbays"/>
      <sheetName val="H. 5. Fin. Item"/>
      <sheetName val="F.5-Finishing Item"/>
      <sheetName val="B.SER.5A.WMM-1"/>
      <sheetName val="B.SER.5B.WMM-2"/>
      <sheetName val="A.1.5.a 4Lane-MCW-WMM 1st"/>
      <sheetName val="A.1.5.b 4Lane-MCW-WMM top"/>
      <sheetName val="A.2.5a 6Lane-MCW-WMM 1st"/>
      <sheetName val="A.2.5b 6Lane-MCW-WMM top"/>
      <sheetName val="1.a Work Upto Plinth"/>
      <sheetName val="Lot-2"/>
      <sheetName val="doq-9"/>
      <sheetName val="doq-8"/>
      <sheetName val="doq 2"/>
      <sheetName val="doq 3"/>
      <sheetName val="doq-1"/>
      <sheetName val="Lowside"/>
      <sheetName val="1C Data"/>
      <sheetName val="cable data"/>
      <sheetName val="E &amp; R"/>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ow r="81">
          <cell r="H81">
            <v>222.566</v>
          </cell>
        </row>
      </sheetData>
      <sheetData sheetId="266"/>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ow r="81">
          <cell r="H81">
            <v>222.566</v>
          </cell>
        </row>
      </sheetData>
      <sheetData sheetId="273">
        <row r="81">
          <cell r="H81">
            <v>222.566</v>
          </cell>
        </row>
      </sheetData>
      <sheetData sheetId="274">
        <row r="81">
          <cell r="H81">
            <v>222.566</v>
          </cell>
        </row>
      </sheetData>
      <sheetData sheetId="275">
        <row r="81">
          <cell r="H81">
            <v>222.566</v>
          </cell>
        </row>
      </sheetData>
      <sheetData sheetId="276">
        <row r="81">
          <cell r="H81">
            <v>222.566</v>
          </cell>
        </row>
      </sheetData>
      <sheetData sheetId="277">
        <row r="81">
          <cell r="H81">
            <v>222.566</v>
          </cell>
        </row>
      </sheetData>
      <sheetData sheetId="278">
        <row r="81">
          <cell r="H81">
            <v>222.566</v>
          </cell>
        </row>
      </sheetData>
      <sheetData sheetId="279">
        <row r="81">
          <cell r="H81">
            <v>222.566</v>
          </cell>
        </row>
      </sheetData>
      <sheetData sheetId="280">
        <row r="81">
          <cell r="H81">
            <v>222.566</v>
          </cell>
        </row>
      </sheetData>
      <sheetData sheetId="281">
        <row r="81">
          <cell r="H81">
            <v>222.566</v>
          </cell>
        </row>
      </sheetData>
      <sheetData sheetId="282">
        <row r="81">
          <cell r="H81">
            <v>222.566</v>
          </cell>
        </row>
      </sheetData>
      <sheetData sheetId="283">
        <row r="81">
          <cell r="H81">
            <v>222.566</v>
          </cell>
        </row>
      </sheetData>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ow r="81">
          <cell r="H81">
            <v>222.566</v>
          </cell>
        </row>
      </sheetData>
      <sheetData sheetId="295" refreshError="1"/>
      <sheetData sheetId="296" refreshError="1"/>
      <sheetData sheetId="297">
        <row r="81">
          <cell r="H81">
            <v>222.566</v>
          </cell>
        </row>
      </sheetData>
      <sheetData sheetId="298" refreshError="1"/>
      <sheetData sheetId="299">
        <row r="81">
          <cell r="H81">
            <v>222.566</v>
          </cell>
        </row>
      </sheetData>
      <sheetData sheetId="300">
        <row r="81">
          <cell r="H81">
            <v>222.566</v>
          </cell>
        </row>
      </sheetData>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ow r="81">
          <cell r="H81">
            <v>222.566</v>
          </cell>
        </row>
      </sheetData>
      <sheetData sheetId="311">
        <row r="81">
          <cell r="H81">
            <v>222.566</v>
          </cell>
        </row>
      </sheetData>
      <sheetData sheetId="312">
        <row r="81">
          <cell r="H81">
            <v>222.566</v>
          </cell>
        </row>
      </sheetData>
      <sheetData sheetId="313">
        <row r="81">
          <cell r="H81">
            <v>222.566</v>
          </cell>
        </row>
      </sheetData>
      <sheetData sheetId="314">
        <row r="81">
          <cell r="H81">
            <v>222.566</v>
          </cell>
        </row>
      </sheetData>
      <sheetData sheetId="315">
        <row r="81">
          <cell r="H81">
            <v>222.566</v>
          </cell>
        </row>
      </sheetData>
      <sheetData sheetId="316">
        <row r="81">
          <cell r="H81">
            <v>222.566</v>
          </cell>
        </row>
      </sheetData>
      <sheetData sheetId="317">
        <row r="81">
          <cell r="H81">
            <v>222.566</v>
          </cell>
        </row>
      </sheetData>
      <sheetData sheetId="318">
        <row r="81">
          <cell r="H81">
            <v>222.566</v>
          </cell>
        </row>
      </sheetData>
      <sheetData sheetId="319">
        <row r="81">
          <cell r="H81">
            <v>222.566</v>
          </cell>
        </row>
      </sheetData>
      <sheetData sheetId="320">
        <row r="81">
          <cell r="H81">
            <v>222.566</v>
          </cell>
        </row>
      </sheetData>
      <sheetData sheetId="321">
        <row r="81">
          <cell r="H81">
            <v>222.566</v>
          </cell>
        </row>
      </sheetData>
      <sheetData sheetId="322">
        <row r="81">
          <cell r="H81">
            <v>222.566</v>
          </cell>
        </row>
      </sheetData>
      <sheetData sheetId="323">
        <row r="81">
          <cell r="H81">
            <v>222.566</v>
          </cell>
        </row>
      </sheetData>
      <sheetData sheetId="324">
        <row r="81">
          <cell r="H81">
            <v>222.566</v>
          </cell>
        </row>
      </sheetData>
      <sheetData sheetId="325">
        <row r="81">
          <cell r="H81">
            <v>222.566</v>
          </cell>
        </row>
      </sheetData>
      <sheetData sheetId="326">
        <row r="81">
          <cell r="H81">
            <v>222.566</v>
          </cell>
        </row>
      </sheetData>
      <sheetData sheetId="327">
        <row r="81">
          <cell r="H81">
            <v>222.566</v>
          </cell>
        </row>
      </sheetData>
      <sheetData sheetId="328">
        <row r="81">
          <cell r="H81">
            <v>222.566</v>
          </cell>
        </row>
      </sheetData>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efreshError="1"/>
      <sheetData sheetId="351">
        <row r="81">
          <cell r="H81">
            <v>222.566</v>
          </cell>
        </row>
      </sheetData>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81">
          <cell r="H81">
            <v>222.566</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ow r="81">
          <cell r="H81">
            <v>222.566</v>
          </cell>
        </row>
      </sheetData>
      <sheetData sheetId="386">
        <row r="81">
          <cell r="H81">
            <v>222.566</v>
          </cell>
        </row>
      </sheetData>
      <sheetData sheetId="387">
        <row r="81">
          <cell r="H81">
            <v>222.566</v>
          </cell>
        </row>
      </sheetData>
      <sheetData sheetId="388" refreshError="1"/>
      <sheetData sheetId="389" refreshError="1"/>
      <sheetData sheetId="390" refreshError="1"/>
      <sheetData sheetId="391" refreshError="1"/>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81">
          <cell r="H81">
            <v>222.566</v>
          </cell>
        </row>
      </sheetData>
      <sheetData sheetId="443" refreshError="1"/>
      <sheetData sheetId="444" refreshError="1"/>
      <sheetData sheetId="445" refreshError="1"/>
      <sheetData sheetId="446" refreshError="1"/>
      <sheetData sheetId="447" refreshError="1"/>
      <sheetData sheetId="448">
        <row r="81">
          <cell r="H81">
            <v>222.566</v>
          </cell>
        </row>
      </sheetData>
      <sheetData sheetId="449">
        <row r="81">
          <cell r="H81">
            <v>222.566</v>
          </cell>
        </row>
      </sheetData>
      <sheetData sheetId="450">
        <row r="81">
          <cell r="H81">
            <v>222.566</v>
          </cell>
        </row>
      </sheetData>
      <sheetData sheetId="451">
        <row r="81">
          <cell r="H81">
            <v>222.566</v>
          </cell>
        </row>
      </sheetData>
      <sheetData sheetId="452">
        <row r="81">
          <cell r="H81">
            <v>222.566</v>
          </cell>
        </row>
      </sheetData>
      <sheetData sheetId="453">
        <row r="81">
          <cell r="H81">
            <v>222.566</v>
          </cell>
        </row>
      </sheetData>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ow r="81">
          <cell r="H81">
            <v>222.566</v>
          </cell>
        </row>
      </sheetData>
      <sheetData sheetId="501">
        <row r="81">
          <cell r="H81">
            <v>222.566</v>
          </cell>
        </row>
      </sheetData>
      <sheetData sheetId="502">
        <row r="81">
          <cell r="H81">
            <v>222.566</v>
          </cell>
        </row>
      </sheetData>
      <sheetData sheetId="503">
        <row r="81">
          <cell r="H81">
            <v>222.566</v>
          </cell>
        </row>
      </sheetData>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ow r="81">
          <cell r="H81">
            <v>222.566</v>
          </cell>
        </row>
      </sheetData>
      <sheetData sheetId="552">
        <row r="81">
          <cell r="H81">
            <v>222.566</v>
          </cell>
        </row>
      </sheetData>
      <sheetData sheetId="553">
        <row r="81">
          <cell r="H81">
            <v>222.566</v>
          </cell>
        </row>
      </sheetData>
      <sheetData sheetId="554" refreshError="1"/>
      <sheetData sheetId="555" refreshError="1"/>
      <sheetData sheetId="556" refreshError="1"/>
      <sheetData sheetId="557" refreshError="1"/>
      <sheetData sheetId="558">
        <row r="81">
          <cell r="H81">
            <v>222.566</v>
          </cell>
        </row>
      </sheetData>
      <sheetData sheetId="559" refreshError="1"/>
      <sheetData sheetId="560" refreshError="1"/>
      <sheetData sheetId="561" refreshError="1"/>
      <sheetData sheetId="562" refreshError="1"/>
      <sheetData sheetId="563" refreshError="1"/>
      <sheetData sheetId="564" refreshError="1"/>
      <sheetData sheetId="565" refreshError="1"/>
      <sheetData sheetId="566">
        <row r="81">
          <cell r="H81">
            <v>222.566</v>
          </cell>
        </row>
      </sheetData>
      <sheetData sheetId="567">
        <row r="81">
          <cell r="H81">
            <v>222.566</v>
          </cell>
        </row>
      </sheetData>
      <sheetData sheetId="568" refreshError="1"/>
      <sheetData sheetId="569" refreshError="1"/>
      <sheetData sheetId="570" refreshError="1"/>
      <sheetData sheetId="571" refreshError="1"/>
      <sheetData sheetId="572">
        <row r="81">
          <cell r="H81">
            <v>222.566</v>
          </cell>
        </row>
      </sheetData>
      <sheetData sheetId="573" refreshError="1"/>
      <sheetData sheetId="574">
        <row r="81">
          <cell r="H81">
            <v>222.566</v>
          </cell>
        </row>
      </sheetData>
      <sheetData sheetId="575">
        <row r="81">
          <cell r="H81">
            <v>222.566</v>
          </cell>
        </row>
      </sheetData>
      <sheetData sheetId="576" refreshError="1"/>
      <sheetData sheetId="577" refreshError="1"/>
      <sheetData sheetId="578">
        <row r="81">
          <cell r="H81">
            <v>222.566</v>
          </cell>
        </row>
      </sheetData>
      <sheetData sheetId="579">
        <row r="81">
          <cell r="H81">
            <v>222.566</v>
          </cell>
        </row>
      </sheetData>
      <sheetData sheetId="580">
        <row r="81">
          <cell r="H81">
            <v>222.566</v>
          </cell>
        </row>
      </sheetData>
      <sheetData sheetId="581">
        <row r="81">
          <cell r="H81">
            <v>222.566</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ow r="81">
          <cell r="H81">
            <v>222.566</v>
          </cell>
        </row>
      </sheetData>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ow r="81">
          <cell r="H81">
            <v>222.566</v>
          </cell>
        </row>
      </sheetData>
      <sheetData sheetId="608">
        <row r="81">
          <cell r="H81">
            <v>222.566</v>
          </cell>
        </row>
      </sheetData>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ow r="81">
          <cell r="H81">
            <v>222.566</v>
          </cell>
        </row>
      </sheetData>
      <sheetData sheetId="614">
        <row r="81">
          <cell r="H81">
            <v>222.566</v>
          </cell>
        </row>
      </sheetData>
      <sheetData sheetId="615">
        <row r="81">
          <cell r="H81">
            <v>222.566</v>
          </cell>
        </row>
      </sheetData>
      <sheetData sheetId="616">
        <row r="81">
          <cell r="H81">
            <v>222.566</v>
          </cell>
        </row>
      </sheetData>
      <sheetData sheetId="617">
        <row r="81">
          <cell r="H81">
            <v>222.566</v>
          </cell>
        </row>
      </sheetData>
      <sheetData sheetId="618">
        <row r="81">
          <cell r="H81">
            <v>222.566</v>
          </cell>
        </row>
      </sheetData>
      <sheetData sheetId="619">
        <row r="81">
          <cell r="H81">
            <v>222.566</v>
          </cell>
        </row>
      </sheetData>
      <sheetData sheetId="620">
        <row r="81">
          <cell r="H81">
            <v>222.566</v>
          </cell>
        </row>
      </sheetData>
      <sheetData sheetId="621">
        <row r="81">
          <cell r="H81">
            <v>222.566</v>
          </cell>
        </row>
      </sheetData>
      <sheetData sheetId="622">
        <row r="81">
          <cell r="H81">
            <v>222.566</v>
          </cell>
        </row>
      </sheetData>
      <sheetData sheetId="623">
        <row r="81">
          <cell r="H81">
            <v>222.566</v>
          </cell>
        </row>
      </sheetData>
      <sheetData sheetId="624">
        <row r="81">
          <cell r="H81">
            <v>222.566</v>
          </cell>
        </row>
      </sheetData>
      <sheetData sheetId="625">
        <row r="81">
          <cell r="H81">
            <v>222.566</v>
          </cell>
        </row>
      </sheetData>
      <sheetData sheetId="626">
        <row r="81">
          <cell r="H81">
            <v>222.566</v>
          </cell>
        </row>
      </sheetData>
      <sheetData sheetId="627">
        <row r="81">
          <cell r="H81">
            <v>222.566</v>
          </cell>
        </row>
      </sheetData>
      <sheetData sheetId="628">
        <row r="81">
          <cell r="H81">
            <v>222.566</v>
          </cell>
        </row>
      </sheetData>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ow r="81">
          <cell r="H81">
            <v>222.566</v>
          </cell>
        </row>
      </sheetData>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81">
          <cell r="H81">
            <v>222.566</v>
          </cell>
        </row>
      </sheetData>
      <sheetData sheetId="963">
        <row r="81">
          <cell r="H81">
            <v>222.566</v>
          </cell>
        </row>
      </sheetData>
      <sheetData sheetId="964">
        <row r="81">
          <cell r="H81">
            <v>222.566</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81">
          <cell r="H81">
            <v>222.566</v>
          </cell>
        </row>
      </sheetData>
      <sheetData sheetId="1036">
        <row r="81">
          <cell r="H81">
            <v>222.566</v>
          </cell>
        </row>
      </sheetData>
      <sheetData sheetId="1037">
        <row r="81">
          <cell r="H81">
            <v>222.566</v>
          </cell>
        </row>
      </sheetData>
      <sheetData sheetId="1038">
        <row r="81">
          <cell r="H81">
            <v>222.566</v>
          </cell>
        </row>
      </sheetData>
      <sheetData sheetId="1039">
        <row r="81">
          <cell r="H81">
            <v>222.566</v>
          </cell>
        </row>
      </sheetData>
      <sheetData sheetId="1040">
        <row r="81">
          <cell r="H81">
            <v>222.566</v>
          </cell>
        </row>
      </sheetData>
      <sheetData sheetId="1041">
        <row r="81">
          <cell r="H81">
            <v>222.566</v>
          </cell>
        </row>
      </sheetData>
      <sheetData sheetId="1042">
        <row r="81">
          <cell r="H81">
            <v>222.566</v>
          </cell>
        </row>
      </sheetData>
      <sheetData sheetId="1043">
        <row r="81">
          <cell r="H81">
            <v>222.566</v>
          </cell>
        </row>
      </sheetData>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ow r="81">
          <cell r="H81">
            <v>222.566</v>
          </cell>
        </row>
      </sheetData>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efreshError="1"/>
      <sheetData sheetId="1167">
        <row r="81">
          <cell r="H81">
            <v>222.566</v>
          </cell>
        </row>
      </sheetData>
      <sheetData sheetId="1168">
        <row r="81">
          <cell r="H81">
            <v>222.566</v>
          </cell>
        </row>
      </sheetData>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ow r="81">
          <cell r="H81">
            <v>222.566</v>
          </cell>
        </row>
      </sheetData>
      <sheetData sheetId="1498">
        <row r="81">
          <cell r="H81">
            <v>222.566</v>
          </cell>
        </row>
      </sheetData>
      <sheetData sheetId="1499">
        <row r="81">
          <cell r="H81">
            <v>222.566</v>
          </cell>
        </row>
      </sheetData>
      <sheetData sheetId="1500">
        <row r="81">
          <cell r="H81">
            <v>222.566</v>
          </cell>
        </row>
      </sheetData>
      <sheetData sheetId="1501" refreshError="1"/>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ow r="81">
          <cell r="H81">
            <v>222.566</v>
          </cell>
        </row>
      </sheetData>
      <sheetData sheetId="1530">
        <row r="81">
          <cell r="H81">
            <v>222.566</v>
          </cell>
        </row>
      </sheetData>
      <sheetData sheetId="1531">
        <row r="81">
          <cell r="H81">
            <v>222.566</v>
          </cell>
        </row>
      </sheetData>
      <sheetData sheetId="1532">
        <row r="81">
          <cell r="H81">
            <v>222.566</v>
          </cell>
        </row>
      </sheetData>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81">
          <cell r="H81">
            <v>222.566</v>
          </cell>
        </row>
      </sheetData>
      <sheetData sheetId="1601">
        <row r="81">
          <cell r="H81">
            <v>222.566</v>
          </cell>
        </row>
      </sheetData>
      <sheetData sheetId="1602">
        <row r="81">
          <cell r="H81">
            <v>222.566</v>
          </cell>
        </row>
      </sheetData>
      <sheetData sheetId="1603">
        <row r="81">
          <cell r="H81">
            <v>222.566</v>
          </cell>
        </row>
      </sheetData>
      <sheetData sheetId="1604">
        <row r="944">
          <cell r="H944">
            <v>439.20800000000003</v>
          </cell>
        </row>
      </sheetData>
      <sheetData sheetId="1605">
        <row r="944">
          <cell r="H944">
            <v>439.20800000000003</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81">
          <cell r="H81">
            <v>222.566</v>
          </cell>
        </row>
      </sheetData>
      <sheetData sheetId="1614">
        <row r="81">
          <cell r="H81">
            <v>222.566</v>
          </cell>
        </row>
      </sheetData>
      <sheetData sheetId="1615">
        <row r="81">
          <cell r="H81">
            <v>222.566</v>
          </cell>
        </row>
      </sheetData>
      <sheetData sheetId="1616">
        <row r="81">
          <cell r="H81">
            <v>222.566</v>
          </cell>
        </row>
      </sheetData>
      <sheetData sheetId="1617">
        <row r="944">
          <cell r="H944">
            <v>439.20800000000003</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81">
          <cell r="H81">
            <v>222.566</v>
          </cell>
        </row>
      </sheetData>
      <sheetData sheetId="1736">
        <row r="81">
          <cell r="H81">
            <v>222.566</v>
          </cell>
        </row>
      </sheetData>
      <sheetData sheetId="1737">
        <row r="81">
          <cell r="H81">
            <v>222.566</v>
          </cell>
        </row>
      </sheetData>
      <sheetData sheetId="1738">
        <row r="81">
          <cell r="H81">
            <v>222.566</v>
          </cell>
        </row>
      </sheetData>
      <sheetData sheetId="1739">
        <row r="944">
          <cell r="H944">
            <v>439.20800000000003</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81">
          <cell r="H81">
            <v>222.566</v>
          </cell>
        </row>
      </sheetData>
      <sheetData sheetId="1791">
        <row r="81">
          <cell r="H81">
            <v>222.566</v>
          </cell>
        </row>
      </sheetData>
      <sheetData sheetId="1792">
        <row r="81">
          <cell r="H81">
            <v>222.566</v>
          </cell>
        </row>
      </sheetData>
      <sheetData sheetId="1793">
        <row r="81">
          <cell r="H81">
            <v>222.566</v>
          </cell>
        </row>
      </sheetData>
      <sheetData sheetId="1794">
        <row r="944">
          <cell r="H944">
            <v>439.20800000000003</v>
          </cell>
        </row>
      </sheetData>
      <sheetData sheetId="1795">
        <row r="944">
          <cell r="H944">
            <v>439.20800000000003</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ow r="81">
          <cell r="H81">
            <v>222.566</v>
          </cell>
        </row>
      </sheetData>
      <sheetData sheetId="2006">
        <row r="81">
          <cell r="H81">
            <v>222.566</v>
          </cell>
        </row>
      </sheetData>
      <sheetData sheetId="2007">
        <row r="81">
          <cell r="H81">
            <v>222.566</v>
          </cell>
        </row>
      </sheetData>
      <sheetData sheetId="2008">
        <row r="81">
          <cell r="H81">
            <v>222.566</v>
          </cell>
        </row>
      </sheetData>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ow r="81">
          <cell r="H81">
            <v>222.566</v>
          </cell>
        </row>
      </sheetData>
      <sheetData sheetId="2020">
        <row r="81">
          <cell r="H81">
            <v>222.566</v>
          </cell>
        </row>
      </sheetData>
      <sheetData sheetId="2021">
        <row r="81">
          <cell r="H81">
            <v>222.566</v>
          </cell>
        </row>
      </sheetData>
      <sheetData sheetId="2022">
        <row r="81">
          <cell r="H81">
            <v>222.566</v>
          </cell>
        </row>
      </sheetData>
      <sheetData sheetId="2023">
        <row r="81">
          <cell r="H81">
            <v>222.566</v>
          </cell>
        </row>
      </sheetData>
      <sheetData sheetId="2024">
        <row r="81">
          <cell r="H81">
            <v>222.566</v>
          </cell>
        </row>
      </sheetData>
      <sheetData sheetId="2025" refreshError="1"/>
      <sheetData sheetId="2026"/>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sheetData sheetId="2097"/>
      <sheetData sheetId="2098"/>
      <sheetData sheetId="2099">
        <row r="81">
          <cell r="H81">
            <v>222.566</v>
          </cell>
        </row>
      </sheetData>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row r="81">
          <cell r="H81">
            <v>222.566</v>
          </cell>
        </row>
      </sheetData>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row r="81">
          <cell r="H81">
            <v>222.566</v>
          </cell>
        </row>
      </sheetData>
      <sheetData sheetId="2207">
        <row r="81">
          <cell r="H81">
            <v>222.566</v>
          </cell>
        </row>
      </sheetData>
      <sheetData sheetId="2208" refreshError="1"/>
      <sheetData sheetId="2209">
        <row r="81">
          <cell r="H81">
            <v>222.566</v>
          </cell>
        </row>
      </sheetData>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ow r="81">
          <cell r="H81">
            <v>222.566</v>
          </cell>
        </row>
      </sheetData>
      <sheetData sheetId="2248">
        <row r="81">
          <cell r="H81">
            <v>222.566</v>
          </cell>
        </row>
      </sheetData>
      <sheetData sheetId="2249">
        <row r="81">
          <cell r="H81">
            <v>222.566</v>
          </cell>
        </row>
      </sheetData>
      <sheetData sheetId="2250">
        <row r="81">
          <cell r="H81">
            <v>222.566</v>
          </cell>
        </row>
      </sheetData>
      <sheetData sheetId="2251">
        <row r="81">
          <cell r="H81">
            <v>222.566</v>
          </cell>
        </row>
      </sheetData>
      <sheetData sheetId="2252">
        <row r="81">
          <cell r="H81">
            <v>222.566</v>
          </cell>
        </row>
      </sheetData>
      <sheetData sheetId="2253" refreshError="1"/>
      <sheetData sheetId="2254">
        <row r="81">
          <cell r="H81">
            <v>222.566</v>
          </cell>
        </row>
      </sheetData>
      <sheetData sheetId="2255" refreshError="1"/>
      <sheetData sheetId="2256" refreshError="1"/>
      <sheetData sheetId="2257"/>
      <sheetData sheetId="2258"/>
      <sheetData sheetId="2259"/>
      <sheetData sheetId="2260"/>
      <sheetData sheetId="2261"/>
      <sheetData sheetId="2262" refreshError="1"/>
      <sheetData sheetId="2263" refreshError="1"/>
      <sheetData sheetId="2264"/>
      <sheetData sheetId="2265"/>
      <sheetData sheetId="2266"/>
      <sheetData sheetId="2267"/>
      <sheetData sheetId="2268" refreshError="1"/>
      <sheetData sheetId="2269" refreshError="1"/>
      <sheetData sheetId="2270" refreshError="1"/>
      <sheetData sheetId="2271"/>
      <sheetData sheetId="2272" refreshError="1"/>
      <sheetData sheetId="2273" refreshError="1"/>
      <sheetData sheetId="2274" refreshError="1"/>
      <sheetData sheetId="2275" refreshError="1"/>
      <sheetData sheetId="2276" refreshError="1"/>
      <sheetData sheetId="2277" refreshError="1"/>
      <sheetData sheetId="2278" refreshError="1"/>
      <sheetData sheetId="2279"/>
      <sheetData sheetId="2280"/>
      <sheetData sheetId="2281"/>
      <sheetData sheetId="2282" refreshError="1"/>
      <sheetData sheetId="2283" refreshError="1"/>
      <sheetData sheetId="2284" refreshError="1"/>
      <sheetData sheetId="2285"/>
      <sheetData sheetId="2286" refreshError="1"/>
      <sheetData sheetId="2287" refreshError="1"/>
      <sheetData sheetId="2288" refreshError="1"/>
      <sheetData sheetId="2289"/>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sheetData sheetId="2299" refreshError="1"/>
      <sheetData sheetId="2300" refreshError="1"/>
      <sheetData sheetId="2301" refreshError="1"/>
      <sheetData sheetId="2302" refreshError="1"/>
      <sheetData sheetId="2303" refreshError="1"/>
      <sheetData sheetId="2304" refreshError="1"/>
      <sheetData sheetId="2305"/>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ow r="81">
          <cell r="H81">
            <v>222.566</v>
          </cell>
        </row>
      </sheetData>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ow r="81">
          <cell r="H81">
            <v>222.566</v>
          </cell>
        </row>
      </sheetData>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efreshError="1"/>
      <sheetData sheetId="2363" refreshError="1"/>
      <sheetData sheetId="2364" refreshError="1"/>
      <sheetData sheetId="2365" refreshError="1"/>
      <sheetData sheetId="2366" refreshError="1"/>
      <sheetData sheetId="2367" refreshError="1"/>
      <sheetData sheetId="2368">
        <row r="81">
          <cell r="H81">
            <v>222.566</v>
          </cell>
        </row>
      </sheetData>
      <sheetData sheetId="2369" refreshError="1"/>
      <sheetData sheetId="2370" refreshError="1"/>
      <sheetData sheetId="2371" refreshError="1"/>
      <sheetData sheetId="2372">
        <row r="81">
          <cell r="H81">
            <v>222.566</v>
          </cell>
        </row>
      </sheetData>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row r="81">
          <cell r="H81">
            <v>222.566</v>
          </cell>
        </row>
      </sheetData>
      <sheetData sheetId="2523">
        <row r="81">
          <cell r="H81">
            <v>222.566</v>
          </cell>
        </row>
      </sheetData>
      <sheetData sheetId="2524">
        <row r="81">
          <cell r="H81">
            <v>222.566</v>
          </cell>
        </row>
      </sheetData>
      <sheetData sheetId="2525">
        <row r="81">
          <cell r="H81">
            <v>222.566</v>
          </cell>
        </row>
      </sheetData>
      <sheetData sheetId="2526">
        <row r="81">
          <cell r="H81">
            <v>222.566</v>
          </cell>
        </row>
      </sheetData>
      <sheetData sheetId="2527"/>
      <sheetData sheetId="2528"/>
      <sheetData sheetId="2529"/>
      <sheetData sheetId="2530">
        <row r="81">
          <cell r="H81">
            <v>222.566</v>
          </cell>
        </row>
      </sheetData>
      <sheetData sheetId="2531">
        <row r="81">
          <cell r="H81">
            <v>222.566</v>
          </cell>
        </row>
      </sheetData>
      <sheetData sheetId="2532">
        <row r="81">
          <cell r="H81">
            <v>222.566</v>
          </cell>
        </row>
      </sheetData>
      <sheetData sheetId="2533"/>
      <sheetData sheetId="2534">
        <row r="81">
          <cell r="H81">
            <v>222.566</v>
          </cell>
        </row>
      </sheetData>
      <sheetData sheetId="2535"/>
      <sheetData sheetId="2536"/>
      <sheetData sheetId="2537"/>
      <sheetData sheetId="2538"/>
      <sheetData sheetId="2539"/>
      <sheetData sheetId="2540">
        <row r="81">
          <cell r="H81">
            <v>222.566</v>
          </cell>
        </row>
      </sheetData>
      <sheetData sheetId="2541"/>
      <sheetData sheetId="2542"/>
      <sheetData sheetId="2543"/>
      <sheetData sheetId="2544">
        <row r="81">
          <cell r="H81">
            <v>222.566</v>
          </cell>
        </row>
      </sheetData>
      <sheetData sheetId="2545"/>
      <sheetData sheetId="2546"/>
      <sheetData sheetId="2547"/>
      <sheetData sheetId="2548"/>
      <sheetData sheetId="2549">
        <row r="81">
          <cell r="H81">
            <v>222.566</v>
          </cell>
        </row>
      </sheetData>
      <sheetData sheetId="2550">
        <row r="81">
          <cell r="H81">
            <v>222.566</v>
          </cell>
        </row>
      </sheetData>
      <sheetData sheetId="2551"/>
      <sheetData sheetId="2552"/>
      <sheetData sheetId="2553"/>
      <sheetData sheetId="2554"/>
      <sheetData sheetId="2555"/>
      <sheetData sheetId="2556"/>
      <sheetData sheetId="2557"/>
      <sheetData sheetId="2558"/>
      <sheetData sheetId="2559">
        <row r="81">
          <cell r="H81">
            <v>222.566</v>
          </cell>
        </row>
      </sheetData>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row r="81">
          <cell r="H81">
            <v>222.566</v>
          </cell>
        </row>
      </sheetData>
      <sheetData sheetId="2574">
        <row r="81">
          <cell r="H81">
            <v>222.566</v>
          </cell>
        </row>
      </sheetData>
      <sheetData sheetId="2575">
        <row r="81">
          <cell r="H81">
            <v>222.566</v>
          </cell>
        </row>
      </sheetData>
      <sheetData sheetId="2576"/>
      <sheetData sheetId="2577">
        <row r="81">
          <cell r="H81">
            <v>222.566</v>
          </cell>
        </row>
      </sheetData>
      <sheetData sheetId="2578">
        <row r="81">
          <cell r="H81">
            <v>222.566</v>
          </cell>
        </row>
      </sheetData>
      <sheetData sheetId="2579">
        <row r="81">
          <cell r="H81">
            <v>222.566</v>
          </cell>
        </row>
      </sheetData>
      <sheetData sheetId="2580"/>
      <sheetData sheetId="2581"/>
      <sheetData sheetId="2582">
        <row r="81">
          <cell r="H81">
            <v>222.566</v>
          </cell>
        </row>
      </sheetData>
      <sheetData sheetId="2583"/>
      <sheetData sheetId="2584">
        <row r="81">
          <cell r="H81">
            <v>222.566</v>
          </cell>
        </row>
      </sheetData>
      <sheetData sheetId="2585">
        <row r="81">
          <cell r="H81">
            <v>222.566</v>
          </cell>
        </row>
      </sheetData>
      <sheetData sheetId="2586">
        <row r="81">
          <cell r="H81">
            <v>222.566</v>
          </cell>
        </row>
      </sheetData>
      <sheetData sheetId="2587">
        <row r="81">
          <cell r="H81">
            <v>222.566</v>
          </cell>
        </row>
      </sheetData>
      <sheetData sheetId="2588"/>
      <sheetData sheetId="2589"/>
      <sheetData sheetId="2590">
        <row r="81">
          <cell r="H81">
            <v>222.566</v>
          </cell>
        </row>
      </sheetData>
      <sheetData sheetId="2591">
        <row r="944">
          <cell r="H944">
            <v>439.20800000000003</v>
          </cell>
        </row>
      </sheetData>
      <sheetData sheetId="2592"/>
      <sheetData sheetId="2593">
        <row r="81">
          <cell r="H81">
            <v>222.566</v>
          </cell>
        </row>
      </sheetData>
      <sheetData sheetId="2594"/>
      <sheetData sheetId="2595">
        <row r="81">
          <cell r="H81">
            <v>222.566</v>
          </cell>
        </row>
      </sheetData>
      <sheetData sheetId="2596"/>
      <sheetData sheetId="2597">
        <row r="81">
          <cell r="H81">
            <v>222.566</v>
          </cell>
        </row>
      </sheetData>
      <sheetData sheetId="2598">
        <row r="81">
          <cell r="H81">
            <v>222.566</v>
          </cell>
        </row>
      </sheetData>
      <sheetData sheetId="2599">
        <row r="81">
          <cell r="H81">
            <v>222.566</v>
          </cell>
        </row>
      </sheetData>
      <sheetData sheetId="2600">
        <row r="81">
          <cell r="H81">
            <v>222.566</v>
          </cell>
        </row>
      </sheetData>
      <sheetData sheetId="2601"/>
      <sheetData sheetId="2602">
        <row r="81">
          <cell r="H81">
            <v>222.566</v>
          </cell>
        </row>
      </sheetData>
      <sheetData sheetId="2603">
        <row r="81">
          <cell r="H81">
            <v>222.566</v>
          </cell>
        </row>
      </sheetData>
      <sheetData sheetId="2604">
        <row r="81">
          <cell r="H81">
            <v>222.566</v>
          </cell>
        </row>
      </sheetData>
      <sheetData sheetId="2605">
        <row r="81">
          <cell r="H81">
            <v>222.566</v>
          </cell>
        </row>
      </sheetData>
      <sheetData sheetId="2606">
        <row r="81">
          <cell r="H81">
            <v>222.566</v>
          </cell>
        </row>
      </sheetData>
      <sheetData sheetId="2607">
        <row r="81">
          <cell r="H81">
            <v>222.566</v>
          </cell>
        </row>
      </sheetData>
      <sheetData sheetId="2608"/>
      <sheetData sheetId="2609"/>
      <sheetData sheetId="2610"/>
      <sheetData sheetId="2611">
        <row r="81">
          <cell r="H81">
            <v>222.566</v>
          </cell>
        </row>
      </sheetData>
      <sheetData sheetId="2612"/>
      <sheetData sheetId="2613"/>
      <sheetData sheetId="2614"/>
      <sheetData sheetId="2615"/>
      <sheetData sheetId="2616"/>
      <sheetData sheetId="2617"/>
      <sheetData sheetId="2618">
        <row r="81">
          <cell r="H81">
            <v>222.566</v>
          </cell>
        </row>
      </sheetData>
      <sheetData sheetId="2619">
        <row r="81">
          <cell r="H81">
            <v>222.566</v>
          </cell>
        </row>
      </sheetData>
      <sheetData sheetId="2620">
        <row r="81">
          <cell r="H81">
            <v>222.566</v>
          </cell>
        </row>
      </sheetData>
      <sheetData sheetId="2621">
        <row r="81">
          <cell r="H81">
            <v>222.566</v>
          </cell>
        </row>
      </sheetData>
      <sheetData sheetId="2622"/>
      <sheetData sheetId="2623"/>
      <sheetData sheetId="2624"/>
      <sheetData sheetId="2625"/>
      <sheetData sheetId="2626"/>
      <sheetData sheetId="2627">
        <row r="81">
          <cell r="H81">
            <v>222.566</v>
          </cell>
        </row>
      </sheetData>
      <sheetData sheetId="2628">
        <row r="81">
          <cell r="H81">
            <v>222.566</v>
          </cell>
        </row>
      </sheetData>
      <sheetData sheetId="2629">
        <row r="81">
          <cell r="H81">
            <v>222.566</v>
          </cell>
        </row>
      </sheetData>
      <sheetData sheetId="2630"/>
      <sheetData sheetId="2631"/>
      <sheetData sheetId="2632"/>
      <sheetData sheetId="2633">
        <row r="944">
          <cell r="H944">
            <v>439.20800000000003</v>
          </cell>
        </row>
      </sheetData>
      <sheetData sheetId="2634">
        <row r="81">
          <cell r="H81">
            <v>222.566</v>
          </cell>
        </row>
      </sheetData>
      <sheetData sheetId="2635">
        <row r="81">
          <cell r="H81">
            <v>222.566</v>
          </cell>
        </row>
      </sheetData>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row r="81">
          <cell r="H81">
            <v>222.566</v>
          </cell>
        </row>
      </sheetData>
      <sheetData sheetId="2656"/>
      <sheetData sheetId="2657"/>
      <sheetData sheetId="2658"/>
      <sheetData sheetId="2659">
        <row r="81">
          <cell r="H81">
            <v>222.566</v>
          </cell>
        </row>
      </sheetData>
      <sheetData sheetId="2660"/>
      <sheetData sheetId="2661">
        <row r="81">
          <cell r="H81">
            <v>222.566</v>
          </cell>
        </row>
      </sheetData>
      <sheetData sheetId="2662">
        <row r="81">
          <cell r="H81">
            <v>222.566</v>
          </cell>
        </row>
      </sheetData>
      <sheetData sheetId="2663"/>
      <sheetData sheetId="2664"/>
      <sheetData sheetId="2665">
        <row r="81">
          <cell r="H81">
            <v>222.566</v>
          </cell>
        </row>
      </sheetData>
      <sheetData sheetId="2666"/>
      <sheetData sheetId="2667"/>
      <sheetData sheetId="2668">
        <row r="81">
          <cell r="H81">
            <v>222.566</v>
          </cell>
        </row>
      </sheetData>
      <sheetData sheetId="2669">
        <row r="81">
          <cell r="H81">
            <v>222.566</v>
          </cell>
        </row>
      </sheetData>
      <sheetData sheetId="2670">
        <row r="81">
          <cell r="H81">
            <v>222.566</v>
          </cell>
        </row>
      </sheetData>
      <sheetData sheetId="2671">
        <row r="81">
          <cell r="H81">
            <v>222.566</v>
          </cell>
        </row>
      </sheetData>
      <sheetData sheetId="2672"/>
      <sheetData sheetId="2673"/>
      <sheetData sheetId="2674">
        <row r="81">
          <cell r="H81">
            <v>222.566</v>
          </cell>
        </row>
      </sheetData>
      <sheetData sheetId="2675">
        <row r="81">
          <cell r="H81">
            <v>222.566</v>
          </cell>
        </row>
      </sheetData>
      <sheetData sheetId="2676"/>
      <sheetData sheetId="2677"/>
      <sheetData sheetId="2678"/>
      <sheetData sheetId="2679"/>
      <sheetData sheetId="2680"/>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ow r="81">
          <cell r="H81">
            <v>222.566</v>
          </cell>
        </row>
      </sheetData>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row r="81">
          <cell r="H81">
            <v>222.566</v>
          </cell>
        </row>
      </sheetData>
      <sheetData sheetId="2732">
        <row r="81">
          <cell r="H81">
            <v>222.566</v>
          </cell>
        </row>
      </sheetData>
      <sheetData sheetId="2733">
        <row r="81">
          <cell r="H81">
            <v>222.566</v>
          </cell>
        </row>
      </sheetData>
      <sheetData sheetId="2734">
        <row r="81">
          <cell r="H81">
            <v>222.566</v>
          </cell>
        </row>
      </sheetData>
      <sheetData sheetId="2735">
        <row r="81">
          <cell r="H81">
            <v>222.566</v>
          </cell>
        </row>
      </sheetData>
      <sheetData sheetId="2736">
        <row r="81">
          <cell r="H81">
            <v>222.566</v>
          </cell>
        </row>
      </sheetData>
      <sheetData sheetId="2737">
        <row r="81">
          <cell r="H81">
            <v>222.566</v>
          </cell>
        </row>
      </sheetData>
      <sheetData sheetId="2738">
        <row r="81">
          <cell r="H81">
            <v>222.566</v>
          </cell>
        </row>
      </sheetData>
      <sheetData sheetId="2739">
        <row r="81">
          <cell r="H81">
            <v>222.566</v>
          </cell>
        </row>
      </sheetData>
      <sheetData sheetId="2740">
        <row r="81">
          <cell r="H81">
            <v>222.566</v>
          </cell>
        </row>
      </sheetData>
      <sheetData sheetId="2741">
        <row r="81">
          <cell r="H81">
            <v>222.566</v>
          </cell>
        </row>
      </sheetData>
      <sheetData sheetId="2742">
        <row r="81">
          <cell r="H81">
            <v>222.566</v>
          </cell>
        </row>
      </sheetData>
      <sheetData sheetId="2743">
        <row r="81">
          <cell r="H81">
            <v>222.566</v>
          </cell>
        </row>
      </sheetData>
      <sheetData sheetId="2744">
        <row r="81">
          <cell r="H81">
            <v>222.566</v>
          </cell>
        </row>
      </sheetData>
      <sheetData sheetId="2745"/>
      <sheetData sheetId="2746"/>
      <sheetData sheetId="2747"/>
      <sheetData sheetId="2748"/>
      <sheetData sheetId="2749">
        <row r="81">
          <cell r="H81">
            <v>222.566</v>
          </cell>
        </row>
      </sheetData>
      <sheetData sheetId="2750"/>
      <sheetData sheetId="2751"/>
      <sheetData sheetId="2752" refreshError="1"/>
      <sheetData sheetId="2753">
        <row r="81">
          <cell r="H81">
            <v>222.566</v>
          </cell>
        </row>
      </sheetData>
      <sheetData sheetId="2754"/>
      <sheetData sheetId="2755"/>
      <sheetData sheetId="2756">
        <row r="81">
          <cell r="H81">
            <v>222.566</v>
          </cell>
        </row>
      </sheetData>
      <sheetData sheetId="2757"/>
      <sheetData sheetId="2758">
        <row r="81">
          <cell r="H81">
            <v>222.566</v>
          </cell>
        </row>
      </sheetData>
      <sheetData sheetId="2759"/>
      <sheetData sheetId="2760"/>
      <sheetData sheetId="2761"/>
      <sheetData sheetId="2762"/>
      <sheetData sheetId="2763"/>
      <sheetData sheetId="2764"/>
      <sheetData sheetId="2765"/>
      <sheetData sheetId="2766"/>
      <sheetData sheetId="2767"/>
      <sheetData sheetId="2768"/>
      <sheetData sheetId="2769">
        <row r="81">
          <cell r="H81">
            <v>222.566</v>
          </cell>
        </row>
      </sheetData>
      <sheetData sheetId="2770"/>
      <sheetData sheetId="2771">
        <row r="81">
          <cell r="H81">
            <v>222.566</v>
          </cell>
        </row>
      </sheetData>
      <sheetData sheetId="2772">
        <row r="81">
          <cell r="H81">
            <v>222.566</v>
          </cell>
        </row>
      </sheetData>
      <sheetData sheetId="2773">
        <row r="81">
          <cell r="H81">
            <v>222.566</v>
          </cell>
        </row>
      </sheetData>
      <sheetData sheetId="2774">
        <row r="81">
          <cell r="H81">
            <v>222.566</v>
          </cell>
        </row>
      </sheetData>
      <sheetData sheetId="2775">
        <row r="81">
          <cell r="H81">
            <v>222.566</v>
          </cell>
        </row>
      </sheetData>
      <sheetData sheetId="2776">
        <row r="81">
          <cell r="H81">
            <v>222.566</v>
          </cell>
        </row>
      </sheetData>
      <sheetData sheetId="2777">
        <row r="81">
          <cell r="H81">
            <v>222.566</v>
          </cell>
        </row>
      </sheetData>
      <sheetData sheetId="2778">
        <row r="81">
          <cell r="H81">
            <v>222.566</v>
          </cell>
        </row>
      </sheetData>
      <sheetData sheetId="2779">
        <row r="81">
          <cell r="H81">
            <v>222.566</v>
          </cell>
        </row>
      </sheetData>
      <sheetData sheetId="2780">
        <row r="81">
          <cell r="H81">
            <v>222.566</v>
          </cell>
        </row>
      </sheetData>
      <sheetData sheetId="2781">
        <row r="81">
          <cell r="H81">
            <v>222.566</v>
          </cell>
        </row>
      </sheetData>
      <sheetData sheetId="2782">
        <row r="81">
          <cell r="H81">
            <v>222.566</v>
          </cell>
        </row>
      </sheetData>
      <sheetData sheetId="2783">
        <row r="81">
          <cell r="H81">
            <v>222.566</v>
          </cell>
        </row>
      </sheetData>
      <sheetData sheetId="2784">
        <row r="81">
          <cell r="H81">
            <v>222.566</v>
          </cell>
        </row>
      </sheetData>
      <sheetData sheetId="2785">
        <row r="81">
          <cell r="H81">
            <v>222.566</v>
          </cell>
        </row>
      </sheetData>
      <sheetData sheetId="2786">
        <row r="81">
          <cell r="H81">
            <v>222.566</v>
          </cell>
        </row>
      </sheetData>
      <sheetData sheetId="2787">
        <row r="81">
          <cell r="H81">
            <v>222.566</v>
          </cell>
        </row>
      </sheetData>
      <sheetData sheetId="2788">
        <row r="81">
          <cell r="H81">
            <v>222.566</v>
          </cell>
        </row>
      </sheetData>
      <sheetData sheetId="2789">
        <row r="81">
          <cell r="H81">
            <v>222.566</v>
          </cell>
        </row>
      </sheetData>
      <sheetData sheetId="2790">
        <row r="81">
          <cell r="H81">
            <v>222.566</v>
          </cell>
        </row>
      </sheetData>
      <sheetData sheetId="2791">
        <row r="81">
          <cell r="H81">
            <v>222.566</v>
          </cell>
        </row>
      </sheetData>
      <sheetData sheetId="2792"/>
      <sheetData sheetId="2793"/>
      <sheetData sheetId="2794"/>
      <sheetData sheetId="2795"/>
      <sheetData sheetId="2796"/>
      <sheetData sheetId="2797">
        <row r="81">
          <cell r="H81">
            <v>222.566</v>
          </cell>
        </row>
      </sheetData>
      <sheetData sheetId="2798">
        <row r="944">
          <cell r="H944">
            <v>439.20800000000003</v>
          </cell>
        </row>
      </sheetData>
      <sheetData sheetId="2799">
        <row r="81">
          <cell r="H81">
            <v>222.566</v>
          </cell>
        </row>
      </sheetData>
      <sheetData sheetId="2800">
        <row r="81">
          <cell r="H81">
            <v>222.566</v>
          </cell>
        </row>
      </sheetData>
      <sheetData sheetId="2801">
        <row r="81">
          <cell r="H81">
            <v>222.566</v>
          </cell>
        </row>
      </sheetData>
      <sheetData sheetId="2802">
        <row r="944">
          <cell r="H944">
            <v>439.20800000000003</v>
          </cell>
        </row>
      </sheetData>
      <sheetData sheetId="2803">
        <row r="81">
          <cell r="H81">
            <v>222.566</v>
          </cell>
        </row>
      </sheetData>
      <sheetData sheetId="2804">
        <row r="81">
          <cell r="H81">
            <v>222.566</v>
          </cell>
        </row>
      </sheetData>
      <sheetData sheetId="2805">
        <row r="81">
          <cell r="H81">
            <v>222.566</v>
          </cell>
        </row>
      </sheetData>
      <sheetData sheetId="2806">
        <row r="944">
          <cell r="H944">
            <v>439.20800000000003</v>
          </cell>
        </row>
      </sheetData>
      <sheetData sheetId="2807">
        <row r="81">
          <cell r="H81">
            <v>222.566</v>
          </cell>
        </row>
      </sheetData>
      <sheetData sheetId="2808">
        <row r="81">
          <cell r="H81">
            <v>222.566</v>
          </cell>
        </row>
      </sheetData>
      <sheetData sheetId="2809"/>
      <sheetData sheetId="2810" refreshError="1"/>
      <sheetData sheetId="2811" refreshError="1"/>
      <sheetData sheetId="2812" refreshError="1"/>
      <sheetData sheetId="2813"/>
      <sheetData sheetId="2814"/>
      <sheetData sheetId="2815"/>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sheetData sheetId="2967"/>
      <sheetData sheetId="2968" refreshError="1"/>
      <sheetData sheetId="2969" refreshError="1"/>
      <sheetData sheetId="2970">
        <row r="81">
          <cell r="H81">
            <v>222.566</v>
          </cell>
        </row>
      </sheetData>
      <sheetData sheetId="2971"/>
      <sheetData sheetId="2972">
        <row r="944">
          <cell r="H944">
            <v>439.20800000000003</v>
          </cell>
        </row>
      </sheetData>
      <sheetData sheetId="2973"/>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heetName val="Residue preheat exchange"/>
      <sheetName val="(2)"/>
      <sheetName val="Notes"/>
      <sheetName val="macros"/>
      <sheetName val="Sheet9"/>
      <sheetName val="analysis"/>
      <sheetName val="Bill 2"/>
      <sheetName val="Residue_preheat_exchange"/>
      <sheetName val="Residue_preheat_exchange1"/>
      <sheetName val="Details"/>
      <sheetName val="Validation_Data"/>
      <sheetName val="Basic"/>
      <sheetName val="Bechtel Nor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DC"/>
      <sheetName val="Misc. points"/>
      <sheetName val="qty abst"/>
      <sheetName val="Programe"/>
      <sheetName val="LABOUR"/>
      <sheetName val="Top Sheet"/>
      <sheetName val="Publicbuilding"/>
      <sheetName val="Misc__points"/>
      <sheetName val="qty_abst"/>
      <sheetName val="basic_"/>
      <sheetName val="Rate_Analysis"/>
      <sheetName val="Top_Sheet"/>
      <sheetName val="Iron Steel &amp; handrails"/>
      <sheetName val="ANALYSIS"/>
      <sheetName val="Civil Boq"/>
      <sheetName val="TAV ANALIZ"/>
      <sheetName val="STRUC"/>
      <sheetName val="DOOR-WIND"/>
      <sheetName val="STEEL"/>
      <sheetName val="ROOFING"/>
      <sheetName val="FLOORING"/>
      <sheetName val="MR"/>
      <sheetName val="S1BOQ"/>
      <sheetName val="WPR-IV"/>
      <sheetName val="VENDOR CODE WO NO"/>
      <sheetName val="Master Item List"/>
      <sheetName val="VENDER DETAIL"/>
      <sheetName val="1-BOQ_Civil"/>
      <sheetName val="Concrete"/>
      <sheetName val="Reinf"/>
      <sheetName val="Main Summary"/>
      <sheetName val="Summary (G.H.Bachlor C)"/>
      <sheetName val="General preliminaries"/>
      <sheetName val="Drain Work"/>
      <sheetName val="Non-BOQ summary"/>
      <sheetName val="Curing Bund for Sep'13"/>
      <sheetName val="GBW"/>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ork Done Bill (2)"/>
      <sheetName val="IS Summary"/>
      <sheetName val="BASIC"/>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Progress"/>
      <sheetName val="PRECAST lightconc-II"/>
      <sheetName val="Stress Calculation"/>
      <sheetName val="2gii"/>
      <sheetName val="Assumption Inputs"/>
      <sheetName val="Rates"/>
      <sheetName val="Lead"/>
      <sheetName val="dummy"/>
      <sheetName val="Unit Rate"/>
      <sheetName val="PointNo.5"/>
      <sheetName val="Data 1"/>
      <sheetName val="A6"/>
      <sheetName val="ETC Panorama"/>
      <sheetName val="Sheet2"/>
      <sheetName val="Design"/>
      <sheetName val="P4-B"/>
      <sheetName val="d-safe DELUXE"/>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gen"/>
      <sheetName val="ABP inputs"/>
      <sheetName val="Synergy Sales Budget"/>
      <sheetName val="Main-Material"/>
      <sheetName val="Input"/>
      <sheetName val="Rehab podium footing"/>
      <sheetName val="Staff Forecast spread"/>
      <sheetName val="Calc_ISC"/>
      <sheetName val="Dropdown"/>
      <sheetName val="MLAP"/>
      <sheetName val="Sludge Cal"/>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Sheet1"/>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FitOutConfCentre"/>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Drain_Work4"/>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STAFFSCHED_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tress_Calculation1"/>
      <sheetName val="Shuttering_Abstract"/>
      <sheetName val="SPT_vs_PHI"/>
      <sheetName val="Total_Amount"/>
      <sheetName val="Fill_this_out_first___4"/>
      <sheetName val="A_O_R_r1Str"/>
      <sheetName val="A_O_R_r1"/>
      <sheetName val="A_O_R_(2)"/>
      <sheetName val="Assumption_Inputs"/>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tress_Calculation2"/>
      <sheetName val="Shuttering_Abstract1"/>
      <sheetName val="SPT_vs_PHI2"/>
      <sheetName val="Total_Amount1"/>
      <sheetName val="Fill_this_out_first___5"/>
      <sheetName val="A_O_R_r1Str1"/>
      <sheetName val="A_O_R_r11"/>
      <sheetName val="A_O_R_(2)1"/>
      <sheetName val="Assumption_Inputs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Assumption_Inputs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tress_Calculation3"/>
      <sheetName val="Shuttering_Abstract2"/>
      <sheetName val="SPT_vs_PHI3"/>
      <sheetName val="Total_Amount2"/>
      <sheetName val="Fill_this_out_first___6"/>
      <sheetName val="A_O_R_r1Str2"/>
      <sheetName val="A_O_R_r12"/>
      <sheetName val="A_O_R_(2)2"/>
      <sheetName val="Assumption_Inputs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AoR Finishing"/>
      <sheetName val="P+M - Tower Crane"/>
      <sheetName val="RMC April 16"/>
      <sheetName val="beam-reinft-IIInd floor"/>
      <sheetName val="Assumption_Inputs4"/>
      <sheetName val="Assumption_Inputs5"/>
      <sheetName val="Stress_Calculation5"/>
      <sheetName val="Assumption_Inputs6"/>
      <sheetName val="Stress_Calculation6"/>
      <sheetName val="Code"/>
      <sheetName val="LMR PF"/>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upa"/>
      <sheetName val="Exp. Villa  R2B 216"/>
      <sheetName val="Civil Works"/>
      <sheetName val="Name Manager"/>
      <sheetName val="Input Rates"/>
      <sheetName val="Detailed Areas"/>
      <sheetName val="Drop-Downs"/>
      <sheetName val="MASONARY"/>
      <sheetName val="Working"/>
      <sheetName val="Customize Your Purchase Order"/>
      <sheetName val="Customize Your Invoice"/>
      <sheetName val="PNTEXT"/>
      <sheetName val="major_qty5"/>
      <sheetName val="장비"/>
      <sheetName val="노무"/>
      <sheetName val="HS"/>
      <sheetName val="RW"/>
      <sheetName val="Area"/>
      <sheetName val="FINISH"/>
      <sheetName val="MFR"/>
      <sheetName val="james's"/>
      <sheetName val="nÁuknÁu"/>
      <sheetName val="Bill No. 3"/>
      <sheetName val="SUMMARY"/>
      <sheetName val="Day work"/>
      <sheetName val="Voucher"/>
      <sheetName val="20 mm aggregates "/>
      <sheetName val="3cd Annexure"/>
      <sheetName val="Detail"/>
      <sheetName val="factors"/>
      <sheetName val="Intro"/>
      <sheetName val="HQ-TO"/>
      <sheetName val="WD"/>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PRL"/>
      <sheetName val="Productivity"/>
      <sheetName val="Material"/>
      <sheetName val="Labour rate"/>
      <sheetName val="Reinforcement"/>
      <sheetName val="Formwork"/>
      <sheetName val="Block work"/>
      <sheetName val="Plaster"/>
      <sheetName val="RR masonry"/>
      <sheetName val="Concrete for arch."/>
      <sheetName val="Truss Section"/>
      <sheetName val="HWDG"/>
      <sheetName val="Démol."/>
      <sheetName val="para"/>
      <sheetName val="kppl pl"/>
      <sheetName val="13. Steel - Ratio"/>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level"/>
      <sheetName val="Administrative Prices"/>
      <sheetName val="Material List "/>
      <sheetName val="Labour Rate "/>
      <sheetName val="(M+L)"/>
      <sheetName val="Labour productivity"/>
      <sheetName val="Back"/>
      <sheetName val="22-SHUTTERING"/>
      <sheetName val="Activity List"/>
      <sheetName val="SUMM_ACTI. DISTRIBUTION"/>
      <sheetName val="PO Status"/>
      <sheetName val="Layout"/>
      <sheetName val="office"/>
      <sheetName val="Lab"/>
      <sheetName val="CASHFLOWS"/>
      <sheetName val="Sec-I"/>
      <sheetName val="Set"/>
      <sheetName val="DIV.3"/>
      <sheetName val="Demand"/>
      <sheetName val="Occ"/>
      <sheetName val="cusions"/>
      <sheetName val="qty schedule"/>
      <sheetName val="Prelim_Summ"/>
      <sheetName val="Calendar"/>
      <sheetName val="VOP_June_07"/>
      <sheetName val="VOP_June_07 _rev1_"/>
      <sheetName val="VOP_Sept_07"/>
      <sheetName val="총괄표 (2)"/>
      <sheetName val="FEVA"/>
      <sheetName val="HO Costs"/>
      <sheetName val="Timesheet"/>
      <sheetName val="loadcal"/>
      <sheetName val="MP"/>
      <sheetName val="Benchmark Data"/>
      <sheetName val="Apx AA"/>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Settings"/>
      <sheetName val="Raw Data"/>
      <sheetName val="Shor &amp; Shuter"/>
      <sheetName val="2 BHK"/>
      <sheetName val="dlvoid"/>
      <sheetName val="Fee Rate Summary"/>
      <sheetName val="Costing"/>
      <sheetName val="STEEL STRUCTURE"/>
      <sheetName val="Load Details(B1)"/>
      <sheetName val="Wall"/>
      <sheetName val="Pile cap"/>
      <sheetName val="合成__作成表-BLDG"/>
      <sheetName val="MG"/>
      <sheetName val="India F&amp;S Template"/>
      <sheetName val="Bank Guarantee"/>
      <sheetName val="Headings"/>
      <sheetName val="Schedule(4)"/>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BILL-6"/>
      <sheetName val="BILL-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Major_P&amp;M_deployment5"/>
      <sheetName val="p&amp;m_L&amp;T_Hire5"/>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major_qty6"/>
      <sheetName val="qty_schedule"/>
      <sheetName val="VOP_June_07__rev1_"/>
      <sheetName val="HO_Costs"/>
      <sheetName val="Bill_No__3"/>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mw"/>
      <sheetName val="Vehicles"/>
      <sheetName val="PE"/>
      <sheetName val="Sub Cont. Comp."/>
      <sheetName val="Harewood"/>
      <sheetName val="GULF"/>
      <sheetName val="1 Summary"/>
      <sheetName val="PC"/>
      <sheetName val="GRSummary"/>
      <sheetName val="Amortization"/>
      <sheetName val="RCC,Ret. Wall"/>
      <sheetName val="crews"/>
      <sheetName val="Ceiling"/>
      <sheetName val="Main Summary- Contractor"/>
      <sheetName val="Cul_detail"/>
      <sheetName val="ETC Plant Cost"/>
      <sheetName val="Site Summary"/>
      <sheetName val="major_qty7"/>
      <sheetName val="Major_P&amp;M_deployment6"/>
      <sheetName val="p&amp;m_L&amp;T_Hire6"/>
      <sheetName val="qty_schedule1"/>
      <sheetName val="VOP_June_07__rev1_1"/>
      <sheetName val="HO_Costs1"/>
      <sheetName val="Bill_No__31"/>
      <sheetName val="Benchmark_Data1"/>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major_qty8"/>
      <sheetName val="Major_P&amp;M_deployment7"/>
      <sheetName val="p&amp;m_L&amp;T_Hire7"/>
      <sheetName val="qty_schedule2"/>
      <sheetName val="VOP_June_07__rev1_2"/>
      <sheetName val="HO_Costs2"/>
      <sheetName val="Bill_No__32"/>
      <sheetName val="Benchmark_Data2"/>
      <sheetName val="Database"/>
      <sheetName val="schedule nos"/>
      <sheetName val="Sheet3 (2)"/>
      <sheetName val="cul-invSUBMITTED"/>
      <sheetName val="BHANDUP"/>
      <sheetName val="DATI_CONS"/>
      <sheetName val="Summ"/>
      <sheetName val="col-reinft1"/>
      <sheetName val="Assumption For Collection"/>
      <sheetName val="Sump"/>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beam-reinft-IIInd_floor7"/>
      <sheetName val="Cash_Flow_Input_Data_ISC"/>
      <sheetName val="13__Steel_-_Ratio"/>
      <sheetName val="beam-reinft-machine_rm"/>
      <sheetName val="kppl_pl"/>
      <sheetName val="Administrative_Prices"/>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qty_schedule4"/>
      <sheetName val="VOP_June_07__rev1_4"/>
      <sheetName val="HO_Costs4"/>
      <sheetName val="Bill_No__34"/>
      <sheetName val="Drain_Work9"/>
      <sheetName val="Non-BOQ_summary9"/>
      <sheetName val="Curing_Bund_for_Sep'139"/>
      <sheetName val="STAFFSCHED_9"/>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Unit_Rate5"/>
      <sheetName val="Stress_Calculation9"/>
      <sheetName val="PRECAST_lightconc-II6"/>
      <sheetName val="Assumption_Inputs9"/>
      <sheetName val="d-safe_DELUXE5"/>
      <sheetName val="ABP_inputs5"/>
      <sheetName val="Synergy_Sales_Budget5"/>
      <sheetName val="AoR_Finishing2"/>
      <sheetName val="P+M_-_Tower_Crane2"/>
      <sheetName val="RCC,Ret__Wall2"/>
      <sheetName val="Main_Summary-_Contractor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qty_schedule5"/>
      <sheetName val="VOP_June_07__rev1_5"/>
      <sheetName val="HO_Costs5"/>
      <sheetName val="Bill_No__35"/>
      <sheetName val="Work_Done_Bill_(2)10"/>
      <sheetName val="IS_Summary10"/>
      <sheetName val="Drain_Work10"/>
      <sheetName val="Non-BOQ_summary10"/>
      <sheetName val="Curing_Bund_for_Sep'1310"/>
      <sheetName val="Site_Dev_BOQ10"/>
      <sheetName val="STAFFSCHED_10"/>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IO_List6"/>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Unit_Rate6"/>
      <sheetName val="Stress_Calculation10"/>
      <sheetName val="PRECAST_lightconc-II7"/>
      <sheetName val="Assumption_Inputs10"/>
      <sheetName val="d-safe_DELUXE6"/>
      <sheetName val="ABP_inputs6"/>
      <sheetName val="Synergy_Sales_Budget6"/>
      <sheetName val="AoR_Finishing3"/>
      <sheetName val="P+M_-_Tower_Crane3"/>
      <sheetName val="RCC,Ret__Wall3"/>
      <sheetName val="Main_Summary-_Contractor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qty_schedule6"/>
      <sheetName val="VOP_June_07__rev1_6"/>
      <sheetName val="HO_Costs6"/>
      <sheetName val="Bill_No__36"/>
      <sheetName val="Work_Done_Bill_(2)11"/>
      <sheetName val="IS_Summary11"/>
      <sheetName val="Drain_Work11"/>
      <sheetName val="Non-BOQ_summary11"/>
      <sheetName val="Curing_Bund_for_Sep'1311"/>
      <sheetName val="Site_Dev_BOQ11"/>
      <sheetName val="STAFFSCHED_11"/>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Unit_Rate7"/>
      <sheetName val="Stress_Calculation11"/>
      <sheetName val="PRECAST_lightconc-II8"/>
      <sheetName val="Assumption_Inputs11"/>
      <sheetName val="d-safe_DELUXE7"/>
      <sheetName val="ABP_inputs7"/>
      <sheetName val="Synergy_Sales_Budget7"/>
      <sheetName val="AoR_Finishing4"/>
      <sheetName val="P+M_-_Tower_Crane4"/>
      <sheetName val="RCC,Ret__Wall4"/>
      <sheetName val="Main_Summary-_Contractor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qty_schedule7"/>
      <sheetName val="VOP_June_07__rev1_7"/>
      <sheetName val="HO_Costs7"/>
      <sheetName val="Bill_No__37"/>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Steel_Structure"/>
      <sheetName val="Sheet3_(2)"/>
      <sheetName val="ETC_Plant_Cost1"/>
      <sheetName val="Steel_Structure1"/>
      <sheetName val="Sheet3_(2)1"/>
      <sheetName val="ETC_Plant_Cost2"/>
      <sheetName val="Steel_Structure2"/>
      <sheetName val="Sheet3_(2)2"/>
      <sheetName val="Site_Summary1"/>
      <sheetName val="AC"/>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Wag&amp;Sal"/>
      <sheetName val="bill 2"/>
      <sheetName val="총괄표"/>
      <sheetName val="Micro"/>
      <sheetName val="Macro"/>
      <sheetName val="Scaff-Rose"/>
      <sheetName val="SSR _ NSSR Market final"/>
      <sheetName val="C1ㅇ"/>
      <sheetName val="????_???_??1"/>
      <sheetName val="Truss_Section"/>
      <sheetName val="CIF COST ITEM"/>
      <sheetName val="Struct-Grass root"/>
      <sheetName val="KPI"/>
      <sheetName val="Cov"/>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DEPOT_WBS"/>
      <sheetName val="Customize_Your_Purchase_Order"/>
      <sheetName val="Customize_Your_Invoice"/>
      <sheetName val="Day_work"/>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Notes"/>
      <sheetName val="BQLIST"/>
      <sheetName val="DIV_3"/>
      <sheetName val="DIV_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efreshError="1"/>
      <sheetData sheetId="332" refreshError="1"/>
      <sheetData sheetId="333" refreshError="1"/>
      <sheetData sheetId="334" refreshError="1"/>
      <sheetData sheetId="335" refreshError="1"/>
      <sheetData sheetId="336" refreshError="1"/>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refreshError="1"/>
      <sheetData sheetId="937" refreshError="1"/>
      <sheetData sheetId="938" refreshError="1"/>
      <sheetData sheetId="939" refreshError="1"/>
      <sheetData sheetId="940" refreshError="1"/>
      <sheetData sheetId="94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sheetData sheetId="1024"/>
      <sheetData sheetId="1025">
        <row r="10">
          <cell r="D10">
            <v>1500</v>
          </cell>
        </row>
      </sheetData>
      <sheetData sheetId="1026">
        <row r="10">
          <cell r="D10">
            <v>1500</v>
          </cell>
        </row>
      </sheetData>
      <sheetData sheetId="1027">
        <row r="10">
          <cell r="D10">
            <v>1500</v>
          </cell>
        </row>
      </sheetData>
      <sheetData sheetId="1028"/>
      <sheetData sheetId="1029"/>
      <sheetData sheetId="1030"/>
      <sheetData sheetId="1031"/>
      <sheetData sheetId="1032"/>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efreshError="1"/>
      <sheetData sheetId="1202" refreshError="1"/>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row r="10">
          <cell r="D10">
            <v>1500</v>
          </cell>
        </row>
      </sheetData>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ow r="10">
          <cell r="D10">
            <v>1500</v>
          </cell>
        </row>
      </sheetData>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ow r="10">
          <cell r="D10">
            <v>1500</v>
          </cell>
        </row>
      </sheetData>
      <sheetData sheetId="1372">
        <row r="10">
          <cell r="D10">
            <v>1500</v>
          </cell>
        </row>
      </sheetData>
      <sheetData sheetId="1373">
        <row r="10">
          <cell r="D10">
            <v>1500</v>
          </cell>
        </row>
      </sheetData>
      <sheetData sheetId="1374">
        <row r="10">
          <cell r="D10">
            <v>1500</v>
          </cell>
        </row>
      </sheetData>
      <sheetData sheetId="1375">
        <row r="10">
          <cell r="D10">
            <v>1500</v>
          </cell>
        </row>
      </sheetData>
      <sheetData sheetId="1376">
        <row r="10">
          <cell r="D10">
            <v>1500</v>
          </cell>
        </row>
      </sheetData>
      <sheetData sheetId="1377">
        <row r="10">
          <cell r="D10">
            <v>1500</v>
          </cell>
        </row>
      </sheetData>
      <sheetData sheetId="1378">
        <row r="10">
          <cell r="D10">
            <v>1500</v>
          </cell>
        </row>
      </sheetData>
      <sheetData sheetId="1379">
        <row r="10">
          <cell r="D10">
            <v>1500</v>
          </cell>
        </row>
      </sheetData>
      <sheetData sheetId="1380">
        <row r="10">
          <cell r="D10">
            <v>1500</v>
          </cell>
        </row>
      </sheetData>
      <sheetData sheetId="1381">
        <row r="10">
          <cell r="D10">
            <v>1500</v>
          </cell>
        </row>
      </sheetData>
      <sheetData sheetId="1382">
        <row r="10">
          <cell r="D10">
            <v>1500</v>
          </cell>
        </row>
      </sheetData>
      <sheetData sheetId="1383">
        <row r="10">
          <cell r="D10">
            <v>1500</v>
          </cell>
        </row>
      </sheetData>
      <sheetData sheetId="1384">
        <row r="10">
          <cell r="D10">
            <v>1500</v>
          </cell>
        </row>
      </sheetData>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row r="10">
          <cell r="D10">
            <v>1500</v>
          </cell>
        </row>
      </sheetData>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row r="10">
          <cell r="D10">
            <v>1500</v>
          </cell>
        </row>
      </sheetData>
      <sheetData sheetId="1407">
        <row r="10">
          <cell r="D10">
            <v>1500</v>
          </cell>
        </row>
      </sheetData>
      <sheetData sheetId="1408">
        <row r="10">
          <cell r="D10">
            <v>1500</v>
          </cell>
        </row>
      </sheetData>
      <sheetData sheetId="1409">
        <row r="10">
          <cell r="D10">
            <v>1500</v>
          </cell>
        </row>
      </sheetData>
      <sheetData sheetId="1410">
        <row r="10">
          <cell r="D10">
            <v>1500</v>
          </cell>
        </row>
      </sheetData>
      <sheetData sheetId="1411">
        <row r="10">
          <cell r="D10">
            <v>1500</v>
          </cell>
        </row>
      </sheetData>
      <sheetData sheetId="1412">
        <row r="10">
          <cell r="D10">
            <v>1500</v>
          </cell>
        </row>
      </sheetData>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ow r="10">
          <cell r="D10">
            <v>1500</v>
          </cell>
        </row>
      </sheetData>
      <sheetData sheetId="1504">
        <row r="10">
          <cell r="D10">
            <v>1500</v>
          </cell>
        </row>
      </sheetData>
      <sheetData sheetId="1505"/>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refreshError="1"/>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ow r="10">
          <cell r="D10">
            <v>1500</v>
          </cell>
        </row>
      </sheetData>
      <sheetData sheetId="1548">
        <row r="10">
          <cell r="D10">
            <v>1500</v>
          </cell>
        </row>
      </sheetData>
      <sheetData sheetId="1549">
        <row r="10">
          <cell r="D10">
            <v>1500</v>
          </cell>
        </row>
      </sheetData>
      <sheetData sheetId="1550"/>
      <sheetData sheetId="1551"/>
      <sheetData sheetId="1552"/>
      <sheetData sheetId="1553">
        <row r="10">
          <cell r="D10">
            <v>1500</v>
          </cell>
        </row>
      </sheetData>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refreshError="1"/>
      <sheetData sheetId="1585" refreshError="1"/>
      <sheetData sheetId="1586" refreshError="1"/>
      <sheetData sheetId="1587" refreshError="1"/>
      <sheetData sheetId="1588" refreshError="1"/>
      <sheetData sheetId="1589"/>
      <sheetData sheetId="1590" refreshError="1"/>
      <sheetData sheetId="1591" refreshError="1"/>
      <sheetData sheetId="1592" refreshError="1"/>
      <sheetData sheetId="1593" refreshError="1"/>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sheetData sheetId="1710">
        <row r="10">
          <cell r="D10">
            <v>1500</v>
          </cell>
        </row>
      </sheetData>
      <sheetData sheetId="1711">
        <row r="10">
          <cell r="D10">
            <v>1500</v>
          </cell>
        </row>
      </sheetData>
      <sheetData sheetId="1712"/>
      <sheetData sheetId="1713"/>
      <sheetData sheetId="1714">
        <row r="10">
          <cell r="D10">
            <v>1500</v>
          </cell>
        </row>
      </sheetData>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ow r="10">
          <cell r="D10">
            <v>1500</v>
          </cell>
        </row>
      </sheetData>
      <sheetData sheetId="1780"/>
      <sheetData sheetId="1781"/>
      <sheetData sheetId="1782">
        <row r="10">
          <cell r="D10">
            <v>1500</v>
          </cell>
        </row>
      </sheetData>
      <sheetData sheetId="1783">
        <row r="10">
          <cell r="D10">
            <v>1500</v>
          </cell>
        </row>
      </sheetData>
      <sheetData sheetId="1784">
        <row r="10">
          <cell r="D10">
            <v>1500</v>
          </cell>
        </row>
      </sheetData>
      <sheetData sheetId="1785"/>
      <sheetData sheetId="1786"/>
      <sheetData sheetId="1787"/>
      <sheetData sheetId="1788"/>
      <sheetData sheetId="1789"/>
      <sheetData sheetId="1790"/>
      <sheetData sheetId="1791">
        <row r="10">
          <cell r="D10">
            <v>1500</v>
          </cell>
        </row>
      </sheetData>
      <sheetData sheetId="1792"/>
      <sheetData sheetId="1793"/>
      <sheetData sheetId="1794">
        <row r="10">
          <cell r="D10">
            <v>1500</v>
          </cell>
        </row>
      </sheetData>
      <sheetData sheetId="1795"/>
      <sheetData sheetId="1796"/>
      <sheetData sheetId="1797">
        <row r="10">
          <cell r="D10">
            <v>1500</v>
          </cell>
        </row>
      </sheetData>
      <sheetData sheetId="1798"/>
      <sheetData sheetId="1799"/>
      <sheetData sheetId="1800">
        <row r="10">
          <cell r="D10">
            <v>1500</v>
          </cell>
        </row>
      </sheetData>
      <sheetData sheetId="1801">
        <row r="10">
          <cell r="D10">
            <v>1500</v>
          </cell>
        </row>
      </sheetData>
      <sheetData sheetId="1802"/>
      <sheetData sheetId="1803">
        <row r="10">
          <cell r="D10">
            <v>1500</v>
          </cell>
        </row>
      </sheetData>
      <sheetData sheetId="1804">
        <row r="10">
          <cell r="D10">
            <v>1500</v>
          </cell>
        </row>
      </sheetData>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row r="10">
          <cell r="D10">
            <v>1500</v>
          </cell>
        </row>
      </sheetData>
      <sheetData sheetId="1827">
        <row r="10">
          <cell r="D10">
            <v>1500</v>
          </cell>
        </row>
      </sheetData>
      <sheetData sheetId="1828"/>
      <sheetData sheetId="1829"/>
      <sheetData sheetId="1830"/>
      <sheetData sheetId="1831">
        <row r="10">
          <cell r="D10">
            <v>1500</v>
          </cell>
        </row>
      </sheetData>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row r="10">
          <cell r="D10">
            <v>1500</v>
          </cell>
        </row>
      </sheetData>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row r="10">
          <cell r="D10">
            <v>1500</v>
          </cell>
        </row>
      </sheetData>
      <sheetData sheetId="1889"/>
      <sheetData sheetId="1890"/>
      <sheetData sheetId="1891">
        <row r="10">
          <cell r="D10">
            <v>1500</v>
          </cell>
        </row>
      </sheetData>
      <sheetData sheetId="1892"/>
      <sheetData sheetId="1893"/>
      <sheetData sheetId="1894">
        <row r="10">
          <cell r="D10">
            <v>1500</v>
          </cell>
        </row>
      </sheetData>
      <sheetData sheetId="1895"/>
      <sheetData sheetId="1896"/>
      <sheetData sheetId="1897">
        <row r="10">
          <cell r="D10">
            <v>1500</v>
          </cell>
        </row>
      </sheetData>
      <sheetData sheetId="1898">
        <row r="10">
          <cell r="D10">
            <v>1500</v>
          </cell>
        </row>
      </sheetData>
      <sheetData sheetId="1899"/>
      <sheetData sheetId="1900">
        <row r="10">
          <cell r="D10">
            <v>1500</v>
          </cell>
        </row>
      </sheetData>
      <sheetData sheetId="1901">
        <row r="10">
          <cell r="D10">
            <v>1500</v>
          </cell>
        </row>
      </sheetData>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10">
          <cell r="D10">
            <v>1500</v>
          </cell>
        </row>
      </sheetData>
      <sheetData sheetId="1953">
        <row r="10">
          <cell r="D10">
            <v>1500</v>
          </cell>
        </row>
      </sheetData>
      <sheetData sheetId="1954">
        <row r="10">
          <cell r="D10">
            <v>1500</v>
          </cell>
        </row>
      </sheetData>
      <sheetData sheetId="1955"/>
      <sheetData sheetId="1956">
        <row r="10">
          <cell r="D10">
            <v>1500</v>
          </cell>
        </row>
      </sheetData>
      <sheetData sheetId="1957">
        <row r="10">
          <cell r="D10">
            <v>1500</v>
          </cell>
        </row>
      </sheetData>
      <sheetData sheetId="1958">
        <row r="10">
          <cell r="D10">
            <v>1500</v>
          </cell>
        </row>
      </sheetData>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ow r="10">
          <cell r="D10">
            <v>1500</v>
          </cell>
        </row>
      </sheetData>
      <sheetData sheetId="1992"/>
      <sheetData sheetId="1993"/>
      <sheetData sheetId="1994">
        <row r="10">
          <cell r="D10">
            <v>1500</v>
          </cell>
        </row>
      </sheetData>
      <sheetData sheetId="1995"/>
      <sheetData sheetId="1996"/>
      <sheetData sheetId="1997">
        <row r="10">
          <cell r="D10">
            <v>1500</v>
          </cell>
        </row>
      </sheetData>
      <sheetData sheetId="1998"/>
      <sheetData sheetId="1999"/>
      <sheetData sheetId="2000">
        <row r="10">
          <cell r="D10">
            <v>1500</v>
          </cell>
        </row>
      </sheetData>
      <sheetData sheetId="2001">
        <row r="10">
          <cell r="D10">
            <v>1500</v>
          </cell>
        </row>
      </sheetData>
      <sheetData sheetId="2002"/>
      <sheetData sheetId="2003">
        <row r="10">
          <cell r="D10">
            <v>1500</v>
          </cell>
        </row>
      </sheetData>
      <sheetData sheetId="2004">
        <row r="10">
          <cell r="D10">
            <v>1500</v>
          </cell>
        </row>
      </sheetData>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sheetData sheetId="2037">
        <row r="10">
          <cell r="D10">
            <v>1500</v>
          </cell>
        </row>
      </sheetData>
      <sheetData sheetId="2038">
        <row r="10">
          <cell r="D10">
            <v>1500</v>
          </cell>
        </row>
      </sheetData>
      <sheetData sheetId="2039">
        <row r="10">
          <cell r="D10">
            <v>1500</v>
          </cell>
        </row>
      </sheetData>
      <sheetData sheetId="2040">
        <row r="10">
          <cell r="D10">
            <v>1500</v>
          </cell>
        </row>
      </sheetData>
      <sheetData sheetId="2041"/>
      <sheetData sheetId="2042">
        <row r="10">
          <cell r="D10">
            <v>1500</v>
          </cell>
        </row>
      </sheetData>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row r="10">
          <cell r="D10">
            <v>1500</v>
          </cell>
        </row>
      </sheetData>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row r="10">
          <cell r="D10">
            <v>1500</v>
          </cell>
        </row>
      </sheetData>
      <sheetData sheetId="2086">
        <row r="10">
          <cell r="D10">
            <v>1500</v>
          </cell>
        </row>
      </sheetData>
      <sheetData sheetId="2087"/>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sheetData sheetId="2116"/>
      <sheetData sheetId="2117">
        <row r="10">
          <cell r="D10">
            <v>1500</v>
          </cell>
        </row>
      </sheetData>
      <sheetData sheetId="2118"/>
      <sheetData sheetId="2119"/>
      <sheetData sheetId="2120"/>
      <sheetData sheetId="2121"/>
      <sheetData sheetId="2122"/>
      <sheetData sheetId="2123"/>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sheetData sheetId="2131"/>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sheetData sheetId="2156"/>
      <sheetData sheetId="2157"/>
      <sheetData sheetId="2158"/>
      <sheetData sheetId="2159"/>
      <sheetData sheetId="2160"/>
      <sheetData sheetId="2161"/>
      <sheetData sheetId="2162"/>
      <sheetData sheetId="2163"/>
      <sheetData sheetId="2164">
        <row r="10">
          <cell r="D10">
            <v>1500</v>
          </cell>
        </row>
      </sheetData>
      <sheetData sheetId="2165"/>
      <sheetData sheetId="2166"/>
      <sheetData sheetId="2167">
        <row r="10">
          <cell r="D10">
            <v>1500</v>
          </cell>
        </row>
      </sheetData>
      <sheetData sheetId="2168"/>
      <sheetData sheetId="2169"/>
      <sheetData sheetId="2170">
        <row r="10">
          <cell r="D10">
            <v>1500</v>
          </cell>
        </row>
      </sheetData>
      <sheetData sheetId="2171"/>
      <sheetData sheetId="2172"/>
      <sheetData sheetId="2173">
        <row r="10">
          <cell r="D10">
            <v>1500</v>
          </cell>
        </row>
      </sheetData>
      <sheetData sheetId="2174"/>
      <sheetData sheetId="2175"/>
      <sheetData sheetId="2176">
        <row r="10">
          <cell r="D10">
            <v>1500</v>
          </cell>
        </row>
      </sheetData>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refreshError="1"/>
      <sheetData sheetId="2193"/>
      <sheetData sheetId="2194"/>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ow r="10">
          <cell r="D10">
            <v>1500</v>
          </cell>
        </row>
      </sheetData>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sheetData sheetId="2266"/>
      <sheetData sheetId="2267"/>
      <sheetData sheetId="2268"/>
      <sheetData sheetId="2269"/>
      <sheetData sheetId="2270"/>
      <sheetData sheetId="2271"/>
      <sheetData sheetId="2272"/>
      <sheetData sheetId="2273"/>
      <sheetData sheetId="2274"/>
      <sheetData sheetId="2275"/>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ow r="10">
          <cell r="D10">
            <v>1500</v>
          </cell>
        </row>
      </sheetData>
      <sheetData sheetId="2300">
        <row r="10">
          <cell r="D10">
            <v>1500</v>
          </cell>
        </row>
      </sheetData>
      <sheetData sheetId="2301">
        <row r="10">
          <cell r="D10">
            <v>1500</v>
          </cell>
        </row>
      </sheetData>
      <sheetData sheetId="2302">
        <row r="10">
          <cell r="D10">
            <v>1500</v>
          </cell>
        </row>
      </sheetData>
      <sheetData sheetId="2303">
        <row r="10">
          <cell r="D10">
            <v>1500</v>
          </cell>
        </row>
      </sheetData>
      <sheetData sheetId="2304" refreshError="1"/>
      <sheetData sheetId="2305" refreshError="1"/>
      <sheetData sheetId="2306" refreshError="1"/>
      <sheetData sheetId="2307" refreshError="1"/>
      <sheetData sheetId="2308">
        <row r="10">
          <cell r="D10">
            <v>1500</v>
          </cell>
        </row>
      </sheetData>
      <sheetData sheetId="2309">
        <row r="10">
          <cell r="D10">
            <v>1500</v>
          </cell>
        </row>
      </sheetData>
      <sheetData sheetId="2310">
        <row r="10">
          <cell r="D10">
            <v>1500</v>
          </cell>
        </row>
      </sheetData>
      <sheetData sheetId="2311"/>
      <sheetData sheetId="2312"/>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ow r="10">
          <cell r="D10">
            <v>1500</v>
          </cell>
        </row>
      </sheetData>
      <sheetData sheetId="2334">
        <row r="10">
          <cell r="D10">
            <v>1500</v>
          </cell>
        </row>
      </sheetData>
      <sheetData sheetId="2335" refreshError="1"/>
      <sheetData sheetId="2336" refreshError="1"/>
      <sheetData sheetId="2337" refreshError="1"/>
      <sheetData sheetId="2338" refreshError="1"/>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efreshError="1"/>
      <sheetData sheetId="2378" refreshError="1"/>
      <sheetData sheetId="2379" refreshError="1"/>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refreshError="1"/>
      <sheetData sheetId="2934" refreshError="1"/>
      <sheetData sheetId="2935" refreshError="1"/>
      <sheetData sheetId="2936" refreshError="1"/>
      <sheetData sheetId="2937" refreshError="1"/>
      <sheetData sheetId="2938" refreshError="1"/>
      <sheetData sheetId="2939"/>
      <sheetData sheetId="2940"/>
      <sheetData sheetId="2941"/>
      <sheetData sheetId="2942"/>
      <sheetData sheetId="2943"/>
      <sheetData sheetId="2944"/>
      <sheetData sheetId="2945"/>
      <sheetData sheetId="2946"/>
      <sheetData sheetId="2947"/>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refreshError="1"/>
      <sheetData sheetId="3000"/>
      <sheetData sheetId="3001"/>
      <sheetData sheetId="3002"/>
      <sheetData sheetId="3003"/>
      <sheetData sheetId="3004"/>
      <sheetData sheetId="3005"/>
      <sheetData sheetId="3006"/>
      <sheetData sheetId="3007"/>
      <sheetData sheetId="3008" refreshError="1"/>
      <sheetData sheetId="3009"/>
      <sheetData sheetId="301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
      <sheetName val="DCH entree"/>
      <sheetName val="Détail DCH"/>
      <sheetName val="Détail Etudes"/>
      <sheetName val="VENTE entree"/>
      <sheetName val="Risque"/>
      <sheetName val="DCH"/>
      <sheetName val="VENTE"/>
      <sheetName val="Evolutions"/>
      <sheetName val="Options"/>
      <sheetName val="Comparaison DCH vs GLK"/>
      <sheetName val="Analyse Elec"/>
      <sheetName val="Feuil1"/>
      <sheetName val="Phase 0 "/>
      <sheetName val="Prix figés"/>
      <sheetName val="DQE"/>
      <sheetName val="Coefficients"/>
      <sheetName val="analysis"/>
      <sheetName val="BOQ"/>
    </sheetNames>
    <sheetDataSet>
      <sheetData sheetId="0">
        <row r="3">
          <cell r="C3" t="str">
            <v>Ministère de la Justice du Turkménistan (MJ2)</v>
          </cell>
        </row>
      </sheetData>
      <sheetData sheetId="1">
        <row r="3">
          <cell r="M3" t="str">
            <v>kUS$</v>
          </cell>
        </row>
      </sheetData>
      <sheetData sheetId="2"/>
      <sheetData sheetId="3">
        <row r="10">
          <cell r="D10">
            <v>71050000</v>
          </cell>
        </row>
      </sheetData>
      <sheetData sheetId="4"/>
      <sheetData sheetId="5"/>
      <sheetData sheetId="6">
        <row r="12">
          <cell r="J12">
            <v>476.072</v>
          </cell>
        </row>
      </sheetData>
      <sheetData sheetId="7"/>
      <sheetData sheetId="8"/>
      <sheetData sheetId="9"/>
      <sheetData sheetId="10">
        <row r="7">
          <cell r="BB7">
            <v>1.2875000000000001</v>
          </cell>
        </row>
      </sheetData>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JOform"/>
      <sheetName val="DB1"/>
      <sheetName val="DB10"/>
      <sheetName val="DB11"/>
      <sheetName val="DB12"/>
      <sheetName val="DB13"/>
      <sheetName val="DB14"/>
      <sheetName val="DB15"/>
      <sheetName val="DB16"/>
      <sheetName val="DB17"/>
      <sheetName val="DB18"/>
      <sheetName val="DB19"/>
      <sheetName val="DB2"/>
      <sheetName val="DB3"/>
      <sheetName val="DB4"/>
      <sheetName val="DB5"/>
      <sheetName val="DB6"/>
      <sheetName val="DB7"/>
      <sheetName val="DB8"/>
      <sheetName val="DB9"/>
      <sheetName val="PARAMETER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Equipment"/>
      <sheetName val="Labor"/>
      <sheetName val="Materials"/>
      <sheetName val="Set"/>
      <sheetName val="BOQ건축"/>
      <sheetName val="Feed"/>
      <sheetName val="SUMMARY"/>
      <sheetName val="Project Brief"/>
      <sheetName val="UNDERGROUND"/>
      <sheetName val="T08-2102"/>
      <sheetName val="XREF"/>
      <sheetName val="Main"/>
      <sheetName val="Data"/>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2002년12월"/>
      <sheetName val="analysis"/>
      <sheetName val="inf"/>
      <sheetName val="LLEGADA"/>
      <sheetName val="Payment 11"/>
      <sheetName val="No To Words"/>
      <sheetName val="A6+C-SUMMARY"/>
      <sheetName val="A4A-008"/>
      <sheetName val="A6+C-B.181"/>
      <sheetName val="ATTACH_6A"/>
      <sheetName val="EEV(Prilim)"/>
      <sheetName val="4"/>
      <sheetName val="PRECAST lightconc-II"/>
      <sheetName val="Add2-om-mep"/>
      <sheetName val="SubmitCal"/>
      <sheetName val="Appendix A"/>
      <sheetName val="Bill 3 Boutiquea"/>
      <sheetName val="MATL"/>
      <sheetName val="Phase-1B (2)"/>
      <sheetName val="A.O.R r1Str"/>
      <sheetName val="A.O.R r1"/>
      <sheetName val="A.O.R (2)"/>
      <sheetName val="Rate Analysis"/>
      <sheetName val="MECH-1"/>
      <sheetName val="pur_tender"/>
      <sheetName val="EMD_"/>
      <sheetName val="Rate_List"/>
      <sheetName val="A_O_R__(2)"/>
      <sheetName val="A_O_R_"/>
      <sheetName val="formwork_(2)"/>
      <sheetName val="Materials_"/>
      <sheetName val="GB_CIVIL"/>
      <sheetName val="GB_STRUCTRAL"/>
      <sheetName val="GB_SPECILISED"/>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COST"/>
      <sheetName val="FEVA"/>
      <sheetName val="HO Costs"/>
      <sheetName val="Cash2"/>
      <sheetName val="Balance Sheet"/>
      <sheetName val="FitOutConfCentre"/>
      <sheetName val="DATI_CONS"/>
      <sheetName val="Section 2-SCHEDULE OF DAYWORK"/>
      <sheetName val="Soarin"/>
      <sheetName val="grsummary"/>
      <sheetName val="7.0 CASHFLOW"/>
      <sheetName val="9.0 VARIATION"/>
      <sheetName val="Project Data Guide"/>
      <sheetName val="입찰내역 발주처 양식"/>
      <sheetName val="POWER"/>
      <sheetName val="Intro"/>
      <sheetName val="Harewood"/>
      <sheetName val="CERTIFICATE"/>
      <sheetName val="GR Rem Resource_R1"/>
      <sheetName val="Architect"/>
      <sheetName val="Interior"/>
      <sheetName val="Work"/>
      <sheetName val="Mechanical"/>
      <sheetName val="Structural"/>
      <sheetName val="Prelim_Summ"/>
      <sheetName val="Rates"/>
      <sheetName val="rcc( sub)"/>
      <sheetName val="F-4l5"/>
      <sheetName val="Info"/>
      <sheetName val="CLS"/>
      <sheetName val="F4.13"/>
      <sheetName val="PRI-LS"/>
      <sheetName val="Assumptions"/>
      <sheetName val="BHANDUP"/>
      <sheetName val="calcul"/>
      <sheetName val="slab"/>
      <sheetName val="Occ"/>
      <sheetName val="Demand"/>
      <sheetName val="Table of Finishes"/>
      <sheetName val="james's"/>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No_To_Words"/>
      <sheetName val="Project_Brief"/>
      <sheetName val="A6+C-B_181"/>
      <sheetName val="Payment_11"/>
      <sheetName val="PRECAST_lightconc-II"/>
      <sheetName val="Appendix_A"/>
      <sheetName val="Bill_3_Boutiquea"/>
      <sheetName val="Phase-1B_(2)"/>
      <sheetName val="A_O_R_r1Str"/>
      <sheetName val="A_O_R_r1"/>
      <sheetName val="A_O_R_(2)"/>
      <sheetName val="Rate_Analysis"/>
      <sheetName val="HO_Costs"/>
      <sheetName val="Balance_Sheet"/>
      <sheetName val="Section_2-SCHEDULE_OF_DAYWORK"/>
      <sheetName val="GR_Rem_Resource_R1"/>
      <sheetName val="rcc(_sub)"/>
      <sheetName val="AOR"/>
      <sheetName val="F4_13"/>
      <sheetName val="Hic_150EOffice"/>
      <sheetName val="Download DATA"/>
      <sheetName val="WORK TABLE"/>
      <sheetName val="global"/>
      <sheetName val="전체현황"/>
      <sheetName val="Notes"/>
      <sheetName val="Primavera Output Resources"/>
      <sheetName val="GAE8'97"/>
      <sheetName val="co-no.2"/>
      <sheetName val="7_0_CASHFLOW"/>
      <sheetName val="9_0_VARIATION"/>
      <sheetName val="Development Cost Summary"/>
      <sheetName val="Customize Your Invoice"/>
      <sheetName val="Balance_Sheet1"/>
      <sheetName val="Section_2-SCHEDULE_OF_DAYWORK1"/>
      <sheetName val="7_0_CASHFLOW1"/>
      <sheetName val="9_0_VARIATION1"/>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anti-termite"/>
      <sheetName val="FAB별"/>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sheetData sheetId="205"/>
      <sheetData sheetId="206"/>
      <sheetData sheetId="207" refreshError="1"/>
      <sheetData sheetId="208" refreshError="1"/>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Office (2)"/>
      <sheetName val="Rev O"/>
      <sheetName val="Abbreviations"/>
      <sheetName val="Doc Revs "/>
      <sheetName val="Proposal Status"/>
      <sheetName val="Est Reviews"/>
      <sheetName val="Proposal Review"/>
      <sheetName val="Estimate Review"/>
      <sheetName val="Estimate Review (2)"/>
      <sheetName val="Check lists"/>
      <sheetName val="Vend Engs"/>
      <sheetName val="Terminology"/>
      <sheetName val="Home Office"/>
      <sheetName val="Sheet3"/>
      <sheetName val="SCE_LOG"/>
      <sheetName val="MC-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Hic_150EOffice"/>
      <sheetName val="pvc vent"/>
      <sheetName val="InterCoBala"/>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2"/>
      <sheetName val="PKS"/>
      <sheetName val="Discount"/>
      <sheetName val="summary"/>
      <sheetName val="except wiring"/>
      <sheetName val="wiring&amp;ltg."/>
      <sheetName val="Annexure-1."/>
      <sheetName val="Sheet8"/>
      <sheetName val="Dialog1"/>
      <sheetName val="concrete"/>
      <sheetName val="dBase"/>
      <sheetName val="GBW"/>
      <sheetName val="StructEarth 3"/>
      <sheetName val="Forces"/>
      <sheetName val="Analysis"/>
      <sheetName val="EXIS-COMBINED"/>
      <sheetName val="Sheet1"/>
      <sheetName val="Break up Sheet"/>
      <sheetName val="220KV CS"/>
      <sheetName val="Discount Rate "/>
      <sheetName val="SALIENT"/>
      <sheetName val="Elem 2G Pricing"/>
      <sheetName val="Elem 2G Synopsis"/>
      <sheetName val="Elem 2H Synopsis"/>
      <sheetName val="Elem 3A Pricing"/>
      <sheetName val="Elem 3A Synopsis"/>
      <sheetName val="hourly rates"/>
      <sheetName val="3BPA00132-5-3 W plan HVPNL"/>
      <sheetName val="Pur"/>
      <sheetName val="DETAILED  BOQ"/>
      <sheetName val="Fill this out first..."/>
      <sheetName val="VCH-SLC"/>
      <sheetName val="Supplier"/>
      <sheetName val="CFForecast detail"/>
      <sheetName val="A.O.R."/>
      <sheetName val="Coefficients"/>
      <sheetName val="Balance Sheet"/>
      <sheetName val="except_wiring"/>
      <sheetName val="wiring&amp;ltg_"/>
      <sheetName val="Annexure-1_"/>
      <sheetName val="Discount_Rate_"/>
      <sheetName val="Break_up_Sheet"/>
      <sheetName val="220KV_CS"/>
      <sheetName val="Fill_this_out_first___"/>
      <sheetName val="3BPA00132-5-3_W_plan_HVPNL"/>
      <sheetName val="CFForecast_detail"/>
      <sheetName val="Hypothèses"/>
      <sheetName val="Recap Phase 0"/>
      <sheetName val="ENG_prog"/>
      <sheetName val="PRECAST lightconc-II"/>
      <sheetName val="Set"/>
      <sheetName val="sq ftg detail"/>
      <sheetName val="lookup"/>
      <sheetName val="Boiler&amp;TG"/>
      <sheetName val="Abstract"/>
      <sheetName val="Internal Finishes (per unit)"/>
      <sheetName val="Overview (OAD)"/>
      <sheetName val="Design Changes"/>
      <sheetName val="Detailed"/>
      <sheetName val="Basic"/>
      <sheetName val="Conc-BP"/>
      <sheetName val="Actuals"/>
      <sheetName val="Basis"/>
      <sheetName val="beam-reinft-IIInd floor"/>
      <sheetName val="beam-reinft-machine rm"/>
      <sheetName val="Vind-BtB"/>
      <sheetName val="except_wiring1"/>
      <sheetName val="wiring&amp;ltg_1"/>
      <sheetName val="Annexure-1_1"/>
      <sheetName val="Discount_Rate_1"/>
      <sheetName val="Break_up_Sheet1"/>
      <sheetName val="220KV_CS1"/>
      <sheetName val="Fill_this_out_first___1"/>
      <sheetName val="3BPA00132-5-3_W_plan_HVPNL1"/>
      <sheetName val="CFForecast_detail1"/>
      <sheetName val="except_wiring2"/>
      <sheetName val="wiring&amp;ltg_2"/>
      <sheetName val="Annexure-1_2"/>
      <sheetName val="Discount_Rate_2"/>
      <sheetName val="Break_up_Sheet2"/>
      <sheetName val="220KV_CS2"/>
      <sheetName val="Fill_this_out_first___2"/>
      <sheetName val="3BPA00132-5-3_W_plan_HVPNL2"/>
      <sheetName val="CFForecast_detail2"/>
      <sheetName val="except_wiring4"/>
      <sheetName val="wiring&amp;ltg_4"/>
      <sheetName val="Annexure-1_4"/>
      <sheetName val="Discount_Rate_4"/>
      <sheetName val="Break_up_Sheet4"/>
      <sheetName val="220KV_CS4"/>
      <sheetName val="Fill_this_out_first___4"/>
      <sheetName val="3BPA00132-5-3_W_plan_HVPNL4"/>
      <sheetName val="CFForecast_detail4"/>
      <sheetName val="except_wiring3"/>
      <sheetName val="wiring&amp;ltg_3"/>
      <sheetName val="Annexure-1_3"/>
      <sheetName val="Discount_Rate_3"/>
      <sheetName val="Break_up_Sheet3"/>
      <sheetName val="220KV_CS3"/>
      <sheetName val="Fill_this_out_first___3"/>
      <sheetName val="3BPA00132-5-3_W_plan_HVPNL3"/>
      <sheetName val="CFForecast_detail3"/>
      <sheetName val="DETAILED__BOQ"/>
      <sheetName val="sq_ftg_detail"/>
      <sheetName val="beam-reinft-IIInd_floor"/>
      <sheetName val="beam-reinft-machine_rm"/>
      <sheetName val="BQ"/>
      <sheetName val="1 Summary"/>
      <sheetName val="3"/>
      <sheetName val="TL rieng"/>
      <sheetName val="BQ External"/>
      <sheetName val="Harewood"/>
      <sheetName val="Inv.1"/>
      <sheetName val="FEVA"/>
      <sheetName val="HO Costs"/>
      <sheetName val="Section 2-SCHEDULE OF DAYWORK"/>
      <sheetName val="Prelim_Summ"/>
      <sheetName val="SUM"/>
      <sheetName val="XREF"/>
      <sheetName val="Rate Analysis"/>
      <sheetName val="A.O.R r1Str"/>
      <sheetName val="A.O.R r1"/>
      <sheetName val="A.O.R (2)"/>
      <sheetName val="Add2-om-mep"/>
      <sheetName val="MATL"/>
      <sheetName val="Rates"/>
      <sheetName val="Gym AV"/>
      <sheetName val="Beam at Ground flr lvl(Steel)"/>
      <sheetName val="A_O_R_"/>
      <sheetName val="Inv_1"/>
      <sheetName val="HO_Cos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 val="S-Curve_[Base]3"/>
      <sheetName val="ConcHistogram_[Base]3"/>
      <sheetName val="LabHistogram_[Base]_3"/>
      <sheetName val="Weighting_21Mar983"/>
      <sheetName val="S-Curve_[16_May98]3"/>
      <sheetName val="ConcHistogram_[16_May_98]3"/>
      <sheetName val="LabHistogram_[16_May_98]3"/>
      <sheetName val="Master_Control-Finishes1"/>
      <sheetName val="SFD_Area_Matrix1"/>
      <sheetName val="GE_Controls1"/>
      <sheetName val="GA_Controls1"/>
      <sheetName val="Master_Controls-_Building1"/>
      <sheetName val="MM_Contols1"/>
      <sheetName val="Do_not_delete_-_Lists1"/>
      <sheetName val="Day_work1"/>
      <sheetName val="SPT_vs_PHI1"/>
      <sheetName val="Front Sheet"/>
      <sheetName val="Raw Data"/>
      <sheetName val="BOQ"/>
      <sheetName val="Kalk_90_H2"/>
      <sheetName val="COST CONTROL MATRIX"/>
      <sheetName val="Project Details "/>
      <sheetName val="PC, Prov Sums, Quants"/>
      <sheetName val="Progress Photos"/>
      <sheetName val="Contents"/>
      <sheetName val="Cost Report Summary"/>
      <sheetName val="Provisional Sums"/>
      <sheetName val="Lift"/>
      <sheetName val=" Structural"/>
      <sheetName val="Travel.Cranes"/>
      <sheetName val="Architectural"/>
      <sheetName val="Recap Lift"/>
      <sheetName val="Recap Struct"/>
      <sheetName val="Sum"/>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C"/>
      <sheetName val="GlassCalc"/>
      <sheetName val="Qualification"/>
      <sheetName val="BOQ"/>
      <sheetName val="Summary"/>
      <sheetName val="DB T1T2"/>
      <sheetName val="DBT3"/>
      <sheetName val="Sheet8"/>
      <sheetName val="W6"/>
      <sheetName val="CW11"/>
      <sheetName val="CW21"/>
      <sheetName val="CW31"/>
      <sheetName val="CW41"/>
      <sheetName val="CW51"/>
      <sheetName val="CW61"/>
      <sheetName val="CW71"/>
      <sheetName val="CW12"/>
      <sheetName val="CW12A"/>
      <sheetName val="CW22"/>
      <sheetName val="CW32"/>
      <sheetName val="CW42"/>
      <sheetName val="CW52"/>
      <sheetName val="CW62"/>
      <sheetName val="CW72"/>
      <sheetName val="CW13"/>
      <sheetName val="CW23"/>
      <sheetName val="CW33"/>
      <sheetName val="CW43"/>
      <sheetName val="CW312"/>
      <sheetName val="DB Material "/>
      <sheetName val="ItemA"/>
      <sheetName val="ItemB"/>
      <sheetName val="ItemC"/>
      <sheetName val="Capping"/>
      <sheetName val="Sheet2"/>
      <sheetName val="Section 2-SCHEDULE OF DAYWORK"/>
      <sheetName val="06 DOUBLAGE"/>
      <sheetName val="08 ETANCHEITE"/>
      <sheetName val="09 COUVERTURE"/>
      <sheetName val="10 VERRIERES"/>
      <sheetName val="11 MEN ALU - MR &amp; BP"/>
      <sheetName val="12 METALLERIE"/>
      <sheetName val="13 PORTES METAL EXT"/>
      <sheetName val="15 FACADE PIERRE"/>
      <sheetName val="16 RAVALEMENT"/>
      <sheetName val="17 REV PIERRES"/>
      <sheetName val="14 NETOYAGE"/>
      <sheetName val="83a-88a RAVA"/>
      <sheetName val="83m CLOTURE METAL"/>
      <sheetName val="83p-88p PIERRE"/>
      <sheetName val="88e ETAN BASSINS"/>
      <sheetName val="rc01"/>
      <sheetName val="except wiring"/>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ING"/>
      <sheetName val="SLABREINF-SCH"/>
      <sheetName val="SLABS"/>
      <sheetName val="COLUMNSHED"/>
      <sheetName val="SUP-BEAMS"/>
      <sheetName val="COLUMNS"/>
      <sheetName val="GR-BEAMS"/>
      <sheetName val="FOUNDATIONS"/>
      <sheetName val="REINF-PILECAP"/>
      <sheetName val="CO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major_qty5"/>
      <sheetName val="장비"/>
      <sheetName val="노무"/>
      <sheetName val="Data"/>
      <sheetName val="HS"/>
      <sheetName val="RW"/>
      <sheetName val="Area"/>
      <sheetName val="FINISH"/>
      <sheetName val="MFR"/>
      <sheetName val="Sheet1"/>
      <sheetName val="FitOutConfCentre"/>
      <sheetName val="james's"/>
      <sheetName val="cusions"/>
      <sheetName val="qty schedule"/>
      <sheetName val="Prelim_Summ"/>
      <sheetName val="VOP_June_07"/>
      <sheetName val="VOP_June_07 _rev1_"/>
      <sheetName val="VOP_Sept_07"/>
      <sheetName val="Assumptions"/>
      <sheetName val="FEVA"/>
      <sheetName val="HO Costs"/>
      <sheetName val="loadcal"/>
      <sheetName val="Bill No. 3"/>
      <sheetName val="Timesheet"/>
      <sheetName val="SUMMARY"/>
      <sheetName val="nÁuknÁu"/>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Benchmark Data"/>
      <sheetName val="Sheet2"/>
      <sheetName val="Sheet3"/>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PRL"/>
      <sheetName val="finshes"/>
      <sheetName val="Hollowcore study"/>
      <sheetName val="FinishesType-Code"/>
      <sheetName val="DATABASE(MASONRY)"/>
      <sheetName val="DATABASE(STRUCTURAL)"/>
      <sheetName val="Benchmark Data (2)"/>
      <sheetName val="Material Price List"/>
      <sheetName val="Initial Data"/>
      <sheetName val="Reference"/>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major_qty6"/>
      <sheetName val="Major_P&amp;M_deployment5"/>
      <sheetName val="p&amp;m_L&amp;T_Hire5"/>
      <sheetName val="basic_5"/>
      <sheetName val="Rate_Analysis5"/>
      <sheetName val="SPT vs PHI"/>
      <sheetName val="Planned"/>
      <sheetName val="PriceSummary"/>
      <sheetName val="Entry"/>
      <sheetName val="qty_schedule"/>
      <sheetName val="VOP_June_07__rev1_"/>
      <sheetName val="HO_Costs"/>
      <sheetName val="Bill_No__3"/>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Legal_Risk_Analysis"/>
      <sheetName val="Data_1"/>
      <sheetName val="RA_Format"/>
      <sheetName val="Measurement-ID_works"/>
      <sheetName val="IO_List"/>
      <sheetName val="Ph_1_-ESM_Pipe,_Bitumen"/>
      <sheetName val="Rehab_podium_footing"/>
      <sheetName val="major_qty7"/>
      <sheetName val="Major_P&amp;M_deployment6"/>
      <sheetName val="p&amp;m_L&amp;T_Hire6"/>
      <sheetName val="basic_6"/>
      <sheetName val="Rate_Analysis6"/>
      <sheetName val="qty_schedule1"/>
      <sheetName val="VOP_June_07__rev1_1"/>
      <sheetName val="HO_Costs1"/>
      <sheetName val="Bill_No__31"/>
      <sheetName val="Misc__points5"/>
      <sheetName val="qty_abst5"/>
      <sheetName val="Top_Sheet5"/>
      <sheetName val="Iron_Steel_&amp;_handrails5"/>
      <sheetName val="Civil_Boq3"/>
      <sheetName val="VENDOR_CODE_WO_NO2"/>
      <sheetName val="Master_Item_List2"/>
      <sheetName val="VENDER_DETAIL2"/>
      <sheetName val="Main_Summary3"/>
      <sheetName val="Summary_(G_H_Bachlor_C)3"/>
      <sheetName val="General_preliminaries2"/>
      <sheetName val="Work_Done_Bill_(2)2"/>
      <sheetName val="IS_Summary2"/>
      <sheetName val="Drain_Work1"/>
      <sheetName val="Non-BOQ_summary1"/>
      <sheetName val="Curing_Bund_for_Sep'131"/>
      <sheetName val="Basic_Rate2"/>
      <sheetName val="INFLUENCES_ON_GM2"/>
      <sheetName val="acevsSp_(ABC)2"/>
      <sheetName val="Monthly_Format_ATH_(ro)revised2"/>
      <sheetName val="Abs_Sheet(Fuel_oil_area)JAN2"/>
      <sheetName val="Site_Dev_BOQ2"/>
      <sheetName val="Steel_Summary2"/>
      <sheetName val="int_hire1"/>
      <sheetName val="Drop_Down_(Fixed)1"/>
      <sheetName val="Drop_Down1"/>
      <sheetName val="BOQ_Direct_selling_cost1"/>
      <sheetName val="STAFFSCHED_1"/>
      <sheetName val="E_&amp;_R1"/>
      <sheetName val="Benchmark_Data1"/>
      <sheetName val="major_qty8"/>
      <sheetName val="Major_P&amp;M_deployment7"/>
      <sheetName val="p&amp;m_L&amp;T_Hire7"/>
      <sheetName val="basic_7"/>
      <sheetName val="Rate_Analysis7"/>
      <sheetName val="qty_schedule2"/>
      <sheetName val="VOP_June_07__rev1_2"/>
      <sheetName val="HO_Costs2"/>
      <sheetName val="Bill_No__32"/>
      <sheetName val="Misc__points6"/>
      <sheetName val="qty_abst6"/>
      <sheetName val="Top_Sheet6"/>
      <sheetName val="Iron_Steel_&amp;_handrails6"/>
      <sheetName val="Civil_Boq4"/>
      <sheetName val="VENDOR_CODE_WO_NO3"/>
      <sheetName val="Master_Item_List3"/>
      <sheetName val="VENDER_DETAIL3"/>
      <sheetName val="Main_Summary4"/>
      <sheetName val="Summary_(G_H_Bachlor_C)4"/>
      <sheetName val="General_preliminaries3"/>
      <sheetName val="Work_Done_Bill_(2)3"/>
      <sheetName val="IS_Summary3"/>
      <sheetName val="Drain_Work2"/>
      <sheetName val="Non-BOQ_summary2"/>
      <sheetName val="Curing_Bund_for_Sep'132"/>
      <sheetName val="Basic_Rate3"/>
      <sheetName val="INFLUENCES_ON_GM3"/>
      <sheetName val="acevsSp_(ABC)3"/>
      <sheetName val="Monthly_Format_ATH_(ro)revised3"/>
      <sheetName val="Abs_Sheet(Fuel_oil_area)JAN3"/>
      <sheetName val="Site_Dev_BOQ3"/>
      <sheetName val="Steel_Summary3"/>
      <sheetName val="int_hire2"/>
      <sheetName val="Drop_Down_(Fixed)2"/>
      <sheetName val="Drop_Down2"/>
      <sheetName val="BOQ_Direct_selling_cost2"/>
      <sheetName val="STAFFSCHED_2"/>
      <sheetName val="E_&amp;_R2"/>
      <sheetName val="Benchmark_Data2"/>
      <sheetName val="Cul_detail"/>
      <sheetName val="ETC Plant Cost"/>
      <sheetName val="Database"/>
      <sheetName val="schedule nos"/>
      <sheetName val="horizontal"/>
      <sheetName val="Steel Structure"/>
      <sheetName val="Sheet3 (2)"/>
      <sheetName val="cul-invSUBMITTED"/>
      <sheetName val="BHANDUP"/>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w"/>
      <sheetName val="Vehicles"/>
      <sheetName val="PAYWORK"/>
      <sheetName val="MOS"/>
      <sheetName val="PE"/>
      <sheetName val="Sub Cont. Comp."/>
      <sheetName val="Harewood"/>
      <sheetName val="GULF"/>
      <sheetName val="1 Summary"/>
      <sheetName val="PC"/>
      <sheetName val="GRSummary"/>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ECAST lightconc-II"/>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Amortization"/>
      <sheetName val="RCC,Ret. Wall"/>
      <sheetName val="crews"/>
      <sheetName val="Ceiling"/>
      <sheetName val="Wall"/>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Data_11"/>
      <sheetName val="IO_List1"/>
      <sheetName val="Rehab_podium_footing1"/>
      <sheetName val="Site Summary"/>
      <sheetName val="SPT_vs_PHI"/>
      <sheetName val=""/>
      <sheetName val="TAV ANALIZ"/>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DATI_CONS"/>
      <sheetName val="Demand"/>
      <sheetName val="Occ"/>
      <sheetName val="Summ"/>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Raw Data"/>
      <sheetName val="basic_10"/>
      <sheetName val="Rate_Analysis10"/>
      <sheetName val="Misc__points10"/>
      <sheetName val="qty_abst10"/>
      <sheetName val="Top_Sheet10"/>
      <sheetName val="Iron_Steel_&amp;_handrails10"/>
      <sheetName val="Civil_Boq7"/>
      <sheetName val="VENDOR_CODE_WO_NO7"/>
      <sheetName val="Master_Item_List7"/>
      <sheetName val="VENDER_DETAIL7"/>
      <sheetName val="Main_Summary7"/>
      <sheetName val="Summary_(G_H_Bachlor_C)7"/>
      <sheetName val="General_preliminaries7"/>
      <sheetName val="Work_Done_Bill_(2)7"/>
      <sheetName val="IS_Summary7"/>
      <sheetName val="Drain_Work7"/>
      <sheetName val="Non-BOQ_summary7"/>
      <sheetName val="Curing_Bund_for_Sep'137"/>
      <sheetName val="Basic_Rate5"/>
      <sheetName val="INFLUENCES_ON_GM5"/>
      <sheetName val="acevsSp_(ABC)5"/>
      <sheetName val="Monthly_Format_ATH_(ro)revised5"/>
      <sheetName val="Abs_Sheet(Fuel_oil_area)JAN5"/>
      <sheetName val="Site_Dev_BOQ7"/>
      <sheetName val="Steel_Summary5"/>
      <sheetName val="int_hire4"/>
      <sheetName val="Drop_Down_(Fixed)4"/>
      <sheetName val="Drop_Down4"/>
      <sheetName val="BOQ_Direct_selling_cost4"/>
      <sheetName val="STAFFSCHED_7"/>
      <sheetName val="E_&amp;_R4"/>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Legal_Risk_Analysis4"/>
      <sheetName val="Data_12"/>
      <sheetName val="RA_Format3"/>
      <sheetName val="Measurement-ID_works3"/>
      <sheetName val="IO_List3"/>
      <sheetName val="Ph_1_-ESM_Pipe,_Bitumen3"/>
      <sheetName val="Rehab_podium_footing2"/>
      <sheetName val="SPT_vs_PHI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Sludge_Cal"/>
      <sheetName val="PointNo_54"/>
      <sheetName val="Unit_Rate3"/>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Stress_Calculation7"/>
      <sheetName val="PRECAST_lightconc-II4"/>
      <sheetName val="ETC_Panorama"/>
      <sheetName val="Assumption_Inputs7"/>
      <sheetName val="d-safe_DELUXE3"/>
      <sheetName val="ABP_inputs3"/>
      <sheetName val="Synergy_Sales_Budget3"/>
      <sheetName val="AoR_Finishing"/>
      <sheetName val="P+M_-_Tower_Crane"/>
      <sheetName val="Fill_this_out_first___4"/>
      <sheetName val="Shuttering_Abstract"/>
      <sheetName val="Total_Amount"/>
      <sheetName val="A_O_R_r1Str"/>
      <sheetName val="A_O_R_r1"/>
      <sheetName val="A_O_R_(2)"/>
      <sheetName val="RCC,Ret__Wall"/>
      <sheetName val="Main_Summary-_Contractor"/>
      <sheetName val="TAV_ANALIZ"/>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RMC_April_16"/>
      <sheetName val="Cement_Price_Variation"/>
      <sheetName val="LMR_PF"/>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basic_11"/>
      <sheetName val="Rate_Analysis11"/>
      <sheetName val="Misc__points11"/>
      <sheetName val="qty_abst11"/>
      <sheetName val="qty_schedule3"/>
      <sheetName val="VOP_June_07__rev1_3"/>
      <sheetName val="HO_Costs3"/>
      <sheetName val="Bill_No__33"/>
      <sheetName val="Top_Sheet11"/>
      <sheetName val="Iron_Steel_&amp;_handrails11"/>
      <sheetName val="Civil_Boq8"/>
      <sheetName val="VENDOR_CODE_WO_NO8"/>
      <sheetName val="Master_Item_List8"/>
      <sheetName val="VENDER_DETAIL8"/>
      <sheetName val="Main_Summary8"/>
      <sheetName val="Summary_(G_H_Bachlor_C)8"/>
      <sheetName val="General_preliminaries8"/>
      <sheetName val="Work_Done_Bill_(2)8"/>
      <sheetName val="IS_Summary8"/>
      <sheetName val="Drain_Work8"/>
      <sheetName val="Non-BOQ_summary8"/>
      <sheetName val="Curing_Bund_for_Sep'138"/>
      <sheetName val="Basic_Rate6"/>
      <sheetName val="INFLUENCES_ON_GM6"/>
      <sheetName val="acevsSp_(ABC)6"/>
      <sheetName val="Monthly_Format_ATH_(ro)revised6"/>
      <sheetName val="Abs_Sheet(Fuel_oil_area)JAN6"/>
      <sheetName val="Site_Dev_BOQ8"/>
      <sheetName val="Steel_Summary6"/>
      <sheetName val="int_hire5"/>
      <sheetName val="Drop_Down_(Fixed)5"/>
      <sheetName val="Drop_Down5"/>
      <sheetName val="BOQ_Direct_selling_cost5"/>
      <sheetName val="STAFFSCHED_8"/>
      <sheetName val="E_&amp;_R5"/>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Legal_Risk_Analysis5"/>
      <sheetName val="Data_13"/>
      <sheetName val="RA_Format4"/>
      <sheetName val="Measurement-ID_works4"/>
      <sheetName val="IO_List4"/>
      <sheetName val="Ph_1_-ESM_Pipe,_Bitumen4"/>
      <sheetName val="Rehab_podium_footing3"/>
      <sheetName val="SPT_vs_PHI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Sludge_Cal1"/>
      <sheetName val="PointNo_55"/>
      <sheetName val="Unit_Rate4"/>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Stress_Calculation8"/>
      <sheetName val="PRECAST_lightconc-II5"/>
      <sheetName val="ETC_Panorama1"/>
      <sheetName val="Assumption_Inputs8"/>
      <sheetName val="d-safe_DELUXE4"/>
      <sheetName val="ABP_inputs4"/>
      <sheetName val="Synergy_Sales_Budget4"/>
      <sheetName val="AoR_Finishing1"/>
      <sheetName val="P+M_-_Tower_Crane1"/>
      <sheetName val="Fill_this_out_first___5"/>
      <sheetName val="Shuttering_Abstract1"/>
      <sheetName val="Total_Amount1"/>
      <sheetName val="A_O_R_r1Str1"/>
      <sheetName val="A_O_R_r11"/>
      <sheetName val="A_O_R_(2)1"/>
      <sheetName val="RCC,Ret__Wall1"/>
      <sheetName val="Main_Summary-_Contractor1"/>
      <sheetName val="TAV_ANALIZ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RMC_April_161"/>
      <sheetName val="Cement_Price_Variation1"/>
      <sheetName val="LMR_PF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basic_12"/>
      <sheetName val="Rate_Analysis12"/>
      <sheetName val="Misc__points12"/>
      <sheetName val="qty_abst12"/>
      <sheetName val="qty_schedule4"/>
      <sheetName val="VOP_June_07__rev1_4"/>
      <sheetName val="HO_Costs4"/>
      <sheetName val="Bill_No__34"/>
      <sheetName val="Top_Sheet12"/>
      <sheetName val="Iron_Steel_&amp;_handrails12"/>
      <sheetName val="Civil_Boq9"/>
      <sheetName val="VENDOR_CODE_WO_NO9"/>
      <sheetName val="Master_Item_List9"/>
      <sheetName val="VENDER_DETAIL9"/>
      <sheetName val="Main_Summary9"/>
      <sheetName val="Summary_(G_H_Bachlor_C)9"/>
      <sheetName val="General_preliminaries9"/>
      <sheetName val="Work_Done_Bill_(2)9"/>
      <sheetName val="IS_Summary9"/>
      <sheetName val="Drain_Work9"/>
      <sheetName val="Non-BOQ_summary9"/>
      <sheetName val="Curing_Bund_for_Sep'139"/>
      <sheetName val="Basic_Rate7"/>
      <sheetName val="INFLUENCES_ON_GM7"/>
      <sheetName val="acevsSp_(ABC)7"/>
      <sheetName val="Monthly_Format_ATH_(ro)revised7"/>
      <sheetName val="Abs_Sheet(Fuel_oil_area)JAN7"/>
      <sheetName val="Site_Dev_BOQ9"/>
      <sheetName val="Steel_Summary7"/>
      <sheetName val="int_hire6"/>
      <sheetName val="Drop_Down_(Fixed)6"/>
      <sheetName val="Drop_Down6"/>
      <sheetName val="BOQ_Direct_selling_cost6"/>
      <sheetName val="STAFFSCHED_9"/>
      <sheetName val="E_&amp;_R6"/>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Legal_Risk_Analysis6"/>
      <sheetName val="Data_14"/>
      <sheetName val="RA_Format5"/>
      <sheetName val="Measurement-ID_works5"/>
      <sheetName val="IO_List5"/>
      <sheetName val="Ph_1_-ESM_Pipe,_Bitumen5"/>
      <sheetName val="Rehab_podium_footing4"/>
      <sheetName val="SPT_vs_PHI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Sludge_Cal2"/>
      <sheetName val="PointNo_56"/>
      <sheetName val="Unit_Rate5"/>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Stress_Calculation9"/>
      <sheetName val="PRECAST_lightconc-II6"/>
      <sheetName val="ETC_Panorama2"/>
      <sheetName val="Assumption_Inputs9"/>
      <sheetName val="d-safe_DELUXE5"/>
      <sheetName val="ABP_inputs5"/>
      <sheetName val="Synergy_Sales_Budget5"/>
      <sheetName val="AoR_Finishing2"/>
      <sheetName val="P+M_-_Tower_Crane2"/>
      <sheetName val="Fill_this_out_first___6"/>
      <sheetName val="Shuttering_Abstract2"/>
      <sheetName val="Total_Amount2"/>
      <sheetName val="A_O_R_r1Str2"/>
      <sheetName val="A_O_R_r12"/>
      <sheetName val="A_O_R_(2)2"/>
      <sheetName val="RCC,Ret__Wall2"/>
      <sheetName val="Main_Summary-_Contractor2"/>
      <sheetName val="TAV_ANALIZ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basic_13"/>
      <sheetName val="Rate_Analysis13"/>
      <sheetName val="Misc__points13"/>
      <sheetName val="qty_abst13"/>
      <sheetName val="qty_schedule5"/>
      <sheetName val="VOP_June_07__rev1_5"/>
      <sheetName val="HO_Costs5"/>
      <sheetName val="Bill_No__35"/>
      <sheetName val="Top_Sheet13"/>
      <sheetName val="Iron_Steel_&amp;_handrails13"/>
      <sheetName val="Civil_Boq10"/>
      <sheetName val="VENDOR_CODE_WO_NO10"/>
      <sheetName val="Master_Item_List10"/>
      <sheetName val="VENDER_DETAIL10"/>
      <sheetName val="Main_Summary10"/>
      <sheetName val="Summary_(G_H_Bachlor_C)10"/>
      <sheetName val="General_preliminaries10"/>
      <sheetName val="Work_Done_Bill_(2)10"/>
      <sheetName val="IS_Summary10"/>
      <sheetName val="Drain_Work10"/>
      <sheetName val="Non-BOQ_summary10"/>
      <sheetName val="Curing_Bund_for_Sep'1310"/>
      <sheetName val="Basic_Rate8"/>
      <sheetName val="INFLUENCES_ON_GM8"/>
      <sheetName val="acevsSp_(ABC)8"/>
      <sheetName val="Monthly_Format_ATH_(ro)revised8"/>
      <sheetName val="Abs_Sheet(Fuel_oil_area)JAN8"/>
      <sheetName val="Site_Dev_BOQ10"/>
      <sheetName val="Steel_Summary8"/>
      <sheetName val="int_hire7"/>
      <sheetName val="Drop_Down_(Fixed)7"/>
      <sheetName val="Drop_Down7"/>
      <sheetName val="BOQ_Direct_selling_cost7"/>
      <sheetName val="STAFFSCHED_10"/>
      <sheetName val="E_&amp;_R7"/>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Legal_Risk_Analysis7"/>
      <sheetName val="Data_15"/>
      <sheetName val="RA_Format6"/>
      <sheetName val="Measurement-ID_works6"/>
      <sheetName val="IO_List6"/>
      <sheetName val="Ph_1_-ESM_Pipe,_Bitumen6"/>
      <sheetName val="Rehab_podium_footing5"/>
      <sheetName val="SPT_vs_PHI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Sludge_Cal3"/>
      <sheetName val="PointNo_57"/>
      <sheetName val="Unit_Rate6"/>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Stress_Calculation10"/>
      <sheetName val="PRECAST_lightconc-II7"/>
      <sheetName val="ETC_Panorama3"/>
      <sheetName val="Assumption_Inputs10"/>
      <sheetName val="d-safe_DELUXE6"/>
      <sheetName val="ABP_inputs6"/>
      <sheetName val="Synergy_Sales_Budget6"/>
      <sheetName val="AoR_Finishing3"/>
      <sheetName val="P+M_-_Tower_Crane3"/>
      <sheetName val="Fill_this_out_first___7"/>
      <sheetName val="Shuttering_Abstract3"/>
      <sheetName val="Total_Amount3"/>
      <sheetName val="A_O_R_r1Str3"/>
      <sheetName val="A_O_R_r13"/>
      <sheetName val="A_O_R_(2)3"/>
      <sheetName val="RCC,Ret__Wall3"/>
      <sheetName val="Main_Summary-_Contractor3"/>
      <sheetName val="TAV_ANALIZ3"/>
      <sheetName val="입찰내역_발주처_양식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RATE_ANALYSIS_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basic_14"/>
      <sheetName val="Rate_Analysis14"/>
      <sheetName val="Misc__points14"/>
      <sheetName val="qty_abst14"/>
      <sheetName val="qty_schedule6"/>
      <sheetName val="VOP_June_07__rev1_6"/>
      <sheetName val="HO_Costs6"/>
      <sheetName val="Bill_No__36"/>
      <sheetName val="Top_Sheet14"/>
      <sheetName val="Iron_Steel_&amp;_handrails14"/>
      <sheetName val="Civil_Boq11"/>
      <sheetName val="VENDOR_CODE_WO_NO11"/>
      <sheetName val="Master_Item_List11"/>
      <sheetName val="VENDER_DETAIL11"/>
      <sheetName val="Main_Summary11"/>
      <sheetName val="Summary_(G_H_Bachlor_C)11"/>
      <sheetName val="General_preliminaries11"/>
      <sheetName val="Work_Done_Bill_(2)11"/>
      <sheetName val="IS_Summary11"/>
      <sheetName val="Drain_Work11"/>
      <sheetName val="Non-BOQ_summary11"/>
      <sheetName val="Curing_Bund_for_Sep'1311"/>
      <sheetName val="Basic_Rate9"/>
      <sheetName val="INFLUENCES_ON_GM9"/>
      <sheetName val="acevsSp_(ABC)9"/>
      <sheetName val="Monthly_Format_ATH_(ro)revised9"/>
      <sheetName val="Abs_Sheet(Fuel_oil_area)JAN9"/>
      <sheetName val="Site_Dev_BOQ11"/>
      <sheetName val="Steel_Summary9"/>
      <sheetName val="int_hire8"/>
      <sheetName val="Drop_Down_(Fixed)8"/>
      <sheetName val="Drop_Down8"/>
      <sheetName val="BOQ_Direct_selling_cost8"/>
      <sheetName val="STAFFSCHED_11"/>
      <sheetName val="E_&amp;_R8"/>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Legal_Risk_Analysis8"/>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Sludge_Cal4"/>
      <sheetName val="PointNo_58"/>
      <sheetName val="Unit_Rate7"/>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Stress_Calculation11"/>
      <sheetName val="PRECAST_lightconc-II8"/>
      <sheetName val="ETC_Panorama4"/>
      <sheetName val="Assumption_Inputs11"/>
      <sheetName val="d-safe_DELUXE7"/>
      <sheetName val="ABP_inputs7"/>
      <sheetName val="Synergy_Sales_Budget7"/>
      <sheetName val="AoR_Finishing4"/>
      <sheetName val="P+M_-_Tower_Crane4"/>
      <sheetName val="Fill_this_out_first___8"/>
      <sheetName val="Shuttering_Abstract4"/>
      <sheetName val="Total_Amount4"/>
      <sheetName val="A_O_R_r1Str4"/>
      <sheetName val="A_O_R_r14"/>
      <sheetName val="A_O_R_(2)4"/>
      <sheetName val="RCC,Ret__Wall4"/>
      <sheetName val="Main_Summary-_Contractor4"/>
      <sheetName val="TAV_ANALIZ4"/>
      <sheetName val="입찰내역_발주처_양식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RATE_ANALYSIS_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basic_15"/>
      <sheetName val="Rate_Analysis15"/>
      <sheetName val="Misc__points15"/>
      <sheetName val="qty_abst15"/>
      <sheetName val="qty_schedule7"/>
      <sheetName val="VOP_June_07__rev1_7"/>
      <sheetName val="HO_Costs7"/>
      <sheetName val="Bill_No__37"/>
      <sheetName val="Top_Sheet15"/>
      <sheetName val="Iron_Steel_&amp;_handrails15"/>
      <sheetName val="Civil_Boq12"/>
      <sheetName val="VENDOR_CODE_WO_NO12"/>
      <sheetName val="Master_Item_List12"/>
      <sheetName val="VENDER_DETAIL12"/>
      <sheetName val="Main_Summary12"/>
      <sheetName val="Summary_(G_H_Bachlor_C)12"/>
      <sheetName val="General_preliminaries12"/>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Steel_Summary10"/>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Day work"/>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Notes"/>
      <sheetName val="sc"/>
      <sheetName val="MASONARY"/>
      <sheetName val="Working"/>
      <sheetName val="Customize Your Purchase Order"/>
      <sheetName val="Customize Your Invoice"/>
      <sheetName val="PNTEXT"/>
      <sheetName val="Intro"/>
      <sheetName val="HQ-TO"/>
      <sheetName val="WD"/>
      <sheetName val="???? ??? ??"/>
      <sheetName val="Steel_Summary11"/>
      <sheetName val="Steel_Summary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Load Details(B1)"/>
      <sheetName val="MG"/>
      <sheetName val="India F&amp;S Template"/>
      <sheetName val="合成__作成表-BLDG"/>
      <sheetName val="Bank Guarantee"/>
      <sheetName val="Headings"/>
      <sheetName val="Pile cap"/>
      <sheetName val="AC"/>
      <sheetName val="hist&amp;proj"/>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etEst"/>
      <sheetName val="TABLO-3"/>
      <sheetName val="Steel_Structure"/>
      <sheetName val="Sheet3_(2)"/>
      <sheetName val="ETC_Plant_Cost1"/>
      <sheetName val="Steel_Structure1"/>
      <sheetName val="Sheet3_(2)1"/>
      <sheetName val="ETC_Plant_Cost2"/>
      <sheetName val="Steel_Structure2"/>
      <sheetName val="Sheet3_(2)2"/>
      <sheetName val="Site_Summary1"/>
      <sheetName val="CSC"/>
      <sheetName val="MATER._FUEL_SUB"/>
      <sheetName val="CEILING WORKS"/>
      <sheetName val="DRYWALL PARTITIONS"/>
      <sheetName val="GF"/>
      <sheetName val="1ST"/>
      <sheetName val="2ND"/>
      <sheetName val="3RD"/>
      <sheetName val="4TH"/>
      <sheetName val="EO Area"/>
      <sheetName val="Calc"/>
      <sheetName val="Wag&amp;Sal"/>
      <sheetName val="bill 2"/>
      <sheetName val="총괄표"/>
      <sheetName val="Micro"/>
      <sheetName val="Macro"/>
      <sheetName val="Scaff-Rose"/>
      <sheetName val="SSR _ NSSR Market final"/>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_???_??"/>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_???_??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Truss_Section"/>
      <sheetName val="CIF COST ITEM"/>
      <sheetName val="Struct-Grass root"/>
      <sheetName val="KPI"/>
      <sheetName val="Cov"/>
      <sheetName val="Equip"/>
      <sheetName val="Proposal"/>
      <sheetName val="CPA7-31"/>
      <sheetName val="WBS"/>
      <sheetName val="BM Data"/>
      <sheetName val="FINA"/>
      <sheetName val="BQLIST"/>
      <sheetName val="Customize_Your_Purchase_Order"/>
      <sheetName val="Customize_Your_Invoice"/>
      <sheetName val="Day_work"/>
      <sheetName val="Démol_"/>
      <sheetName val="Fee_Rate_Summary"/>
      <sheetName val="Load_Details(B1)"/>
      <sheetName val="India_F&amp;S_Template"/>
      <sheetName val="Bank_Guarantee"/>
      <sheetName val="Pile_cap"/>
      <sheetName val="Electrical_"/>
      <sheetName val="Form_6"/>
      <sheetName val="Input_Data_R"/>
      <sheetName val="Input_Data70+100MSA"/>
      <sheetName val="Input_Data_F"/>
      <sheetName val="3__Elemental_Summary"/>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PLUMBING_&amp;_SANITORY"/>
      <sheetName val="Item-_Compact"/>
      <sheetName val="Ins_&amp;_Bonds"/>
      <sheetName val="UNP-NCW "/>
      <sheetName val="DIV_3"/>
      <sheetName val="DIV_31"/>
      <sheetName val="]ain_Summary2"/>
      <sheetName val="QTAFFSCHED_"/>
      <sheetName val="QPRE_WORKING"/>
      <sheetName val="aist_sept13"/>
      <sheetName val="HRIS_OCT13"/>
      <sheetName val="DMLB-II_FEB-14"/>
      <sheetName val="MECH-1"/>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산근"/>
      <sheetName val="GM &amp; TA"/>
      <sheetName val="NPV"/>
      <sheetName val="Core Data"/>
      <sheetName val="MFG"/>
      <sheetName val="Sheet9"/>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P1926-H2B Pkg 2A&amp;2B"/>
      <sheetName val="P1940-H2B Pkg 1 Guestrooms"/>
      <sheetName val="P1929-DHCT"/>
      <sheetName val="Cash Flow Working"/>
      <sheetName val="Hic_150EOffice"/>
      <sheetName val="HVAC BoQ"/>
      <sheetName val="CC 0103"/>
      <sheetName val="PROCTOR"/>
      <sheetName val="Raw_Data2"/>
      <sheetName val="Benchmark_Data_(Resi)2"/>
      <sheetName val="TG-P-07_(50%_CON)2"/>
      <sheetName val="TG-P-09_(50%_CD)2"/>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Data Validation"/>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 val="Steel-Circu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D10">
            <v>1500</v>
          </cell>
        </row>
      </sheetData>
      <sheetData sheetId="14">
        <row r="10">
          <cell r="D10">
            <v>1500</v>
          </cell>
        </row>
      </sheetData>
      <sheetData sheetId="15">
        <row r="10">
          <cell r="D10">
            <v>1500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ow r="10">
          <cell r="D10">
            <v>1500</v>
          </cell>
        </row>
      </sheetData>
      <sheetData sheetId="34"/>
      <sheetData sheetId="35"/>
      <sheetData sheetId="36">
        <row r="10">
          <cell r="D10">
            <v>1500</v>
          </cell>
        </row>
      </sheetData>
      <sheetData sheetId="37">
        <row r="10">
          <cell r="D10">
            <v>1500</v>
          </cell>
        </row>
      </sheetData>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sheetData sheetId="224" refreshError="1"/>
      <sheetData sheetId="225" refreshError="1"/>
      <sheetData sheetId="226" refreshError="1"/>
      <sheetData sheetId="227" refreshError="1"/>
      <sheetData sheetId="228">
        <row r="10">
          <cell r="D10">
            <v>1500</v>
          </cell>
        </row>
      </sheetData>
      <sheetData sheetId="229"/>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row r="10">
          <cell r="D10">
            <v>1500</v>
          </cell>
        </row>
      </sheetData>
      <sheetData sheetId="293">
        <row r="10">
          <cell r="D10">
            <v>1500</v>
          </cell>
        </row>
      </sheetData>
      <sheetData sheetId="294">
        <row r="10">
          <cell r="D10">
            <v>1500</v>
          </cell>
        </row>
      </sheetData>
      <sheetData sheetId="295"/>
      <sheetData sheetId="296"/>
      <sheetData sheetId="297"/>
      <sheetData sheetId="298">
        <row r="10">
          <cell r="D10">
            <v>1500</v>
          </cell>
        </row>
      </sheetData>
      <sheetData sheetId="299" refreshError="1"/>
      <sheetData sheetId="300" refreshError="1"/>
      <sheetData sheetId="301" refreshError="1"/>
      <sheetData sheetId="302" refreshError="1"/>
      <sheetData sheetId="303">
        <row r="10">
          <cell r="D10">
            <v>1500</v>
          </cell>
        </row>
      </sheetData>
      <sheetData sheetId="304"/>
      <sheetData sheetId="305"/>
      <sheetData sheetId="306"/>
      <sheetData sheetId="307">
        <row r="10">
          <cell r="D10">
            <v>1500</v>
          </cell>
        </row>
      </sheetData>
      <sheetData sheetId="308">
        <row r="10">
          <cell r="D10">
            <v>1500</v>
          </cell>
        </row>
      </sheetData>
      <sheetData sheetId="309"/>
      <sheetData sheetId="310"/>
      <sheetData sheetId="311"/>
      <sheetData sheetId="312">
        <row r="10">
          <cell r="D10">
            <v>1500</v>
          </cell>
        </row>
      </sheetData>
      <sheetData sheetId="313"/>
      <sheetData sheetId="314"/>
      <sheetData sheetId="315"/>
      <sheetData sheetId="316"/>
      <sheetData sheetId="317"/>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ow r="10">
          <cell r="D10">
            <v>1500</v>
          </cell>
        </row>
      </sheetData>
      <sheetData sheetId="333">
        <row r="10">
          <cell r="D10">
            <v>1500</v>
          </cell>
        </row>
      </sheetData>
      <sheetData sheetId="334"/>
      <sheetData sheetId="335"/>
      <sheetData sheetId="336"/>
      <sheetData sheetId="337"/>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ow r="10">
          <cell r="D10">
            <v>1500</v>
          </cell>
        </row>
      </sheetData>
      <sheetData sheetId="515"/>
      <sheetData sheetId="516"/>
      <sheetData sheetId="517"/>
      <sheetData sheetId="518"/>
      <sheetData sheetId="519"/>
      <sheetData sheetId="520"/>
      <sheetData sheetId="521"/>
      <sheetData sheetId="522"/>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ow r="10">
          <cell r="D10">
            <v>1500</v>
          </cell>
        </row>
      </sheetData>
      <sheetData sheetId="531">
        <row r="10">
          <cell r="D10">
            <v>1500</v>
          </cell>
        </row>
      </sheetData>
      <sheetData sheetId="532">
        <row r="10">
          <cell r="D10">
            <v>1500</v>
          </cell>
        </row>
      </sheetData>
      <sheetData sheetId="533">
        <row r="10">
          <cell r="D10">
            <v>1500</v>
          </cell>
        </row>
      </sheetData>
      <sheetData sheetId="534">
        <row r="10">
          <cell r="D10">
            <v>1500</v>
          </cell>
        </row>
      </sheetData>
      <sheetData sheetId="535">
        <row r="10">
          <cell r="D10">
            <v>1500</v>
          </cell>
        </row>
      </sheetData>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refreshError="1"/>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sheetData sheetId="684" refreshError="1"/>
      <sheetData sheetId="685" refreshError="1"/>
      <sheetData sheetId="686">
        <row r="10">
          <cell r="D10">
            <v>1500</v>
          </cell>
        </row>
      </sheetData>
      <sheetData sheetId="687"/>
      <sheetData sheetId="688"/>
      <sheetData sheetId="689"/>
      <sheetData sheetId="690"/>
      <sheetData sheetId="69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sheetData sheetId="704"/>
      <sheetData sheetId="705">
        <row r="10">
          <cell r="D10">
            <v>1500</v>
          </cell>
        </row>
      </sheetData>
      <sheetData sheetId="706"/>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sheetData sheetId="713"/>
      <sheetData sheetId="714"/>
      <sheetData sheetId="715"/>
      <sheetData sheetId="716">
        <row r="10">
          <cell r="D10">
            <v>1500</v>
          </cell>
        </row>
      </sheetData>
      <sheetData sheetId="717"/>
      <sheetData sheetId="718"/>
      <sheetData sheetId="719"/>
      <sheetData sheetId="720"/>
      <sheetData sheetId="721"/>
      <sheetData sheetId="722"/>
      <sheetData sheetId="723"/>
      <sheetData sheetId="724"/>
      <sheetData sheetId="725"/>
      <sheetData sheetId="726"/>
      <sheetData sheetId="727"/>
      <sheetData sheetId="728"/>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ow r="10">
          <cell r="D10">
            <v>1500</v>
          </cell>
        </row>
      </sheetData>
      <sheetData sheetId="740"/>
      <sheetData sheetId="741" refreshError="1"/>
      <sheetData sheetId="742" refreshError="1"/>
      <sheetData sheetId="743"/>
      <sheetData sheetId="744" refreshError="1"/>
      <sheetData sheetId="745"/>
      <sheetData sheetId="746">
        <row r="10">
          <cell r="D10">
            <v>1500</v>
          </cell>
        </row>
      </sheetData>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efreshError="1"/>
      <sheetData sheetId="826" refreshError="1"/>
      <sheetData sheetId="827" refreshError="1"/>
      <sheetData sheetId="828" refreshError="1"/>
      <sheetData sheetId="829" refreshError="1"/>
      <sheetData sheetId="830"/>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sheetData sheetId="864"/>
      <sheetData sheetId="865"/>
      <sheetData sheetId="866"/>
      <sheetData sheetId="867"/>
      <sheetData sheetId="868">
        <row r="10">
          <cell r="D10">
            <v>1500</v>
          </cell>
        </row>
      </sheetData>
      <sheetData sheetId="869"/>
      <sheetData sheetId="870">
        <row r="10">
          <cell r="D10">
            <v>1500</v>
          </cell>
        </row>
      </sheetData>
      <sheetData sheetId="871"/>
      <sheetData sheetId="872"/>
      <sheetData sheetId="873"/>
      <sheetData sheetId="874"/>
      <sheetData sheetId="875"/>
      <sheetData sheetId="876"/>
      <sheetData sheetId="877"/>
      <sheetData sheetId="878"/>
      <sheetData sheetId="879"/>
      <sheetData sheetId="880"/>
      <sheetData sheetId="881">
        <row r="10">
          <cell r="D10">
            <v>1500</v>
          </cell>
        </row>
      </sheetData>
      <sheetData sheetId="882"/>
      <sheetData sheetId="883"/>
      <sheetData sheetId="884">
        <row r="10">
          <cell r="D10">
            <v>1500</v>
          </cell>
        </row>
      </sheetData>
      <sheetData sheetId="885"/>
      <sheetData sheetId="886"/>
      <sheetData sheetId="887"/>
      <sheetData sheetId="888"/>
      <sheetData sheetId="889"/>
      <sheetData sheetId="890"/>
      <sheetData sheetId="891">
        <row r="10">
          <cell r="D10">
            <v>1500</v>
          </cell>
        </row>
      </sheetData>
      <sheetData sheetId="892">
        <row r="10">
          <cell r="D10">
            <v>1500</v>
          </cell>
        </row>
      </sheetData>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ow r="10">
          <cell r="D10">
            <v>1500</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row r="10">
          <cell r="D10">
            <v>1500</v>
          </cell>
        </row>
      </sheetData>
      <sheetData sheetId="938">
        <row r="10">
          <cell r="D10">
            <v>1500</v>
          </cell>
        </row>
      </sheetData>
      <sheetData sheetId="939">
        <row r="10">
          <cell r="D10">
            <v>1500</v>
          </cell>
        </row>
      </sheetData>
      <sheetData sheetId="940"/>
      <sheetData sheetId="941">
        <row r="10">
          <cell r="D10">
            <v>1500</v>
          </cell>
        </row>
      </sheetData>
      <sheetData sheetId="942"/>
      <sheetData sheetId="943">
        <row r="10">
          <cell r="D10">
            <v>1500</v>
          </cell>
        </row>
      </sheetData>
      <sheetData sheetId="944"/>
      <sheetData sheetId="945">
        <row r="10">
          <cell r="D10">
            <v>1500</v>
          </cell>
        </row>
      </sheetData>
      <sheetData sheetId="946"/>
      <sheetData sheetId="947">
        <row r="10">
          <cell r="D10">
            <v>1500</v>
          </cell>
        </row>
      </sheetData>
      <sheetData sheetId="948"/>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ow r="10">
          <cell r="D10">
            <v>1500</v>
          </cell>
        </row>
      </sheetData>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row r="10">
          <cell r="D10">
            <v>1500</v>
          </cell>
        </row>
      </sheetData>
      <sheetData sheetId="987">
        <row r="10">
          <cell r="D10">
            <v>1500</v>
          </cell>
        </row>
      </sheetData>
      <sheetData sheetId="988"/>
      <sheetData sheetId="989"/>
      <sheetData sheetId="990"/>
      <sheetData sheetId="991"/>
      <sheetData sheetId="992"/>
      <sheetData sheetId="993"/>
      <sheetData sheetId="994">
        <row r="10">
          <cell r="D10">
            <v>1500</v>
          </cell>
        </row>
      </sheetData>
      <sheetData sheetId="995"/>
      <sheetData sheetId="996">
        <row r="10">
          <cell r="D10">
            <v>1500</v>
          </cell>
        </row>
      </sheetData>
      <sheetData sheetId="997">
        <row r="10">
          <cell r="D10">
            <v>1500</v>
          </cell>
        </row>
      </sheetData>
      <sheetData sheetId="998"/>
      <sheetData sheetId="999"/>
      <sheetData sheetId="1000">
        <row r="10">
          <cell r="D10">
            <v>1500</v>
          </cell>
        </row>
      </sheetData>
      <sheetData sheetId="1001"/>
      <sheetData sheetId="1002">
        <row r="10">
          <cell r="D10">
            <v>1500</v>
          </cell>
        </row>
      </sheetData>
      <sheetData sheetId="1003">
        <row r="10">
          <cell r="D10">
            <v>1500</v>
          </cell>
        </row>
      </sheetData>
      <sheetData sheetId="1004"/>
      <sheetData sheetId="1005"/>
      <sheetData sheetId="1006"/>
      <sheetData sheetId="1007">
        <row r="10">
          <cell r="D10">
            <v>1500</v>
          </cell>
        </row>
      </sheetData>
      <sheetData sheetId="1008">
        <row r="10">
          <cell r="D10">
            <v>1500</v>
          </cell>
        </row>
      </sheetData>
      <sheetData sheetId="1009">
        <row r="10">
          <cell r="D10">
            <v>1500</v>
          </cell>
        </row>
      </sheetData>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row r="10">
          <cell r="D10">
            <v>1500</v>
          </cell>
        </row>
      </sheetData>
      <sheetData sheetId="1016">
        <row r="10">
          <cell r="D10">
            <v>1500</v>
          </cell>
        </row>
      </sheetData>
      <sheetData sheetId="1017">
        <row r="10">
          <cell r="D10">
            <v>1500</v>
          </cell>
        </row>
      </sheetData>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row r="10">
          <cell r="D10">
            <v>1500</v>
          </cell>
        </row>
      </sheetData>
      <sheetData sheetId="1061"/>
      <sheetData sheetId="1062"/>
      <sheetData sheetId="1063"/>
      <sheetData sheetId="1064">
        <row r="10">
          <cell r="D10">
            <v>1500</v>
          </cell>
        </row>
      </sheetData>
      <sheetData sheetId="1065">
        <row r="10">
          <cell r="D10">
            <v>1500</v>
          </cell>
        </row>
      </sheetData>
      <sheetData sheetId="1066">
        <row r="10">
          <cell r="D10">
            <v>1500</v>
          </cell>
        </row>
      </sheetData>
      <sheetData sheetId="1067"/>
      <sheetData sheetId="1068">
        <row r="10">
          <cell r="D10">
            <v>1500</v>
          </cell>
        </row>
      </sheetData>
      <sheetData sheetId="1069">
        <row r="10">
          <cell r="D10">
            <v>1500</v>
          </cell>
        </row>
      </sheetData>
      <sheetData sheetId="1070"/>
      <sheetData sheetId="1071">
        <row r="10">
          <cell r="D10">
            <v>1500</v>
          </cell>
        </row>
      </sheetData>
      <sheetData sheetId="1072">
        <row r="10">
          <cell r="D10">
            <v>1500</v>
          </cell>
        </row>
      </sheetData>
      <sheetData sheetId="1073"/>
      <sheetData sheetId="1074">
        <row r="10">
          <cell r="D10">
            <v>1500</v>
          </cell>
        </row>
      </sheetData>
      <sheetData sheetId="1075">
        <row r="10">
          <cell r="D10">
            <v>1500</v>
          </cell>
        </row>
      </sheetData>
      <sheetData sheetId="1076"/>
      <sheetData sheetId="1077">
        <row r="10">
          <cell r="D10">
            <v>1500</v>
          </cell>
        </row>
      </sheetData>
      <sheetData sheetId="1078">
        <row r="10">
          <cell r="D10">
            <v>1500</v>
          </cell>
        </row>
      </sheetData>
      <sheetData sheetId="1079">
        <row r="10">
          <cell r="D10">
            <v>1500</v>
          </cell>
        </row>
      </sheetData>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row r="10">
          <cell r="D10">
            <v>1500</v>
          </cell>
        </row>
      </sheetData>
      <sheetData sheetId="1103"/>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sheetData sheetId="1109">
        <row r="10">
          <cell r="D10">
            <v>1500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row r="10">
          <cell r="D10">
            <v>1500</v>
          </cell>
        </row>
      </sheetData>
      <sheetData sheetId="1123"/>
      <sheetData sheetId="1124">
        <row r="10">
          <cell r="D10">
            <v>1500</v>
          </cell>
        </row>
      </sheetData>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row r="10">
          <cell r="D10">
            <v>1500</v>
          </cell>
        </row>
      </sheetData>
      <sheetData sheetId="1146"/>
      <sheetData sheetId="1147"/>
      <sheetData sheetId="1148">
        <row r="10">
          <cell r="D10">
            <v>1500</v>
          </cell>
        </row>
      </sheetData>
      <sheetData sheetId="1149"/>
      <sheetData sheetId="1150"/>
      <sheetData sheetId="1151">
        <row r="10">
          <cell r="D10">
            <v>1500</v>
          </cell>
        </row>
      </sheetData>
      <sheetData sheetId="1152">
        <row r="10">
          <cell r="D10">
            <v>1500</v>
          </cell>
        </row>
      </sheetData>
      <sheetData sheetId="1153">
        <row r="10">
          <cell r="D10">
            <v>1500</v>
          </cell>
        </row>
      </sheetData>
      <sheetData sheetId="1154"/>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sheetData sheetId="1163"/>
      <sheetData sheetId="1164">
        <row r="10">
          <cell r="D10">
            <v>1500</v>
          </cell>
        </row>
      </sheetData>
      <sheetData sheetId="1165"/>
      <sheetData sheetId="1166"/>
      <sheetData sheetId="1167"/>
      <sheetData sheetId="1168"/>
      <sheetData sheetId="1169"/>
      <sheetData sheetId="1170"/>
      <sheetData sheetId="1171"/>
      <sheetData sheetId="1172"/>
      <sheetData sheetId="1173"/>
      <sheetData sheetId="1174"/>
      <sheetData sheetId="1175">
        <row r="10">
          <cell r="D10">
            <v>1500</v>
          </cell>
        </row>
      </sheetData>
      <sheetData sheetId="1176"/>
      <sheetData sheetId="1177"/>
      <sheetData sheetId="1178"/>
      <sheetData sheetId="1179"/>
      <sheetData sheetId="1180"/>
      <sheetData sheetId="1181"/>
      <sheetData sheetId="1182"/>
      <sheetData sheetId="1183"/>
      <sheetData sheetId="1184">
        <row r="10">
          <cell r="D10">
            <v>1500</v>
          </cell>
        </row>
      </sheetData>
      <sheetData sheetId="1185"/>
      <sheetData sheetId="1186"/>
      <sheetData sheetId="1187">
        <row r="10">
          <cell r="D10">
            <v>1500</v>
          </cell>
        </row>
      </sheetData>
      <sheetData sheetId="1188"/>
      <sheetData sheetId="1189"/>
      <sheetData sheetId="1190">
        <row r="10">
          <cell r="D10">
            <v>1500</v>
          </cell>
        </row>
      </sheetData>
      <sheetData sheetId="1191"/>
      <sheetData sheetId="1192">
        <row r="10">
          <cell r="D10">
            <v>1500</v>
          </cell>
        </row>
      </sheetData>
      <sheetData sheetId="1193">
        <row r="10">
          <cell r="D10">
            <v>1500</v>
          </cell>
        </row>
      </sheetData>
      <sheetData sheetId="1194">
        <row r="10">
          <cell r="D10">
            <v>1500</v>
          </cell>
        </row>
      </sheetData>
      <sheetData sheetId="1195"/>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sheetData sheetId="1216">
        <row r="10">
          <cell r="D10">
            <v>1500</v>
          </cell>
        </row>
      </sheetData>
      <sheetData sheetId="1217">
        <row r="10">
          <cell r="D10">
            <v>1500</v>
          </cell>
        </row>
      </sheetData>
      <sheetData sheetId="1218">
        <row r="10">
          <cell r="D10">
            <v>1500</v>
          </cell>
        </row>
      </sheetData>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row r="10">
          <cell r="D10">
            <v>1500</v>
          </cell>
        </row>
      </sheetData>
      <sheetData sheetId="1234">
        <row r="10">
          <cell r="D10">
            <v>1500</v>
          </cell>
        </row>
      </sheetData>
      <sheetData sheetId="1235">
        <row r="10">
          <cell r="D10">
            <v>1500</v>
          </cell>
        </row>
      </sheetData>
      <sheetData sheetId="1236"/>
      <sheetData sheetId="1237"/>
      <sheetData sheetId="1238"/>
      <sheetData sheetId="1239"/>
      <sheetData sheetId="1240">
        <row r="10">
          <cell r="D10">
            <v>1500</v>
          </cell>
        </row>
      </sheetData>
      <sheetData sheetId="1241">
        <row r="10">
          <cell r="D10">
            <v>1500</v>
          </cell>
        </row>
      </sheetData>
      <sheetData sheetId="1242"/>
      <sheetData sheetId="1243"/>
      <sheetData sheetId="1244"/>
      <sheetData sheetId="1245"/>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ow r="10">
          <cell r="D10">
            <v>1500</v>
          </cell>
        </row>
      </sheetData>
      <sheetData sheetId="1256"/>
      <sheetData sheetId="1257">
        <row r="10">
          <cell r="D10">
            <v>1500</v>
          </cell>
        </row>
      </sheetData>
      <sheetData sheetId="1258">
        <row r="10">
          <cell r="D10">
            <v>1500</v>
          </cell>
        </row>
      </sheetData>
      <sheetData sheetId="1259">
        <row r="10">
          <cell r="D10">
            <v>1500</v>
          </cell>
        </row>
      </sheetData>
      <sheetData sheetId="1260">
        <row r="10">
          <cell r="D10">
            <v>1500</v>
          </cell>
        </row>
      </sheetData>
      <sheetData sheetId="1261">
        <row r="10">
          <cell r="D10">
            <v>1500</v>
          </cell>
        </row>
      </sheetData>
      <sheetData sheetId="1262">
        <row r="10">
          <cell r="D10">
            <v>1500</v>
          </cell>
        </row>
      </sheetData>
      <sheetData sheetId="1263">
        <row r="10">
          <cell r="D10">
            <v>1500</v>
          </cell>
        </row>
      </sheetData>
      <sheetData sheetId="1264">
        <row r="10">
          <cell r="D10">
            <v>1500</v>
          </cell>
        </row>
      </sheetData>
      <sheetData sheetId="1265">
        <row r="10">
          <cell r="D10">
            <v>1500</v>
          </cell>
        </row>
      </sheetData>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row r="10">
          <cell r="D10">
            <v>1500</v>
          </cell>
        </row>
      </sheetData>
      <sheetData sheetId="1290"/>
      <sheetData sheetId="1291"/>
      <sheetData sheetId="1292"/>
      <sheetData sheetId="1293">
        <row r="10">
          <cell r="D10">
            <v>1500</v>
          </cell>
        </row>
      </sheetData>
      <sheetData sheetId="1294"/>
      <sheetData sheetId="1295"/>
      <sheetData sheetId="1296">
        <row r="10">
          <cell r="D10">
            <v>1500</v>
          </cell>
        </row>
      </sheetData>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row r="10">
          <cell r="D10">
            <v>1500</v>
          </cell>
        </row>
      </sheetData>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ow r="10">
          <cell r="D10">
            <v>1500</v>
          </cell>
        </row>
      </sheetData>
      <sheetData sheetId="1340">
        <row r="10">
          <cell r="D10">
            <v>1500</v>
          </cell>
        </row>
      </sheetData>
      <sheetData sheetId="1341"/>
      <sheetData sheetId="1342">
        <row r="10">
          <cell r="D10">
            <v>1500</v>
          </cell>
        </row>
      </sheetData>
      <sheetData sheetId="1343">
        <row r="10">
          <cell r="D10">
            <v>1500</v>
          </cell>
        </row>
      </sheetData>
      <sheetData sheetId="1344">
        <row r="10">
          <cell r="D10">
            <v>1500</v>
          </cell>
        </row>
      </sheetData>
      <sheetData sheetId="1345">
        <row r="10">
          <cell r="D10">
            <v>1500</v>
          </cell>
        </row>
      </sheetData>
      <sheetData sheetId="1346">
        <row r="10">
          <cell r="D10">
            <v>1500</v>
          </cell>
        </row>
      </sheetData>
      <sheetData sheetId="1347">
        <row r="10">
          <cell r="D10">
            <v>1500</v>
          </cell>
        </row>
      </sheetData>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10">
          <cell r="D10">
            <v>1500</v>
          </cell>
        </row>
      </sheetData>
      <sheetData sheetId="1372"/>
      <sheetData sheetId="1373"/>
      <sheetData sheetId="1374">
        <row r="10">
          <cell r="D10">
            <v>1500</v>
          </cell>
        </row>
      </sheetData>
      <sheetData sheetId="1375"/>
      <sheetData sheetId="1376"/>
      <sheetData sheetId="1377">
        <row r="10">
          <cell r="D10">
            <v>1500</v>
          </cell>
        </row>
      </sheetData>
      <sheetData sheetId="1378"/>
      <sheetData sheetId="1379">
        <row r="10">
          <cell r="D10">
            <v>1500</v>
          </cell>
        </row>
      </sheetData>
      <sheetData sheetId="1380">
        <row r="10">
          <cell r="D10">
            <v>1500</v>
          </cell>
        </row>
      </sheetData>
      <sheetData sheetId="1381">
        <row r="10">
          <cell r="D10">
            <v>1500</v>
          </cell>
        </row>
      </sheetData>
      <sheetData sheetId="1382"/>
      <sheetData sheetId="1383">
        <row r="10">
          <cell r="D10">
            <v>1500</v>
          </cell>
        </row>
      </sheetData>
      <sheetData sheetId="1384"/>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sheetData sheetId="1424"/>
      <sheetData sheetId="1425"/>
      <sheetData sheetId="1426"/>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row r="10">
          <cell r="D10">
            <v>1500</v>
          </cell>
        </row>
      </sheetData>
      <sheetData sheetId="1497"/>
      <sheetData sheetId="1498"/>
      <sheetData sheetId="1499">
        <row r="10">
          <cell r="D10">
            <v>1500</v>
          </cell>
        </row>
      </sheetData>
      <sheetData sheetId="1500"/>
      <sheetData sheetId="1501">
        <row r="10">
          <cell r="D10">
            <v>1500</v>
          </cell>
        </row>
      </sheetData>
      <sheetData sheetId="1502"/>
      <sheetData sheetId="1503"/>
      <sheetData sheetId="1504">
        <row r="10">
          <cell r="D10">
            <v>1500</v>
          </cell>
        </row>
      </sheetData>
      <sheetData sheetId="1505">
        <row r="10">
          <cell r="D10">
            <v>1500</v>
          </cell>
        </row>
      </sheetData>
      <sheetData sheetId="1506">
        <row r="10">
          <cell r="D10">
            <v>1500</v>
          </cell>
        </row>
      </sheetData>
      <sheetData sheetId="1507"/>
      <sheetData sheetId="1508">
        <row r="10">
          <cell r="D10">
            <v>1500</v>
          </cell>
        </row>
      </sheetData>
      <sheetData sheetId="1509"/>
      <sheetData sheetId="1510">
        <row r="10">
          <cell r="D10">
            <v>1500</v>
          </cell>
        </row>
      </sheetData>
      <sheetData sheetId="1511"/>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sheetData sheetId="1519">
        <row r="10">
          <cell r="D10">
            <v>1500</v>
          </cell>
        </row>
      </sheetData>
      <sheetData sheetId="1520"/>
      <sheetData sheetId="1521"/>
      <sheetData sheetId="1522"/>
      <sheetData sheetId="1523">
        <row r="10">
          <cell r="D10">
            <v>1500</v>
          </cell>
        </row>
      </sheetData>
      <sheetData sheetId="1524">
        <row r="10">
          <cell r="D10">
            <v>1500</v>
          </cell>
        </row>
      </sheetData>
      <sheetData sheetId="1525"/>
      <sheetData sheetId="1526"/>
      <sheetData sheetId="1527"/>
      <sheetData sheetId="1528"/>
      <sheetData sheetId="1529"/>
      <sheetData sheetId="1530"/>
      <sheetData sheetId="1531"/>
      <sheetData sheetId="1532"/>
      <sheetData sheetId="1533"/>
      <sheetData sheetId="1534"/>
      <sheetData sheetId="1535">
        <row r="10">
          <cell r="D10">
            <v>1500</v>
          </cell>
        </row>
      </sheetData>
      <sheetData sheetId="1536"/>
      <sheetData sheetId="1537">
        <row r="10">
          <cell r="D10">
            <v>1500</v>
          </cell>
        </row>
      </sheetData>
      <sheetData sheetId="1538">
        <row r="10">
          <cell r="D10">
            <v>1500</v>
          </cell>
        </row>
      </sheetData>
      <sheetData sheetId="1539"/>
      <sheetData sheetId="1540">
        <row r="10">
          <cell r="D10">
            <v>1500</v>
          </cell>
        </row>
      </sheetData>
      <sheetData sheetId="1541"/>
      <sheetData sheetId="1542"/>
      <sheetData sheetId="1543"/>
      <sheetData sheetId="1544"/>
      <sheetData sheetId="1545">
        <row r="10">
          <cell r="D10">
            <v>1500</v>
          </cell>
        </row>
      </sheetData>
      <sheetData sheetId="1546">
        <row r="10">
          <cell r="D10">
            <v>1500</v>
          </cell>
        </row>
      </sheetData>
      <sheetData sheetId="1547"/>
      <sheetData sheetId="1548">
        <row r="10">
          <cell r="D10">
            <v>1500</v>
          </cell>
        </row>
      </sheetData>
      <sheetData sheetId="1549"/>
      <sheetData sheetId="1550"/>
      <sheetData sheetId="1551"/>
      <sheetData sheetId="1552">
        <row r="10">
          <cell r="D10">
            <v>1500</v>
          </cell>
        </row>
      </sheetData>
      <sheetData sheetId="1553"/>
      <sheetData sheetId="1554"/>
      <sheetData sheetId="1555"/>
      <sheetData sheetId="1556"/>
      <sheetData sheetId="1557"/>
      <sheetData sheetId="1558">
        <row r="10">
          <cell r="D10">
            <v>1500</v>
          </cell>
        </row>
      </sheetData>
      <sheetData sheetId="1559"/>
      <sheetData sheetId="1560"/>
      <sheetData sheetId="1561">
        <row r="10">
          <cell r="D10">
            <v>1500</v>
          </cell>
        </row>
      </sheetData>
      <sheetData sheetId="1562"/>
      <sheetData sheetId="1563">
        <row r="10">
          <cell r="D10">
            <v>1500</v>
          </cell>
        </row>
      </sheetData>
      <sheetData sheetId="1564">
        <row r="10">
          <cell r="D10">
            <v>1500</v>
          </cell>
        </row>
      </sheetData>
      <sheetData sheetId="1565"/>
      <sheetData sheetId="1566"/>
      <sheetData sheetId="1567"/>
      <sheetData sheetId="1568">
        <row r="10">
          <cell r="D10">
            <v>1500</v>
          </cell>
        </row>
      </sheetData>
      <sheetData sheetId="1569"/>
      <sheetData sheetId="1570">
        <row r="10">
          <cell r="D10">
            <v>1500</v>
          </cell>
        </row>
      </sheetData>
      <sheetData sheetId="1571"/>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sheetData sheetId="1590">
        <row r="10">
          <cell r="D10">
            <v>1500</v>
          </cell>
        </row>
      </sheetData>
      <sheetData sheetId="1591">
        <row r="10">
          <cell r="D10">
            <v>1500</v>
          </cell>
        </row>
      </sheetData>
      <sheetData sheetId="1592">
        <row r="10">
          <cell r="D10">
            <v>1500</v>
          </cell>
        </row>
      </sheetData>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sheetData sheetId="1611"/>
      <sheetData sheetId="1612"/>
      <sheetData sheetId="1613"/>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sheetData sheetId="1668">
        <row r="10">
          <cell r="D10">
            <v>1500</v>
          </cell>
        </row>
      </sheetData>
      <sheetData sheetId="1669">
        <row r="10">
          <cell r="D10">
            <v>1500</v>
          </cell>
        </row>
      </sheetData>
      <sheetData sheetId="1670">
        <row r="10">
          <cell r="D10">
            <v>1500</v>
          </cell>
        </row>
      </sheetData>
      <sheetData sheetId="1671"/>
      <sheetData sheetId="1672"/>
      <sheetData sheetId="1673"/>
      <sheetData sheetId="1674"/>
      <sheetData sheetId="1675"/>
      <sheetData sheetId="1676"/>
      <sheetData sheetId="1677"/>
      <sheetData sheetId="1678">
        <row r="10">
          <cell r="D10">
            <v>1500</v>
          </cell>
        </row>
      </sheetData>
      <sheetData sheetId="1679"/>
      <sheetData sheetId="1680"/>
      <sheetData sheetId="1681">
        <row r="10">
          <cell r="D10">
            <v>1500</v>
          </cell>
        </row>
      </sheetData>
      <sheetData sheetId="1682"/>
      <sheetData sheetId="1683">
        <row r="10">
          <cell r="D10">
            <v>1500</v>
          </cell>
        </row>
      </sheetData>
      <sheetData sheetId="1684">
        <row r="10">
          <cell r="D10">
            <v>1500</v>
          </cell>
        </row>
      </sheetData>
      <sheetData sheetId="1685"/>
      <sheetData sheetId="1686">
        <row r="10">
          <cell r="D10">
            <v>1500</v>
          </cell>
        </row>
      </sheetData>
      <sheetData sheetId="1687">
        <row r="10">
          <cell r="D10">
            <v>1500</v>
          </cell>
        </row>
      </sheetData>
      <sheetData sheetId="1688">
        <row r="10">
          <cell r="D10">
            <v>1500</v>
          </cell>
        </row>
      </sheetData>
      <sheetData sheetId="1689">
        <row r="10">
          <cell r="D10">
            <v>1500</v>
          </cell>
        </row>
      </sheetData>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row r="10">
          <cell r="D10">
            <v>1500</v>
          </cell>
        </row>
      </sheetData>
      <sheetData sheetId="1710">
        <row r="10">
          <cell r="D10">
            <v>1500</v>
          </cell>
        </row>
      </sheetData>
      <sheetData sheetId="1711">
        <row r="10">
          <cell r="D10">
            <v>1500</v>
          </cell>
        </row>
      </sheetData>
      <sheetData sheetId="1712">
        <row r="10">
          <cell r="D10">
            <v>1500</v>
          </cell>
        </row>
      </sheetData>
      <sheetData sheetId="1713"/>
      <sheetData sheetId="1714"/>
      <sheetData sheetId="1715">
        <row r="10">
          <cell r="D10">
            <v>1500</v>
          </cell>
        </row>
      </sheetData>
      <sheetData sheetId="1716"/>
      <sheetData sheetId="1717"/>
      <sheetData sheetId="1718"/>
      <sheetData sheetId="1719"/>
      <sheetData sheetId="1720"/>
      <sheetData sheetId="1721"/>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sheetData sheetId="1729"/>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sheetData sheetId="1754"/>
      <sheetData sheetId="1755">
        <row r="10">
          <cell r="D10">
            <v>1500</v>
          </cell>
        </row>
      </sheetData>
      <sheetData sheetId="1756"/>
      <sheetData sheetId="1757">
        <row r="10">
          <cell r="D10">
            <v>1500</v>
          </cell>
        </row>
      </sheetData>
      <sheetData sheetId="1758"/>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sheetData sheetId="1777">
        <row r="10">
          <cell r="D10">
            <v>1500</v>
          </cell>
        </row>
      </sheetData>
      <sheetData sheetId="1778">
        <row r="10">
          <cell r="D10">
            <v>1500</v>
          </cell>
        </row>
      </sheetData>
      <sheetData sheetId="1779">
        <row r="10">
          <cell r="D10">
            <v>1500</v>
          </cell>
        </row>
      </sheetData>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sheetData sheetId="1798"/>
      <sheetData sheetId="1799"/>
      <sheetData sheetId="1800"/>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sheetData sheetId="1812">
        <row r="10">
          <cell r="D10">
            <v>1500</v>
          </cell>
        </row>
      </sheetData>
      <sheetData sheetId="1813">
        <row r="10">
          <cell r="D10">
            <v>1500</v>
          </cell>
        </row>
      </sheetData>
      <sheetData sheetId="1814"/>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row r="10">
          <cell r="D10">
            <v>1500</v>
          </cell>
        </row>
      </sheetData>
      <sheetData sheetId="1824">
        <row r="10">
          <cell r="D10">
            <v>1500</v>
          </cell>
        </row>
      </sheetData>
      <sheetData sheetId="1825">
        <row r="10">
          <cell r="D10">
            <v>1500</v>
          </cell>
        </row>
      </sheetData>
      <sheetData sheetId="1826">
        <row r="10">
          <cell r="D10">
            <v>1500</v>
          </cell>
        </row>
      </sheetData>
      <sheetData sheetId="1827">
        <row r="10">
          <cell r="D10">
            <v>1500</v>
          </cell>
        </row>
      </sheetData>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row r="10">
          <cell r="D10">
            <v>1500</v>
          </cell>
        </row>
      </sheetData>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sheetData sheetId="1901"/>
      <sheetData sheetId="1902">
        <row r="10">
          <cell r="D10">
            <v>1500</v>
          </cell>
        </row>
      </sheetData>
      <sheetData sheetId="1903"/>
      <sheetData sheetId="1904"/>
      <sheetData sheetId="1905"/>
      <sheetData sheetId="1906"/>
      <sheetData sheetId="1907"/>
      <sheetData sheetId="1908"/>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sheetData sheetId="1916"/>
      <sheetData sheetId="1917">
        <row r="10">
          <cell r="D10">
            <v>1500</v>
          </cell>
        </row>
      </sheetData>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sheetData sheetId="1941">
        <row r="10">
          <cell r="D10">
            <v>1500</v>
          </cell>
        </row>
      </sheetData>
      <sheetData sheetId="1942"/>
      <sheetData sheetId="1943"/>
      <sheetData sheetId="1944">
        <row r="10">
          <cell r="D10">
            <v>1500</v>
          </cell>
        </row>
      </sheetData>
      <sheetData sheetId="1945"/>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sheetData sheetId="1973"/>
      <sheetData sheetId="1974"/>
      <sheetData sheetId="1975"/>
      <sheetData sheetId="1976"/>
      <sheetData sheetId="1977" refreshError="1"/>
      <sheetData sheetId="1978"/>
      <sheetData sheetId="1979"/>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ow r="10">
          <cell r="D10">
            <v>1500</v>
          </cell>
        </row>
      </sheetData>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row r="10">
          <cell r="D10">
            <v>1500</v>
          </cell>
        </row>
      </sheetData>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row r="10">
          <cell r="D10">
            <v>1500</v>
          </cell>
        </row>
      </sheetData>
      <sheetData sheetId="2177">
        <row r="10">
          <cell r="D10">
            <v>1500</v>
          </cell>
        </row>
      </sheetData>
      <sheetData sheetId="2178">
        <row r="10">
          <cell r="D10">
            <v>1500</v>
          </cell>
        </row>
      </sheetData>
      <sheetData sheetId="2179">
        <row r="10">
          <cell r="D10">
            <v>1500</v>
          </cell>
        </row>
      </sheetData>
      <sheetData sheetId="2180">
        <row r="10">
          <cell r="D10">
            <v>1500</v>
          </cell>
        </row>
      </sheetData>
      <sheetData sheetId="2181">
        <row r="10">
          <cell r="D10">
            <v>1500</v>
          </cell>
        </row>
      </sheetData>
      <sheetData sheetId="2182">
        <row r="10">
          <cell r="D10">
            <v>1500</v>
          </cell>
        </row>
      </sheetData>
      <sheetData sheetId="2183">
        <row r="10">
          <cell r="D10">
            <v>1500</v>
          </cell>
        </row>
      </sheetData>
      <sheetData sheetId="2184">
        <row r="10">
          <cell r="D10">
            <v>1500</v>
          </cell>
        </row>
      </sheetData>
      <sheetData sheetId="2185">
        <row r="10">
          <cell r="D10">
            <v>1500</v>
          </cell>
        </row>
      </sheetData>
      <sheetData sheetId="2186">
        <row r="10">
          <cell r="D10">
            <v>1500</v>
          </cell>
        </row>
      </sheetData>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efreshError="1"/>
      <sheetData sheetId="2193" refreshError="1"/>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row r="10">
          <cell r="D10">
            <v>1500</v>
          </cell>
        </row>
      </sheetData>
      <sheetData sheetId="2206">
        <row r="10">
          <cell r="D10">
            <v>1500</v>
          </cell>
        </row>
      </sheetData>
      <sheetData sheetId="2207">
        <row r="10">
          <cell r="D10">
            <v>1500</v>
          </cell>
        </row>
      </sheetData>
      <sheetData sheetId="2208">
        <row r="10">
          <cell r="D10">
            <v>1500</v>
          </cell>
        </row>
      </sheetData>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efreshError="1"/>
      <sheetData sheetId="2282" refreshError="1"/>
      <sheetData sheetId="2283" refreshError="1"/>
      <sheetData sheetId="2284" refreshError="1"/>
      <sheetData sheetId="2285">
        <row r="10">
          <cell r="D10">
            <v>1500</v>
          </cell>
        </row>
      </sheetData>
      <sheetData sheetId="2286">
        <row r="10">
          <cell r="D10">
            <v>1500</v>
          </cell>
        </row>
      </sheetData>
      <sheetData sheetId="2287">
        <row r="10">
          <cell r="D10">
            <v>1500</v>
          </cell>
        </row>
      </sheetData>
      <sheetData sheetId="2288"/>
      <sheetData sheetId="2289"/>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efreshError="1"/>
      <sheetData sheetId="2300" refreshError="1"/>
      <sheetData sheetId="2301" refreshError="1"/>
      <sheetData sheetId="2302" refreshError="1"/>
      <sheetData sheetId="2303" refreshError="1"/>
      <sheetData sheetId="2304"/>
      <sheetData sheetId="2305"/>
      <sheetData sheetId="2306"/>
      <sheetData sheetId="2307"/>
      <sheetData sheetId="2308"/>
      <sheetData sheetId="2309"/>
      <sheetData sheetId="2310"/>
      <sheetData sheetId="2311"/>
      <sheetData sheetId="2312"/>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sheetData sheetId="2325" refreshError="1"/>
      <sheetData sheetId="2326" refreshError="1"/>
      <sheetData sheetId="2327" refreshError="1"/>
      <sheetData sheetId="2328" refreshError="1"/>
      <sheetData sheetId="2329" refreshError="1"/>
      <sheetData sheetId="2330" refreshError="1"/>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row r="10">
          <cell r="D10">
            <v>1500</v>
          </cell>
        </row>
      </sheetData>
      <sheetData sheetId="2338">
        <row r="10">
          <cell r="D10">
            <v>1500</v>
          </cell>
        </row>
      </sheetData>
      <sheetData sheetId="2339">
        <row r="10">
          <cell r="D10">
            <v>1500</v>
          </cell>
        </row>
      </sheetData>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sheetData sheetId="2363"/>
      <sheetData sheetId="2364"/>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sheetData sheetId="2379">
        <row r="10">
          <cell r="D10">
            <v>1500</v>
          </cell>
        </row>
      </sheetData>
      <sheetData sheetId="2380">
        <row r="10">
          <cell r="D10">
            <v>1500</v>
          </cell>
        </row>
      </sheetData>
      <sheetData sheetId="2381">
        <row r="10">
          <cell r="D10">
            <v>1500</v>
          </cell>
        </row>
      </sheetData>
      <sheetData sheetId="2382">
        <row r="10">
          <cell r="D10">
            <v>1500</v>
          </cell>
        </row>
      </sheetData>
      <sheetData sheetId="2383">
        <row r="10">
          <cell r="D10">
            <v>1500</v>
          </cell>
        </row>
      </sheetData>
      <sheetData sheetId="2384" refreshError="1"/>
      <sheetData sheetId="2385" refreshError="1"/>
      <sheetData sheetId="2386" refreshError="1"/>
      <sheetData sheetId="2387" refreshError="1"/>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row r="10">
          <cell r="D10">
            <v>1500</v>
          </cell>
        </row>
      </sheetData>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row r="10">
          <cell r="D10">
            <v>1500</v>
          </cell>
        </row>
      </sheetData>
      <sheetData sheetId="2541">
        <row r="10">
          <cell r="D10">
            <v>1500</v>
          </cell>
        </row>
      </sheetData>
      <sheetData sheetId="2542">
        <row r="10">
          <cell r="D10">
            <v>1500</v>
          </cell>
        </row>
      </sheetData>
      <sheetData sheetId="2543">
        <row r="10">
          <cell r="D10">
            <v>1500</v>
          </cell>
        </row>
      </sheetData>
      <sheetData sheetId="2544">
        <row r="10">
          <cell r="D10">
            <v>1500</v>
          </cell>
        </row>
      </sheetData>
      <sheetData sheetId="2545">
        <row r="10">
          <cell r="D10">
            <v>1500</v>
          </cell>
        </row>
      </sheetData>
      <sheetData sheetId="2546">
        <row r="10">
          <cell r="D10">
            <v>1500</v>
          </cell>
        </row>
      </sheetData>
      <sheetData sheetId="2547">
        <row r="10">
          <cell r="D10">
            <v>1500</v>
          </cell>
        </row>
      </sheetData>
      <sheetData sheetId="2548">
        <row r="10">
          <cell r="D10">
            <v>1500</v>
          </cell>
        </row>
      </sheetData>
      <sheetData sheetId="2549">
        <row r="10">
          <cell r="D10">
            <v>1500</v>
          </cell>
        </row>
      </sheetData>
      <sheetData sheetId="2550">
        <row r="10">
          <cell r="D10">
            <v>1500</v>
          </cell>
        </row>
      </sheetData>
      <sheetData sheetId="2551">
        <row r="10">
          <cell r="D10">
            <v>1500</v>
          </cell>
        </row>
      </sheetData>
      <sheetData sheetId="2552">
        <row r="10">
          <cell r="D10">
            <v>1500</v>
          </cell>
        </row>
      </sheetData>
      <sheetData sheetId="2553">
        <row r="10">
          <cell r="D10">
            <v>1500</v>
          </cell>
        </row>
      </sheetData>
      <sheetData sheetId="2554">
        <row r="10">
          <cell r="D10">
            <v>1500</v>
          </cell>
        </row>
      </sheetData>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row r="10">
          <cell r="D10">
            <v>1500</v>
          </cell>
        </row>
      </sheetData>
      <sheetData sheetId="2600">
        <row r="10">
          <cell r="D10">
            <v>1500</v>
          </cell>
        </row>
      </sheetData>
      <sheetData sheetId="2601">
        <row r="10">
          <cell r="D10">
            <v>1500</v>
          </cell>
        </row>
      </sheetData>
      <sheetData sheetId="2602">
        <row r="10">
          <cell r="D10">
            <v>1500</v>
          </cell>
        </row>
      </sheetData>
      <sheetData sheetId="2603">
        <row r="10">
          <cell r="D10">
            <v>1500</v>
          </cell>
        </row>
      </sheetData>
      <sheetData sheetId="2604">
        <row r="10">
          <cell r="D10">
            <v>1500</v>
          </cell>
        </row>
      </sheetData>
      <sheetData sheetId="2605">
        <row r="10">
          <cell r="D10">
            <v>1500</v>
          </cell>
        </row>
      </sheetData>
      <sheetData sheetId="2606">
        <row r="10">
          <cell r="D10">
            <v>1500</v>
          </cell>
        </row>
      </sheetData>
      <sheetData sheetId="2607">
        <row r="10">
          <cell r="D10">
            <v>1500</v>
          </cell>
        </row>
      </sheetData>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row r="10">
          <cell r="D10">
            <v>1500</v>
          </cell>
        </row>
      </sheetData>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row r="10">
          <cell r="D10">
            <v>1500</v>
          </cell>
        </row>
      </sheetData>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refreshError="1"/>
      <sheetData sheetId="3047"/>
      <sheetData sheetId="3048"/>
      <sheetData sheetId="3049"/>
      <sheetData sheetId="3050"/>
      <sheetData sheetId="3051"/>
      <sheetData sheetId="3052"/>
      <sheetData sheetId="3053"/>
      <sheetData sheetId="3054"/>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sheetData sheetId="3064"/>
      <sheetData sheetId="3065"/>
      <sheetData sheetId="3066"/>
      <sheetData sheetId="3067"/>
      <sheetData sheetId="3068"/>
      <sheetData sheetId="3069"/>
      <sheetData sheetId="3070"/>
      <sheetData sheetId="3071"/>
      <sheetData sheetId="3072"/>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sheetData sheetId="3082"/>
      <sheetData sheetId="3083"/>
      <sheetData sheetId="3084"/>
      <sheetData sheetId="3085"/>
      <sheetData sheetId="3086"/>
      <sheetData sheetId="3087"/>
      <sheetData sheetId="3088"/>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sheetData sheetId="3098"/>
      <sheetData sheetId="3099"/>
      <sheetData sheetId="3100"/>
      <sheetData sheetId="3101"/>
      <sheetData sheetId="3102"/>
      <sheetData sheetId="3103"/>
      <sheetData sheetId="3104"/>
      <sheetData sheetId="3105"/>
      <sheetData sheetId="3106"/>
      <sheetData sheetId="3107"/>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sheetData sheetId="3154"/>
      <sheetData sheetId="3155"/>
      <sheetData sheetId="3156"/>
      <sheetData sheetId="3157"/>
      <sheetData sheetId="3158"/>
      <sheetData sheetId="3159"/>
      <sheetData sheetId="3160"/>
      <sheetData sheetId="3161"/>
      <sheetData sheetId="3162"/>
      <sheetData sheetId="3163" refreshError="1"/>
      <sheetData sheetId="3164" refreshError="1"/>
      <sheetData sheetId="3165" refreshError="1"/>
      <sheetData sheetId="3166" refreshError="1"/>
      <sheetData sheetId="3167" refreshError="1"/>
      <sheetData sheetId="3168"/>
      <sheetData sheetId="3169"/>
      <sheetData sheetId="3170"/>
      <sheetData sheetId="317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sheetData sheetId="3203"/>
      <sheetData sheetId="3204"/>
      <sheetData sheetId="3205" refreshError="1"/>
      <sheetData sheetId="3206"/>
      <sheetData sheetId="3207"/>
      <sheetData sheetId="3208"/>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allowances"/>
      <sheetName val="tender allowances"/>
      <sheetName val="Micro"/>
      <sheetName val="Macro"/>
      <sheetName val="Scaff-Rose"/>
      <sheetName val="BOQ Distribution"/>
      <sheetName val="TBAL9697 -group wise  sdpl"/>
      <sheetName val="Notes"/>
      <sheetName val="Rate analysis"/>
      <sheetName val="_x0000_._x0008_p-NMR"/>
      <sheetName val=""/>
      <sheetName val="?._x0008_p-NMR"/>
      <sheetName val="Labor bills 19.08.06"/>
      <sheetName val="_._x0008_p-NMR"/>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PROJECT BRIEF(EX.NEW)"/>
      <sheetName val="LAB"/>
      <sheetName val="10.Linkway"/>
      <sheetName val="11.Bus Shelter-Bay"/>
      <sheetName val="Finishes"/>
      <sheetName val="K"/>
      <sheetName val="analysis"/>
      <sheetName val="Conc"/>
      <sheetName val="XREF"/>
      <sheetName val="Other assumptions"/>
      <sheetName val="Builtup Area"/>
      <sheetName val="Boq - Flats"/>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TBAL9697_-group_wise__sdpl"/>
      <sheetName val="Rate_analysis"/>
      <sheetName val="_p-NMR"/>
      <sheetName val="?_p-NMR"/>
      <sheetName val="Labor_bills_19_08_06"/>
      <sheetName val="__p-NMR"/>
      <sheetName val="Other_assumptions"/>
      <sheetName val="Builtup_Area"/>
      <sheetName val="Database"/>
      <sheetName val="schedule nos"/>
      <sheetName val="Info"/>
      <sheetName val="A.O.R."/>
      <sheetName val="BOQ_Distribution"/>
      <sheetName val="site_fab&amp;ernstr"/>
      <sheetName val="new_tech_flt_bldg"/>
      <sheetName val="Approved_MTD_Proj_#'s"/>
      <sheetName val="ancillary"/>
      <sheetName val="Notes for BOQ"/>
      <sheetName val="BASIS -DEC 08"/>
      <sheetName val="Cover"/>
      <sheetName val="Sheet3 (2)"/>
      <sheetName val="SUPPLY -Sanitary Fixtures"/>
      <sheetName val="External"/>
      <sheetName val="ITEMS FOR CIVIL TENDER"/>
      <sheetName val="Services"/>
      <sheetName val="3cd Annexure"/>
      <sheetName val="Kristal Court"/>
      <sheetName val="August TB"/>
      <sheetName val="Costing"/>
      <sheetName val="Basement Budget"/>
      <sheetName val="Assumptions"/>
      <sheetName val="Jams &amp; Cills"/>
      <sheetName val="Sheet1"/>
      <sheetName val="BOQ"/>
      <sheetName val="Enquire"/>
      <sheetName val="EAS"/>
      <sheetName val="_x005f_x0000_._x005f_x0008_p-NMR"/>
      <sheetName val="_._x005f_x0008_p-NMR"/>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3"/>
      <sheetName val="MONTH"/>
      <sheetName val="Trial Bal "/>
      <sheetName val="Balance Sheet"/>
      <sheetName val="eval"/>
      <sheetName val="1. Acquisition"/>
      <sheetName val="Ref_Sheet"/>
      <sheetName val="MH(on site)"/>
      <sheetName val="ord-lost_98&amp;99"/>
      <sheetName val="Deviation"/>
      <sheetName val="Basic Rates"/>
      <sheetName val="BUSDUCT SUMMARY-SUBSTATION"/>
      <sheetName val="P-Sum-Cab"/>
      <sheetName val="TOTAL"/>
      <sheetName val="CANDY BOQ"/>
      <sheetName val="Item정리"/>
      <sheetName val="Cash Flow Working"/>
      <sheetName val="Occ"/>
      <sheetName val="_x005f_x0000_._x005f_x0008_p-NM"/>
      <sheetName val="BLOCK-A (MEA.SHEET)"/>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CCTV KAMERE (2)"/>
      <sheetName val=" "/>
      <sheetName val="CABLE DATA"/>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DSB"/>
      <sheetName val="FitOutConfCentre"/>
      <sheetName val="001"/>
      <sheetName val="Prelims"/>
      <sheetName val="tender_allowances"/>
      <sheetName val="Steel "/>
      <sheetName val="ESTIMATE"/>
      <sheetName val="OFF-TOP"/>
      <sheetName val="beam-reinft"/>
      <sheetName val="Details"/>
      <sheetName val="Testing"/>
      <sheetName val="Hardfinishes-Contemporary"/>
      <sheetName val="sheeet7"/>
      <sheetName val="General"/>
      <sheetName val="S1 "/>
      <sheetName val="S7B "/>
      <sheetName val="S7A"/>
      <sheetName val="S6 "/>
      <sheetName val="S3 "/>
      <sheetName val="S2 "/>
      <sheetName val="RENT MASTER FILE"/>
      <sheetName val="총괄표 (2)"/>
      <sheetName val="Title"/>
      <sheetName val="Labour productivity"/>
      <sheetName val="Rates"/>
      <sheetName val="Headings"/>
      <sheetName val="Planned"/>
      <sheetName val="Quote to send"/>
      <sheetName val="Working back up"/>
      <sheetName val="Manpower cost"/>
      <sheetName val="Machinery cost"/>
      <sheetName val="PROJECT_BRIEF(EX_NEW)"/>
      <sheetName val="Other_assumptions1"/>
      <sheetName val="Builtup_Area1"/>
      <sheetName val="Boq_-_Flats"/>
      <sheetName val="S1_"/>
      <sheetName val="S7B_"/>
      <sheetName val="S6_"/>
      <sheetName val="S3_"/>
      <sheetName val="S2_"/>
      <sheetName val="schedule_nos"/>
      <sheetName val="RENT_MASTER_FILE"/>
      <sheetName val="Notes_for_BOQ"/>
      <sheetName val="총괄표_(2)"/>
      <sheetName val="Labour_productivity"/>
      <sheetName val="_x005f_x0000___x005f_x0008_p-NMR"/>
      <sheetName val="___x005f_x0008_p-NMR"/>
      <sheetName val="10_Linkway"/>
      <sheetName val="11_Bus_Shelter-Bay"/>
      <sheetName val="BASIS_-DEC_08"/>
      <sheetName val="A_O_R_"/>
      <sheetName val="Quote_to_send"/>
      <sheetName val="Working_back_up"/>
      <sheetName val="Manpower_cost"/>
      <sheetName val="Machinery_cost"/>
      <sheetName val="공사비 내역 (가)"/>
      <sheetName val="Design"/>
      <sheetName val="Named ranges"/>
      <sheetName val="MATERIALS_masterlist"/>
      <sheetName val="except wiring"/>
      <sheetName val="Overall Summary "/>
      <sheetName val="Vehicles"/>
      <sheetName val="CL MEP -VOL 3"/>
      <sheetName val="4. Capex"/>
      <sheetName val="5. Opex"/>
      <sheetName val="Narrative"/>
      <sheetName val="S1 new-Overall-with C8A"/>
      <sheetName val="Wood Works-R1 "/>
      <sheetName val="Aluminum"/>
      <sheetName val="Summary -New with C8A)"/>
      <sheetName val="Boq_C7+A-MEP "/>
      <sheetName val="Interim --&gt; Top"/>
      <sheetName val="Master Equipment List"/>
      <sheetName val="Lagerhalle"/>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_x005f_x005f_x005f_x0000_._x005"/>
      <sheetName val="_._x005f_x005f_x005f_x0008_p-NM"/>
      <sheetName val="Main Sum (Model B)"/>
      <sheetName val="Main Sum"/>
      <sheetName val="Sheet2"/>
      <sheetName val="③赤紙(日文)"/>
      <sheetName val="BOQ_Distribution2"/>
      <sheetName val="Labor_bills_19_08_062"/>
      <sheetName val="site_fab&amp;ernstr2"/>
      <sheetName val="new_tech_flt_bldg2"/>
      <sheetName val="Approved_MTD_Proj_#'s2"/>
      <sheetName val="CFForecast_detail1"/>
      <sheetName val="Sheet3_(2)1"/>
      <sheetName val="SUPPLY_-Sanitary_Fixtures1"/>
      <sheetName val="ITEMS_FOR_CIVIL_TENDER1"/>
      <sheetName val="3cd_Annexure1"/>
      <sheetName val="Kristal_Court1"/>
      <sheetName val="August_TB1"/>
      <sheetName val="Basement_Budget"/>
      <sheetName val="Jams_&amp;_Cills"/>
      <sheetName val="Trial_Bal_"/>
      <sheetName val="Balance_Sheet"/>
      <sheetName val="1__Acquisition"/>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총괄표_(2)1"/>
      <sheetName val="WSPOffices"/>
      <sheetName val="Notes_for_BOQ1"/>
      <sheetName val="PROJECT_BRIEF(EX_NEW)1"/>
      <sheetName val="10_Linkway1"/>
      <sheetName val="11_Bus_Shelter-Bay1"/>
      <sheetName val="Other_assumptions2"/>
      <sheetName val="Builtup_Area2"/>
      <sheetName val="Boq_-_Flats1"/>
      <sheetName val="A_O_R_1"/>
      <sheetName val="schedule_nos1"/>
      <sheetName val="tender_allowances1"/>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CANDY_BOQ"/>
      <sheetName val="Basic_Rates"/>
      <sheetName val="BUSDUCT_SUMMARY-SUBSTATION"/>
      <sheetName val="Cash_Flow_Working"/>
      <sheetName val="Named_ranges"/>
      <sheetName val="except_wiring"/>
      <sheetName val="Overall_Summary_"/>
      <sheetName val="CL_MEP_-VOL_3"/>
      <sheetName val="4__Capex"/>
      <sheetName val="5__Opex"/>
      <sheetName val="S1_new-Overall-with_C8A"/>
      <sheetName val="Wood_Works-R1_"/>
      <sheetName val="Summary_-New_with_C8A)"/>
      <sheetName val="Boq_C7+A-MEP_"/>
      <sheetName val="Interim_--&gt;_Top"/>
      <sheetName val="IO LIST"/>
      <sheetName val="Training"/>
      <sheetName val="TTL"/>
      <sheetName val="Steel_"/>
      <sheetName val="Services_InitialEst_UtilityServ"/>
      <sheetName val="Steel_1"/>
      <sheetName val="MH(on_site)"/>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Rates Analysis"/>
      <sheetName val="Master_Equipment_List"/>
      <sheetName val="Cash_Flow_Working1"/>
      <sheetName val="CANDY_BOQ1"/>
      <sheetName val="Basic_Rates1"/>
      <sheetName val="BUSDUCT_SUMMARY-SUBSTATION1"/>
      <sheetName val="tender_allowances2"/>
      <sheetName val="MH(on_site)1"/>
      <sheetName val="Named_ranges1"/>
      <sheetName val="Master_Equipment_List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gso"/>
      <sheetName val="E_Summary"/>
      <sheetName val="D_Cntnts"/>
      <sheetName val="PERCENTAGE"/>
      <sheetName val="TIE-INS"/>
      <sheetName val="細目"/>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ow r="43">
          <cell r="K43">
            <v>357.72499999999991</v>
          </cell>
        </row>
      </sheetData>
      <sheetData sheetId="68">
        <row r="43">
          <cell r="K43">
            <v>357.72499999999991</v>
          </cell>
        </row>
      </sheetData>
      <sheetData sheetId="69">
        <row r="43">
          <cell r="K43">
            <v>357.72499999999991</v>
          </cell>
        </row>
      </sheetData>
      <sheetData sheetId="70">
        <row r="43">
          <cell r="K43">
            <v>357.72499999999991</v>
          </cell>
        </row>
      </sheetData>
      <sheetData sheetId="71">
        <row r="43">
          <cell r="K43">
            <v>357.72499999999991</v>
          </cell>
        </row>
      </sheetData>
      <sheetData sheetId="72">
        <row r="43">
          <cell r="K43">
            <v>357.72499999999991</v>
          </cell>
        </row>
      </sheetData>
      <sheetData sheetId="73">
        <row r="43">
          <cell r="K43">
            <v>357.72499999999991</v>
          </cell>
        </row>
      </sheetData>
      <sheetData sheetId="74" refreshError="1"/>
      <sheetData sheetId="75" refreshError="1"/>
      <sheetData sheetId="76" refreshError="1"/>
      <sheetData sheetId="77" refreshError="1"/>
      <sheetData sheetId="78">
        <row r="43">
          <cell r="K43">
            <v>357.72499999999991</v>
          </cell>
        </row>
      </sheetData>
      <sheetData sheetId="79">
        <row r="43">
          <cell r="K43">
            <v>357.72499999999991</v>
          </cell>
        </row>
      </sheetData>
      <sheetData sheetId="80">
        <row r="43">
          <cell r="K43">
            <v>357.72499999999991</v>
          </cell>
        </row>
      </sheetData>
      <sheetData sheetId="81">
        <row r="43">
          <cell r="K43">
            <v>357.72499999999991</v>
          </cell>
        </row>
      </sheetData>
      <sheetData sheetId="82" refreshError="1"/>
      <sheetData sheetId="83" refreshError="1"/>
      <sheetData sheetId="84" refreshError="1"/>
      <sheetData sheetId="85" refreshError="1"/>
      <sheetData sheetId="86" refreshError="1"/>
      <sheetData sheetId="87">
        <row r="43">
          <cell r="K43">
            <v>357.72499999999991</v>
          </cell>
        </row>
      </sheetData>
      <sheetData sheetId="88" refreshError="1"/>
      <sheetData sheetId="89">
        <row r="43">
          <cell r="K43">
            <v>357.72499999999991</v>
          </cell>
        </row>
      </sheetData>
      <sheetData sheetId="90" refreshError="1"/>
      <sheetData sheetId="91" refreshError="1"/>
      <sheetData sheetId="92" refreshError="1"/>
      <sheetData sheetId="93" refreshError="1"/>
      <sheetData sheetId="94" refreshError="1"/>
      <sheetData sheetId="95" refreshError="1"/>
      <sheetData sheetId="96">
        <row r="43">
          <cell r="K43">
            <v>357.72499999999991</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43">
          <cell r="K43">
            <v>357.72499999999991</v>
          </cell>
        </row>
      </sheetData>
      <sheetData sheetId="117">
        <row r="43">
          <cell r="K43">
            <v>357.72499999999991</v>
          </cell>
        </row>
      </sheetData>
      <sheetData sheetId="118">
        <row r="43">
          <cell r="K43">
            <v>357.72499999999991</v>
          </cell>
        </row>
      </sheetData>
      <sheetData sheetId="119">
        <row r="7">
          <cell r="I7" t="str">
            <v>Manpower</v>
          </cell>
        </row>
      </sheetData>
      <sheetData sheetId="120">
        <row r="7">
          <cell r="I7" t="str">
            <v>Manpower</v>
          </cell>
        </row>
      </sheetData>
      <sheetData sheetId="121">
        <row r="7">
          <cell r="I7" t="str">
            <v>Manpower</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ow r="43">
          <cell r="K43">
            <v>357.72499999999991</v>
          </cell>
        </row>
      </sheetData>
      <sheetData sheetId="128">
        <row r="43">
          <cell r="K43">
            <v>357.72499999999991</v>
          </cell>
        </row>
      </sheetData>
      <sheetData sheetId="129">
        <row r="43">
          <cell r="K43">
            <v>357.72499999999991</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43">
          <cell r="K43">
            <v>357.72499999999991</v>
          </cell>
        </row>
      </sheetData>
      <sheetData sheetId="166">
        <row r="43">
          <cell r="K43">
            <v>357.72499999999991</v>
          </cell>
        </row>
      </sheetData>
      <sheetData sheetId="167">
        <row r="43">
          <cell r="K43">
            <v>357.72499999999991</v>
          </cell>
        </row>
      </sheetData>
      <sheetData sheetId="168">
        <row r="43">
          <cell r="K43">
            <v>357.72499999999991</v>
          </cell>
        </row>
      </sheetData>
      <sheetData sheetId="169">
        <row r="43">
          <cell r="K43">
            <v>357.72499999999991</v>
          </cell>
        </row>
      </sheetData>
      <sheetData sheetId="170">
        <row r="43">
          <cell r="K43">
            <v>357.72499999999991</v>
          </cell>
        </row>
      </sheetData>
      <sheetData sheetId="171">
        <row r="43">
          <cell r="K43">
            <v>357.72499999999991</v>
          </cell>
        </row>
      </sheetData>
      <sheetData sheetId="172">
        <row r="43">
          <cell r="K43">
            <v>357.72499999999991</v>
          </cell>
        </row>
      </sheetData>
      <sheetData sheetId="173">
        <row r="43">
          <cell r="K43">
            <v>357.72499999999991</v>
          </cell>
        </row>
      </sheetData>
      <sheetData sheetId="174">
        <row r="43">
          <cell r="K43">
            <v>357.72499999999991</v>
          </cell>
        </row>
      </sheetData>
      <sheetData sheetId="175">
        <row r="43">
          <cell r="K43">
            <v>357.72499999999991</v>
          </cell>
        </row>
      </sheetData>
      <sheetData sheetId="176">
        <row r="43">
          <cell r="K43">
            <v>357.72499999999991</v>
          </cell>
        </row>
      </sheetData>
      <sheetData sheetId="177">
        <row r="43">
          <cell r="K43">
            <v>357.72499999999991</v>
          </cell>
        </row>
      </sheetData>
      <sheetData sheetId="178">
        <row r="43">
          <cell r="K43">
            <v>357.72499999999991</v>
          </cell>
        </row>
      </sheetData>
      <sheetData sheetId="179">
        <row r="43">
          <cell r="K43">
            <v>357.72499999999991</v>
          </cell>
        </row>
      </sheetData>
      <sheetData sheetId="180" refreshError="1"/>
      <sheetData sheetId="181" refreshError="1"/>
      <sheetData sheetId="182" refreshError="1"/>
      <sheetData sheetId="183"/>
      <sheetData sheetId="184">
        <row r="7">
          <cell r="I7" t="str">
            <v>Manpower</v>
          </cell>
        </row>
      </sheetData>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ow r="7">
          <cell r="I7" t="str">
            <v>Manpower</v>
          </cell>
        </row>
      </sheetData>
      <sheetData sheetId="208">
        <row r="7">
          <cell r="I7" t="str">
            <v>Manpower</v>
          </cell>
        </row>
      </sheetData>
      <sheetData sheetId="209">
        <row r="7">
          <cell r="I7" t="str">
            <v>Manpower</v>
          </cell>
        </row>
      </sheetData>
      <sheetData sheetId="210">
        <row r="7">
          <cell r="I7" t="str">
            <v>Manpower</v>
          </cell>
        </row>
      </sheetData>
      <sheetData sheetId="211">
        <row r="43">
          <cell r="K43">
            <v>357.72499999999991</v>
          </cell>
        </row>
      </sheetData>
      <sheetData sheetId="212"/>
      <sheetData sheetId="213"/>
      <sheetData sheetId="214"/>
      <sheetData sheetId="215">
        <row r="43">
          <cell r="K43">
            <v>357.72499999999991</v>
          </cell>
        </row>
      </sheetData>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sheetData sheetId="222"/>
      <sheetData sheetId="223"/>
      <sheetData sheetId="224">
        <row r="43">
          <cell r="K43">
            <v>357.72499999999991</v>
          </cell>
        </row>
      </sheetData>
      <sheetData sheetId="225"/>
      <sheetData sheetId="226"/>
      <sheetData sheetId="227"/>
      <sheetData sheetId="228"/>
      <sheetData sheetId="229"/>
      <sheetData sheetId="230"/>
      <sheetData sheetId="231"/>
      <sheetData sheetId="232">
        <row r="7">
          <cell r="I7" t="str">
            <v>Manpower</v>
          </cell>
        </row>
      </sheetData>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sheetData sheetId="272"/>
      <sheetData sheetId="273"/>
      <sheetData sheetId="274"/>
      <sheetData sheetId="275"/>
      <sheetData sheetId="276">
        <row r="43">
          <cell r="K43">
            <v>357.72499999999991</v>
          </cell>
        </row>
      </sheetData>
      <sheetData sheetId="277">
        <row r="43">
          <cell r="K43">
            <v>357.72499999999991</v>
          </cell>
        </row>
      </sheetData>
      <sheetData sheetId="278"/>
      <sheetData sheetId="279"/>
      <sheetData sheetId="280"/>
      <sheetData sheetId="281"/>
      <sheetData sheetId="282">
        <row r="43">
          <cell r="K43">
            <v>357.72499999999991</v>
          </cell>
        </row>
      </sheetData>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ow r="43">
          <cell r="K43">
            <v>357.72499999999991</v>
          </cell>
        </row>
      </sheetData>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ow r="43">
          <cell r="K43">
            <v>357.72499999999991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43">
          <cell r="K43">
            <v>357.72499999999991</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ow r="43">
          <cell r="K43">
            <v>357.72499999999991</v>
          </cell>
        </row>
      </sheetData>
      <sheetData sheetId="387"/>
      <sheetData sheetId="388"/>
      <sheetData sheetId="389"/>
      <sheetData sheetId="390"/>
      <sheetData sheetId="391"/>
      <sheetData sheetId="392"/>
      <sheetData sheetId="393"/>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ow r="7">
          <cell r="I7" t="str">
            <v>Manpower</v>
          </cell>
        </row>
      </sheetData>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sheetData sheetId="436" refreshError="1"/>
      <sheetData sheetId="437"/>
      <sheetData sheetId="438"/>
      <sheetData sheetId="439" refreshError="1"/>
      <sheetData sheetId="440" refreshError="1"/>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FINISH"/>
      <sheetName val="MFR"/>
      <sheetName val="Sheet1"/>
      <sheetName val="FitOutConfCentre"/>
      <sheetName val="james's"/>
      <sheetName val="FEVA"/>
      <sheetName val="HO Cost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HS"/>
      <sheetName val="RW"/>
      <sheetName val="Are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장비"/>
      <sheetName val="노무"/>
      <sheetName val="Data"/>
      <sheetName val="major_qty5"/>
      <sheetName val="cusions"/>
      <sheetName val="qty schedule"/>
      <sheetName val="Assumptions"/>
      <sheetName val="Prelim_Summ"/>
      <sheetName val="VOP_June_07"/>
      <sheetName val="VOP_June_07 _rev1_"/>
      <sheetName val="VOP_Sept_07"/>
      <sheetName val="Timesheet"/>
      <sheetName val="loadcal"/>
      <sheetName val="Bill No. 3"/>
      <sheetName val="Mp-team 1"/>
      <sheetName val="labour rates"/>
      <sheetName val="XREF"/>
      <sheetName val="MP"/>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Calendar"/>
      <sheetName val="총괄표 (2)"/>
      <sheetName val="Input"/>
      <sheetName val="Benchmark Data"/>
      <sheetName val="ESTIMATE"/>
      <sheetName val="Sheet2"/>
      <sheetName val="Sheet3"/>
      <sheetName val="Apx AA"/>
      <sheetName val="finshes"/>
      <sheetName val="F4.13"/>
      <sheetName val="TOTAL"/>
      <sheetName val="Initial Data"/>
      <sheetName val="Reference"/>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Entry"/>
      <sheetName val="Sub Cont. Comp."/>
      <sheetName val="EA Sum"/>
      <sheetName val="SD-SUMMARY"/>
      <sheetName val="GulfDuraElectroProductRange"/>
      <sheetName val="PriceSummary"/>
      <sheetName val="PAYWORK"/>
      <sheetName val="Co-ef"/>
      <sheetName val="Appendix A"/>
      <sheetName val="TPR"/>
      <sheetName val="Civil-Mat."/>
      <sheetName val="Basic Rates"/>
      <sheetName val="Main Summary- Contractor"/>
      <sheetName val="Amortization"/>
      <sheetName val="RCC,Ret. Wall"/>
      <sheetName val="crews"/>
      <sheetName val="Ceiling"/>
      <sheetName val="Wall"/>
      <sheetName val="Sum6Jun99"/>
      <sheetName val="EXRATES"/>
      <sheetName val="Sum"/>
      <sheetName val="type ahead combo"/>
      <sheetName val="beam-reinft"/>
      <sheetName val="rc01"/>
      <sheetName val="GulfDuraDrainoProductRange"/>
      <sheetName val="Planned"/>
      <sheetName val="BQ"/>
      <sheetName val="BQ External"/>
      <sheetName val="SubmitCal"/>
      <sheetName val="Primavera Output Resources"/>
      <sheetName val="P-Sum-Cab"/>
      <sheetName val="CERTIFICATE"/>
      <sheetName val="IPC"/>
      <sheetName val="Contents"/>
      <sheetName val="icmalKRY"/>
      <sheetName val="Tank"/>
      <sheetName val="LTR-2"/>
      <sheetName val="GROUP A - JEDDAH SITE"/>
      <sheetName val="bldg"/>
      <sheetName val="Cover"/>
      <sheetName val="Hollowcore study"/>
      <sheetName val="SPT vs PHI"/>
      <sheetName val="nÁuknÁu"/>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Benchmark Data (2)"/>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PRL"/>
      <sheetName val="FinishesType-Code"/>
      <sheetName val="DATABASE(MASONRY)"/>
      <sheetName val="DATABASE(STRUCTURAL)"/>
      <sheetName val="Material Price List"/>
      <sheetName val="Vehicles"/>
      <sheetName val="Index"/>
      <sheetName val="plan&amp;section of foundation"/>
      <sheetName val="Sensitivities"/>
      <sheetName val="MOS"/>
      <sheetName val="mw"/>
      <sheetName val="SCHEDULE"/>
      <sheetName val="Database"/>
      <sheetName val="schedule nos"/>
      <sheetName val="Harewood"/>
      <sheetName val="GULF"/>
      <sheetName val="1 Summary"/>
      <sheetName val="Detail Page"/>
      <sheetName val="SAMPLE"/>
      <sheetName val="major_qty6"/>
      <sheetName val="Major_P&amp;M_deployment5"/>
      <sheetName val="p&amp;m_L&amp;T_Hire5"/>
      <sheetName val="basic_5"/>
      <sheetName val="Rate_Analysis5"/>
      <sheetName val="qty_schedule"/>
      <sheetName val="VOP_June_07__rev1_"/>
      <sheetName val="Bill_No__3"/>
      <sheetName val="HO_Costs"/>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총괄표_(2)"/>
      <sheetName val="Hollowcore_study"/>
      <sheetName val="SPT_vs_PHI"/>
      <sheetName val="Initial_Data"/>
      <sheetName val="Benchmark_Data_(2)"/>
      <sheetName val="Legal_Risk_Analysis"/>
      <sheetName val="Data_1"/>
      <sheetName val="RA_Format"/>
      <sheetName val="Measurement-ID_works"/>
      <sheetName val="IO_List"/>
      <sheetName val="Ph_1_-ESM_Pipe,_Bitumen"/>
      <sheetName val="Rehab_podium_footing"/>
      <sheetName val="Material_Price_List"/>
      <sheetName val="Demand"/>
      <sheetName val="Occ"/>
      <sheetName val="Summ"/>
      <sheetName val="PE"/>
      <sheetName val="PC"/>
      <sheetName val="GRSummary"/>
      <sheetName val=""/>
      <sheetName val="PointNo.5"/>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Calc_ISC"/>
      <sheetName val="Dropdown"/>
      <sheetName val="dummy"/>
      <sheetName val="Unit Rate"/>
      <sheetName val="Rates"/>
      <sheetName val="Lead"/>
      <sheetName val="ETC Panorama"/>
      <sheetName val="Progress"/>
      <sheetName val="PRECAST lightconc-II"/>
      <sheetName val="MLAP"/>
      <sheetName val="PointNo_5"/>
      <sheetName val="Staff_Forecast_spread"/>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Sludge Cal"/>
      <sheetName val="TAV ANALIZ"/>
      <sheetName val="Stress Calculation"/>
      <sheetName val="Shuttering Abstract"/>
      <sheetName val="omm-add"/>
      <sheetName val="Breakdown"/>
      <sheetName val="Total Amount"/>
      <sheetName val="Fill this out first..."/>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2gii"/>
      <sheetName val="Assumption Inputs"/>
      <sheetName val="입찰내역 발주처 양식"/>
      <sheetName val="11-hsd"/>
      <sheetName val="13-septic"/>
      <sheetName val="7-ug"/>
      <sheetName val="2-utility"/>
      <sheetName val="18-misc"/>
      <sheetName val="5-pipe"/>
      <sheetName val="Build-up"/>
      <sheetName val="合成単価作成表-BLDG"/>
      <sheetName val="Design"/>
      <sheetName val="gen"/>
      <sheetName val="ABP inputs"/>
      <sheetName val="Synergy Sales Budget"/>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P4-B"/>
      <sheetName val="d-safe DELUXE"/>
      <sheetName val="Main-Material"/>
      <sheetName val="RATE ANALYSIS."/>
      <sheetName val="COMPLEXALL"/>
      <sheetName val="DATI_CONS"/>
      <sheetName val="AoR Finishing"/>
      <sheetName val="P+M - Tower Crane"/>
      <sheetName val="Schedule(4)"/>
      <sheetName val="LOCAL RATES"/>
      <sheetName val="Form 6"/>
      <sheetName val="Equipment"/>
      <sheetName val="Labor"/>
      <sheetName val="Materials"/>
      <sheetName val="BOQ건축"/>
      <sheetName val="Sch. Areas"/>
      <sheetName val="Day work"/>
      <sheetName val="New Lines"/>
      <sheetName val="dw evln-temp"/>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Construction"/>
      <sheetName val="meas"/>
      <sheetName val="Break up Sheet"/>
      <sheetName val="Setup"/>
      <sheetName val="ELE BOQ"/>
      <sheetName val="Mec  BOQ"/>
      <sheetName val="Prelim"/>
      <sheetName val="Cont."/>
      <sheetName val="ALL measurements"/>
      <sheetName val="Q Financials"/>
      <sheetName val="CLIENT"/>
      <sheetName val="rec temp"/>
      <sheetName val="monscurve"/>
      <sheetName val="HMC(BASE)"/>
      <sheetName val="CB-7751"/>
      <sheetName val="major_qty7"/>
      <sheetName val="Major_P&amp;M_deployment6"/>
      <sheetName val="p&amp;m_L&amp;T_Hire6"/>
      <sheetName val="qty_schedule1"/>
      <sheetName val="VOP_June_07__rev1_1"/>
      <sheetName val="총괄표_(2)1"/>
      <sheetName val="HO_Costs1"/>
      <sheetName val="plan&amp;section_of_foundation1"/>
      <sheetName val="plan&amp;section_of_foundation"/>
      <sheetName val="major_qty8"/>
      <sheetName val="Major_P&amp;M_deployment7"/>
      <sheetName val="p&amp;m_L&amp;T_Hire7"/>
      <sheetName val="qty_schedule2"/>
      <sheetName val="VOP_June_07__rev1_2"/>
      <sheetName val="총괄표_(2)2"/>
      <sheetName val="HO_Costs2"/>
      <sheetName val="plan&amp;section_of_foundation2"/>
      <sheetName val="SMG9902"/>
      <sheetName val="major_qty9"/>
      <sheetName val="Major_P&amp;M_deployment8"/>
      <sheetName val="p&amp;m_L&amp;T_Hire8"/>
      <sheetName val="qty_schedule3"/>
      <sheetName val="VOP_June_07__rev1_3"/>
      <sheetName val="총괄표_(2)3"/>
      <sheetName val="HO_Costs3"/>
      <sheetName val="plan&amp;section_of_foundation3"/>
      <sheetName val="major_qty10"/>
      <sheetName val="Major_P&amp;M_deployment9"/>
      <sheetName val="p&amp;m_L&amp;T_Hire9"/>
      <sheetName val="qty_schedule4"/>
      <sheetName val="VOP_June_07__rev1_4"/>
      <sheetName val="총괄표_(2)4"/>
      <sheetName val="HO_Costs4"/>
      <sheetName val="plan&amp;section_of_foundation4"/>
      <sheetName val="Wordsdata"/>
      <sheetName val="major_qty11"/>
      <sheetName val="Major_P&amp;M_deployment10"/>
      <sheetName val="p&amp;m_L&amp;T_Hire10"/>
      <sheetName val="basic_10"/>
      <sheetName val="Rate_Analysis10"/>
      <sheetName val="qty_schedule5"/>
      <sheetName val="VOP_June_07__rev1_5"/>
      <sheetName val="총괄표_(2)5"/>
      <sheetName val="HO_Costs5"/>
      <sheetName val="plan&amp;section_of_foundation5"/>
      <sheetName val="FOOTING JO 1596-1 CO7"/>
      <sheetName val="DBs"/>
      <sheetName val="e"/>
      <sheetName val="Info"/>
      <sheetName val="MATL"/>
      <sheetName val="NPV"/>
      <sheetName val="PFPi Input Sheets"/>
      <sheetName val="SLABREINF-SCH"/>
      <sheetName val="COL-SCH"/>
      <sheetName val="Headings"/>
      <sheetName val="Architect"/>
      <sheetName val="2 &amp; 3 CG 78 V"/>
      <sheetName val="Raw Data Hours"/>
      <sheetName val="Micro"/>
      <sheetName val="Macro"/>
      <sheetName val="Scaff-Rose"/>
      <sheetName val="Appendix_A"/>
      <sheetName val="EA_Sum"/>
      <sheetName val="Mp-team_1"/>
      <sheetName val="Civil-Mat_"/>
      <sheetName val="F4_13"/>
      <sheetName val="WORK COV"/>
      <sheetName val="Details for Charts"/>
      <sheetName val="Expenses over time"/>
      <sheetName val="6"/>
      <sheetName val="8"/>
      <sheetName val="2"/>
      <sheetName val="3"/>
      <sheetName val="130"/>
      <sheetName val="Liabilities"/>
      <sheetName val="orgoae"/>
      <sheetName val="Manning Schedule"/>
      <sheetName val="ANALIZ"/>
      <sheetName val="4"/>
      <sheetName val="sc"/>
      <sheetName val="Option"/>
      <sheetName val="FORM5"/>
      <sheetName val="Cash2"/>
      <sheetName val="Z"/>
      <sheetName val="MASONARY"/>
      <sheetName val="Working"/>
      <sheetName val="PNTEXT"/>
      <sheetName val="K"/>
      <sheetName val="Dry Cost BOQ"/>
      <sheetName val="Concept Budget"/>
      <sheetName val="Devco Cashflow"/>
      <sheetName val="07"/>
      <sheetName val="BHANDUP"/>
      <sheetName val="Backup"/>
      <sheetName val="KEYFIGURES"/>
      <sheetName val="ROOMS"/>
      <sheetName val="name"/>
      <sheetName val="Population"/>
      <sheetName val="may"/>
      <sheetName val="Progress Payments"/>
      <sheetName val="Reco"/>
      <sheetName val="BR 1"/>
      <sheetName val="BR"/>
      <sheetName val="Registe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Benchmark Data (Resi)"/>
      <sheetName val="TG-P-07 (50% CON)"/>
      <sheetName val="TG-P-09 (50% CD)"/>
      <sheetName val="5"/>
      <sheetName val="TG-P-02_Branded Resi"/>
      <sheetName val="Raw Data"/>
      <sheetName val="sheet6"/>
      <sheetName val="Building 1"/>
      <sheetName val="Control"/>
      <sheetName val="HW-Sets"/>
      <sheetName val="CMS"/>
      <sheetName val="EXE Summ"/>
      <sheetName val="TOP "/>
      <sheetName val="Ranges"/>
      <sheetName val="ETC Plant Cost"/>
      <sheetName val="Est To comp-KTRP"/>
      <sheetName val="JCR TOP(ITEM)-KTRP"/>
      <sheetName val="Page 1"/>
      <sheetName val="cover page"/>
      <sheetName val="BQ_External"/>
      <sheetName val="Primavera_Output_Resources"/>
      <sheetName val="Mp-team_11"/>
      <sheetName val="EA_Sum1"/>
      <sheetName val="Appendix_A1"/>
      <sheetName val="Bill_No__31"/>
      <sheetName val="type_ahead_combo"/>
      <sheetName val="GROUP_A_-_JEDDAH_SITE"/>
      <sheetName val="Civil-Mat_1"/>
      <sheetName val="Benchmark_Data1"/>
      <sheetName val="Initial_Data1"/>
      <sheetName val="Apx_AA1"/>
      <sheetName val="Hollowcore_study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F4_131"/>
      <sheetName val="Break_up_Sheet"/>
      <sheetName val="1_Summary"/>
      <sheetName val="Day_work"/>
      <sheetName val="_Structural"/>
      <sheetName val="Travel_Cranes"/>
      <sheetName val="Recap_Architect"/>
      <sheetName val="Recap_External"/>
      <sheetName val="Recap_Struct"/>
      <sheetName val="Recap_Travel_Crane"/>
      <sheetName val="Package_1"/>
      <sheetName val="Recap_Lift"/>
      <sheetName val="New_Lines"/>
      <sheetName val="Cont_"/>
      <sheetName val="ALL_measurements"/>
      <sheetName val="dw_evln-temp"/>
      <sheetName val="Sub_Cont__Comp_"/>
      <sheetName val="Main_Summary-_Contractor"/>
      <sheetName val="PFPi_Input_Sheets"/>
      <sheetName val="Raw_Data_Hours"/>
      <sheetName val="HL8"/>
      <sheetName val="Appendix_A2"/>
      <sheetName val="EA_Sum2"/>
      <sheetName val="Mp-team_12"/>
      <sheetName val="Bill_No__32"/>
      <sheetName val="Benchmark_Data2"/>
      <sheetName val="Initial_Data2"/>
      <sheetName val="Apx_AA2"/>
      <sheetName val="Civil-Mat_2"/>
      <sheetName val="Hollowcore_study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F4_132"/>
      <sheetName val="type_ahead_combo1"/>
      <sheetName val="Cont_1"/>
      <sheetName val="ALL_measurements1"/>
      <sheetName val="GROUP_A_-_JEDDAH_SITE1"/>
      <sheetName val="Primavera_Output_Resources1"/>
      <sheetName val="BQ_External1"/>
      <sheetName val="Day_work1"/>
      <sheetName val="_Structural1"/>
      <sheetName val="Travel_Cranes1"/>
      <sheetName val="Recap_Architect1"/>
      <sheetName val="Recap_External1"/>
      <sheetName val="Recap_Struct1"/>
      <sheetName val="Recap_Travel_Crane1"/>
      <sheetName val="Package_11"/>
      <sheetName val="Recap_Lift1"/>
      <sheetName val="New_Lines1"/>
      <sheetName val="Benchmark_Data_(2)1"/>
      <sheetName val="Material_Price_List1"/>
      <sheetName val="dw_evln-temp1"/>
      <sheetName val="Break_up_Sheet1"/>
      <sheetName val="1_Summary1"/>
      <sheetName val="Raw_Data_Hours1"/>
      <sheetName val="Sub_Cont__Comp_1"/>
      <sheetName val="Main_Summary-_Contractor1"/>
      <sheetName val="PFPi_Input_Sheets1"/>
      <sheetName val="WORK_COV"/>
      <sheetName val="cover_page"/>
      <sheetName val="labour_rates"/>
      <sheetName val="RCC,Ret__Wall"/>
      <sheetName val="Form_6"/>
      <sheetName val="LOCAL_RATES"/>
      <sheetName val="schedule_nos"/>
      <sheetName val="Basic_Rates"/>
      <sheetName val="2_&amp;_3_CG_78_V"/>
      <sheetName val="Sch__Areas"/>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ELE_BOQ"/>
      <sheetName val="Mec__BOQ"/>
      <sheetName val="Detail_Page"/>
      <sheetName val="DEPR98"/>
      <sheetName val="Bill No.6"/>
      <sheetName val="C"/>
      <sheetName val="Soarin"/>
      <sheetName val="#13_Electrical"/>
      <sheetName val="HK"/>
      <sheetName val="Project Brief"/>
      <sheetName val="Dec_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sheetData sheetId="711"/>
      <sheetData sheetId="712"/>
      <sheetData sheetId="713"/>
      <sheetData sheetId="714"/>
      <sheetData sheetId="715"/>
      <sheetData sheetId="716"/>
      <sheetData sheetId="717"/>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sheetData sheetId="730"/>
      <sheetData sheetId="731" refreshError="1"/>
      <sheetData sheetId="732" refreshError="1"/>
      <sheetData sheetId="733"/>
      <sheetData sheetId="734" refreshError="1"/>
      <sheetData sheetId="735"/>
      <sheetData sheetId="736"/>
      <sheetData sheetId="737"/>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sheetData sheetId="810"/>
      <sheetData sheetId="811"/>
      <sheetData sheetId="812"/>
      <sheetData sheetId="813"/>
      <sheetData sheetId="814">
        <row r="10">
          <cell r="D10">
            <v>1500</v>
          </cell>
        </row>
      </sheetData>
      <sheetData sheetId="815">
        <row r="10">
          <cell r="D10">
            <v>1500</v>
          </cell>
        </row>
      </sheetData>
      <sheetData sheetId="816" refreshError="1"/>
      <sheetData sheetId="817" refreshError="1"/>
      <sheetData sheetId="818" refreshError="1"/>
      <sheetData sheetId="819" refreshError="1"/>
      <sheetData sheetId="820" refreshError="1"/>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refreshError="1"/>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efreshError="1"/>
      <sheetData sheetId="912"/>
      <sheetData sheetId="913"/>
      <sheetData sheetId="914"/>
      <sheetData sheetId="915"/>
      <sheetData sheetId="916"/>
      <sheetData sheetId="917"/>
      <sheetData sheetId="918"/>
      <sheetData sheetId="919"/>
      <sheetData sheetId="920"/>
      <sheetData sheetId="92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sheetData sheetId="976"/>
      <sheetData sheetId="977"/>
      <sheetData sheetId="978"/>
      <sheetData sheetId="979"/>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refreshError="1"/>
      <sheetData sheetId="1311" refreshError="1"/>
      <sheetData sheetId="1312" refreshError="1"/>
      <sheetData sheetId="1313" refreshError="1"/>
      <sheetData sheetId="1314"/>
      <sheetData sheetId="1315"/>
      <sheetData sheetId="1316"/>
      <sheetData sheetId="1317"/>
      <sheetData sheetId="1318"/>
      <sheetData sheetId="1319"/>
      <sheetData sheetId="1320"/>
      <sheetData sheetId="1321" refreshError="1"/>
      <sheetData sheetId="1322"/>
      <sheetData sheetId="1323"/>
      <sheetData sheetId="1324"/>
      <sheetData sheetId="1325"/>
      <sheetData sheetId="1326"/>
      <sheetData sheetId="1327"/>
      <sheetData sheetId="1328"/>
      <sheetData sheetId="1329"/>
      <sheetData sheetId="1330" refreshError="1"/>
      <sheetData sheetId="1331" refreshError="1"/>
      <sheetData sheetId="1332"/>
      <sheetData sheetId="1333"/>
      <sheetData sheetId="1334" refreshError="1"/>
      <sheetData sheetId="1335"/>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refreshError="1"/>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
    </sheetNames>
    <sheetDataSet>
      <sheetData sheetId="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1"/>
      <sheetName val="Major_P&amp;M_deployment1"/>
      <sheetName val="p&amp;m_L&amp;T_Hire1"/>
      <sheetName val="basic_1"/>
      <sheetName val="Rate_Analysis1"/>
      <sheetName val="장비"/>
      <sheetName val="노무"/>
      <sheetName val="Data"/>
      <sheetName val="major_qty2"/>
      <sheetName val="Major_P&amp;M_deployment2"/>
      <sheetName val="p&amp;m_L&amp;T_Hire2"/>
      <sheetName val="basic_2"/>
      <sheetName val="Rate_Analysis2"/>
      <sheetName val="major_qty3"/>
      <sheetName val="Major_P&amp;M_deployment3"/>
      <sheetName val="p&amp;m_L&amp;T_Hire3"/>
      <sheetName val="basic_3"/>
      <sheetName val="Rate_Analysis3"/>
      <sheetName val="HS"/>
      <sheetName val="RW"/>
      <sheetName val="Area"/>
      <sheetName val="major_qty4"/>
      <sheetName val="Major_P&amp;M_deployment4"/>
      <sheetName val="p&amp;m_L&amp;T_Hire4"/>
      <sheetName val="basic_4"/>
      <sheetName val="Rate_Analysis4"/>
      <sheetName val="major_qty5"/>
      <sheetName val="FINISH"/>
      <sheetName val="MFR"/>
      <sheetName val="Sheet1"/>
      <sheetName val="FitOutConfCentre"/>
      <sheetName val="james's"/>
      <sheetName val="cusions"/>
      <sheetName val="qty schedule"/>
      <sheetName val="Assumptions"/>
      <sheetName val="Bill No. 3"/>
      <sheetName val="FEVA"/>
      <sheetName val="HO Costs"/>
      <sheetName val="Prelim_Summ"/>
      <sheetName val="VOP_June_07"/>
      <sheetName val="VOP_June_07 _rev1_"/>
      <sheetName val="VOP_Sept_07"/>
      <sheetName val="Timesheet"/>
      <sheetName val="loadcal"/>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x AA"/>
      <sheetName val="MP"/>
      <sheetName val="Calendar"/>
      <sheetName val="총괄표 (2)"/>
      <sheetName val="Input"/>
      <sheetName val="입찰내역 발주처 양식"/>
      <sheetName val="6. Light Fixture (True Lig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ject Information"/>
      <sheetName val="Project Overhead"/>
      <sheetName val="Miscellaneous Expenditures"/>
      <sheetName val="STAFF"/>
      <sheetName val="Direct labour Related Costs"/>
      <sheetName val="Engineering Services"/>
      <sheetName val="Equipment"/>
      <sheetName val="Tools and Consumables"/>
      <sheetName val="SITE FACILITIES"/>
      <sheetName val="CAMP FACILITIES"/>
      <sheetName val="CATERING "/>
      <sheetName val="Travel Expenses Mob-demob"/>
      <sheetName val="Client Facilities"/>
      <sheetName val="Cranes"/>
      <sheetName val="Submittals"/>
      <sheetName val="Table of Contents"/>
      <sheetName val="Direct and Selling Price "/>
      <sheetName val="Total all by Trades in div &amp; Bl"/>
      <sheetName val="Total All By Trades highest 1st"/>
      <sheetName val="List Of Clarifications"/>
      <sheetName val="Construction Schedule"/>
      <sheetName val="Alternative Solutions"/>
      <sheetName val="4-Project Information"/>
      <sheetName val="5-Tender preparation programme"/>
      <sheetName val="6-Resource enquiry (IU) "/>
      <sheetName val="6-Resource Enquiry (EU)"/>
      <sheetName val="7#1-Site visit"/>
      <sheetName val="7#2-Site visit"/>
      <sheetName val="7#3"/>
      <sheetName val="8-Labour rate"/>
      <sheetName val="9-5 DIRECT COSTS"/>
      <sheetName val="10-Labour schedule"/>
      <sheetName val="11A-Plant in rates"/>
      <sheetName val="11B-Plant schedule"/>
      <sheetName val="12-Materials schedule"/>
      <sheetName val="13-Subcontractors schedule"/>
      <sheetName val="14-Quotation analysis"/>
      <sheetName val="15-Temporary works not in rates"/>
      <sheetName val="16-General Expenses summary"/>
      <sheetName val="16.1a-General Expenses"/>
      <sheetName val="16.1b-GEs-Admin staff"/>
      <sheetName val="16.2-GE's-Site facilities"/>
      <sheetName val="16.3-GE's site running costs"/>
      <sheetName val="16.4-GE's-Non producive labour"/>
      <sheetName val="16.5-GEs Plant"/>
      <sheetName val="16.6-GE's-Commercial"/>
      <sheetName val="16.7-GE's RE's requirements"/>
      <sheetName val="17-Residual values"/>
      <sheetName val="18-Written in sums"/>
      <sheetName val="19-Tender adjustments"/>
      <sheetName val="22-Bond &amp; Guarantee"/>
      <sheetName val="23-Inflation"/>
      <sheetName val="25-Tenders outstanding"/>
      <sheetName val="50-Tender summary"/>
      <sheetName val="3-Estimating programme"/>
      <sheetName val="Mgmt Comt Report"/>
      <sheetName val="Concrete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UNDATIONS"/>
      <sheetName val="REINF-PILECAP"/>
      <sheetName val="COLUMNS"/>
      <sheetName val="WALLS-SCH"/>
      <sheetName val="SLABREINF-SCH"/>
      <sheetName val="SUMMARY-SLABS"/>
      <sheetName val="SUMMARY-BEAMS"/>
      <sheetName val="BEAMS"/>
      <sheetName val="#3E1_GCR"/>
      <sheetName val="DATAS"/>
      <sheetName val="CURTAIN WALL"/>
      <sheetName val="W&amp;D"/>
      <sheetName val="LOUVER"/>
      <sheetName val="BRKDWN"/>
      <sheetName val="CS"/>
      <sheetName val="Item SP"/>
    </sheetNames>
    <sheetDataSet>
      <sheetData sheetId="0"/>
      <sheetData sheetId="1" refreshError="1"/>
      <sheetData sheetId="2" refreshError="1"/>
      <sheetData sheetId="3"/>
      <sheetData sheetId="4"/>
      <sheetData sheetId="5"/>
      <sheetData sheetId="6"/>
      <sheetData sheetId="7"/>
      <sheetData sheetId="8" refreshError="1"/>
      <sheetData sheetId="9">
        <row r="2">
          <cell r="B2">
            <v>0</v>
          </cell>
        </row>
      </sheetData>
      <sheetData sheetId="10"/>
      <sheetData sheetId="11"/>
      <sheetData sheetId="12"/>
      <sheetData sheetId="13"/>
      <sheetData sheetId="14"/>
      <sheetData sheetId="1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EARTHWORK"/>
      <sheetName val="(02)Concrete"/>
      <sheetName val="(03)BLOCK_WORK"/>
      <sheetName val="(04)METAL WORK"/>
      <sheetName val="(05)St. Strctr Work"/>
      <sheetName val="(06)THERM. &amp; MOIST. PRTCT"/>
      <sheetName val="(07)Doors_win"/>
      <sheetName val="(08)MILL WORK"/>
      <sheetName val="(09)FINISHES"/>
      <sheetName val="(10)SPECIALIST"/>
      <sheetName val="(11)Conveying Eq."/>
      <sheetName val="(12)FIRE SUPPRESSION"/>
      <sheetName val="(13)PLUMP"/>
      <sheetName val="(14)HVAC"/>
      <sheetName val="(15)INT.AUTOMATION"/>
      <sheetName val="(16)ELECTRICAL"/>
      <sheetName val="(17)COMMUNICATION"/>
      <sheetName val="(18)ELECTRONIC SAFETY&amp;SECURITY"/>
      <sheetName val="Summary - BILL NO.2"/>
      <sheetName val="Balance Sheet"/>
      <sheetName val="Bouclage"/>
      <sheetName val="Valorisation"/>
      <sheetName val="DATA"/>
      <sheetName val="MONTH"/>
      <sheetName val="AOR"/>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y Sheets"/>
      <sheetName val="General Index"/>
      <sheetName val="Index"/>
      <sheetName val="DIV 2"/>
      <sheetName val="DIV 3"/>
      <sheetName val="Div 4"/>
      <sheetName val="DIV 5"/>
      <sheetName val="DIV 6"/>
      <sheetName val="DIV 7"/>
      <sheetName val="DIV 8"/>
      <sheetName val="Div 9"/>
      <sheetName val="Div 10"/>
      <sheetName val="Div 11"/>
      <sheetName val="Div 12"/>
      <sheetName val="Summary"/>
      <sheetName val="Gen Summary"/>
      <sheetName val="Grand Summary"/>
      <sheetName val="New Grand Summary"/>
      <sheetName val="D - Labour"/>
      <sheetName val="D - Plant"/>
      <sheetName val="D - Materials"/>
      <sheetName val="E_Summary"/>
      <sheetName val="D_Cntnts"/>
      <sheetName val="(09)FINISHES"/>
      <sheetName val="Balance Sheet"/>
      <sheetName val="Nov2000"/>
      <sheetName val="Labor abs-NMR"/>
      <sheetName val="Fly_Sheets"/>
      <sheetName val="General_Index"/>
      <sheetName val="DIV_2"/>
      <sheetName val="DIV_3"/>
      <sheetName val="Div_4"/>
      <sheetName val="DIV_5"/>
      <sheetName val="DIV_6"/>
      <sheetName val="DIV_7"/>
      <sheetName val="DIV_8"/>
      <sheetName val="Div_9"/>
      <sheetName val="Div_10"/>
      <sheetName val="Div_11"/>
      <sheetName val="Div_12"/>
      <sheetName val="Gen_Summary"/>
      <sheetName val="Grand_Summary"/>
      <sheetName val="New_Grand_Summary"/>
      <sheetName val="D_-_Labour"/>
      <sheetName val="D_-_Plant"/>
      <sheetName val="D_-_Materials"/>
      <sheetName val="Fly_Sheets1"/>
      <sheetName val="General_Index1"/>
      <sheetName val="DIV_21"/>
      <sheetName val="DIV_31"/>
      <sheetName val="Div_41"/>
      <sheetName val="DIV_51"/>
      <sheetName val="DIV_61"/>
      <sheetName val="DIV_71"/>
      <sheetName val="DIV_81"/>
      <sheetName val="Div_91"/>
      <sheetName val="Div_101"/>
      <sheetName val="Div_111"/>
      <sheetName val="Div_121"/>
      <sheetName val="Gen_Summary1"/>
      <sheetName val="Grand_Summary1"/>
      <sheetName val="New_Grand_Summary1"/>
      <sheetName val="D_-_Labour1"/>
      <sheetName val="D_-_Plant1"/>
      <sheetName val="D_-_Materials1"/>
      <sheetName val="Fly_Sheets2"/>
      <sheetName val="General_Index2"/>
      <sheetName val="DIV_22"/>
      <sheetName val="DIV_32"/>
      <sheetName val="Div_42"/>
      <sheetName val="DIV_52"/>
      <sheetName val="DIV_62"/>
      <sheetName val="DIV_72"/>
      <sheetName val="DIV_82"/>
      <sheetName val="Div_92"/>
      <sheetName val="Div_102"/>
      <sheetName val="Div_112"/>
      <sheetName val="Div_122"/>
      <sheetName val="Gen_Summary2"/>
      <sheetName val="Grand_Summary2"/>
      <sheetName val="New_Grand_Summary2"/>
      <sheetName val="D_-_Labour2"/>
      <sheetName val="D_-_Plant2"/>
      <sheetName val="D_-_Materials2"/>
      <sheetName val="Fly_Sheets3"/>
      <sheetName val="General_Index3"/>
      <sheetName val="DIV_23"/>
      <sheetName val="DIV_33"/>
      <sheetName val="Div_43"/>
      <sheetName val="DIV_53"/>
      <sheetName val="DIV_63"/>
      <sheetName val="DIV_73"/>
      <sheetName val="DIV_83"/>
      <sheetName val="Div_93"/>
      <sheetName val="Div_103"/>
      <sheetName val="Div_113"/>
      <sheetName val="Div_123"/>
      <sheetName val="Gen_Summary3"/>
      <sheetName val="Grand_Summary3"/>
      <sheetName val="New_Grand_Summary3"/>
      <sheetName val="D_-_Labour3"/>
      <sheetName val="D_-_Plant3"/>
      <sheetName val="D_-_Materials3"/>
      <sheetName val=""/>
      <sheetName val=" Est "/>
      <sheetName val="CDOptions"/>
      <sheetName val="DW Shed"/>
      <sheetName val="Bill 1"/>
      <sheetName val="Bill 2"/>
      <sheetName val="Bill 3"/>
      <sheetName val="Bill 4"/>
      <sheetName val="Bill 5"/>
      <sheetName val="Bill 6"/>
      <sheetName val="Bill 7"/>
      <sheetName val="BOQ"/>
      <sheetName val="총괄표 (2)"/>
      <sheetName val="Project Budget Worksheet"/>
      <sheetName val="cover page"/>
      <sheetName val="Notes"/>
      <sheetName val="Division 15B - HVAC"/>
      <sheetName val="Div 15"/>
      <sheetName val="FitOutConfCentre"/>
      <sheetName val="cables"/>
      <sheetName val="Electrical Works"/>
      <sheetName val="#REF"/>
      <sheetName val="Fill this out first..."/>
      <sheetName val="tender allowances"/>
      <sheetName val="Page 3 "/>
      <sheetName val="Page 4"/>
      <sheetName val="Page 2"/>
      <sheetName val="HV SWITCHGEAR"/>
      <sheetName val="ancillary"/>
      <sheetName val="Bill No.3"/>
      <sheetName val="PROG-5BR-PLS"/>
      <sheetName val="J-Finishes"/>
      <sheetName val="Fly_Sheets4"/>
      <sheetName val="General_Index4"/>
      <sheetName val="DIV_24"/>
      <sheetName val="DIV_34"/>
      <sheetName val="Div_44"/>
      <sheetName val="DIV_54"/>
      <sheetName val="DIV_64"/>
      <sheetName val="DIV_74"/>
      <sheetName val="DIV_84"/>
      <sheetName val="Div_94"/>
      <sheetName val="Div_104"/>
      <sheetName val="Div_114"/>
      <sheetName val="Div_124"/>
      <sheetName val="Gen_Summary4"/>
      <sheetName val="Grand_Summary4"/>
      <sheetName val="New_Grand_Summary4"/>
      <sheetName val="D_-_Labour4"/>
      <sheetName val="D_-_Plant4"/>
      <sheetName val="D_-_Materials4"/>
      <sheetName val="HV_SWITCHGEAR"/>
      <sheetName val="Division_15B_-_HVAC"/>
      <sheetName val="Bill_1"/>
      <sheetName val="Bill_2"/>
      <sheetName val="Bill_3"/>
      <sheetName val="Bill_4"/>
      <sheetName val="Bill_5"/>
      <sheetName val="Bill_6"/>
      <sheetName val="Bill_7"/>
      <sheetName val="_Est_"/>
      <sheetName val="Div_15"/>
      <sheetName val="DW_Shed"/>
      <sheetName val="Electrical_Works"/>
      <sheetName val="Bill_No_3"/>
      <sheetName val="RT04 - Dec13"/>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 val="analysis"/>
      <sheetName val="BOQ"/>
      <sheetName val="Categories"/>
      <sheetName val="PL"/>
      <sheetName val="cover page"/>
      <sheetName val="Register"/>
      <sheetName val="Areas"/>
      <sheetName val="Ops"/>
      <sheetName val="Material Price"/>
      <sheetName val="Bill No 8 - A"/>
      <sheetName val="Project Information"/>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문제점"/>
      <sheetName val="DCS"/>
      <sheetName val="CMS"/>
      <sheetName val="INSTRUMENT"/>
      <sheetName val="VALVE"/>
      <sheetName val="CABLETRN"/>
      <sheetName val="CBLINJ"/>
      <sheetName val="F.O CABLE TERMI"/>
      <sheetName val="TRAY&amp;LADDER"/>
      <sheetName val="BULK"/>
      <sheetName val="LOCAL INDICATION"/>
      <sheetName val="ANALYSER"/>
      <sheetName val="F&amp;G"/>
      <sheetName val="CABLE"/>
      <sheetName val="ANALYSIS SYS"/>
      <sheetName val="XXXXXX"/>
      <sheetName val="결재용 대비 금액"/>
      <sheetName val="견적대비 시행 "/>
      <sheetName val="FWBS7000,8000"/>
      <sheetName val="비교표"/>
      <sheetName val="MANPOWER"/>
      <sheetName val="CONSUMABLE"/>
      <sheetName val="산출근거"/>
      <sheetName val="TOOL"/>
      <sheetName val="TEST"/>
      <sheetName val="Sheet1"/>
      <sheetName val="condition"/>
      <sheetName val="견적근거"/>
      <sheetName val="DCS ESD 3RD FG"/>
      <sheetName val="F&amp;G DETECTOR"/>
      <sheetName val="LOCAL FIELD"/>
      <sheetName val="FO RO VALVE"/>
      <sheetName val="package"/>
      <sheetName val="CABLErev1"/>
      <sheetName val="CABLE TC rev1"/>
      <sheetName val="TUBE"/>
      <sheetName val="TFTG"/>
      <sheetName val="PIPE"/>
      <sheetName val="PFTrev"/>
      <sheetName val="VLVrev1"/>
      <sheetName val="GLDrev1"/>
      <sheetName val="JB"/>
      <sheetName val="TRAY"/>
      <sheetName val="SUPPrev1"/>
      <sheetName val="CABLE TR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Trial Bal "/>
      <sheetName val="pvc vent"/>
      <sheetName val="w_dn_idd"/>
      <sheetName val="col-reinft1"/>
      <sheetName val="Mechanical"/>
      <sheetName val="STEEL STRUCTURE"/>
      <sheetName val="Boq_ structure "/>
      <sheetName val="경비공통"/>
      <sheetName val="Fin Sum"/>
      <sheetName val="Project Brief"/>
      <sheetName val="S"/>
      <sheetName val="EK B.3"/>
      <sheetName val="Wall Sched"/>
      <sheetName val="11. Weekly Progress"/>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AN3"/>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 val="11. Weekly Progress"/>
      <sheetName val="ctc"/>
      <sheetName val="ELECTRICAL BOQ"/>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Bill"/>
      <sheetName val="Trade Summary"/>
      <sheetName val="SS MH"/>
      <sheetName val="Area Summary (E)"/>
      <sheetName val="Z- GENERAL PRICE SUMMARY"/>
      <sheetName val="WITHOUT C&amp;I PROFIT (3)"/>
      <sheetName val="New Rates"/>
      <sheetName val="FitOutConfCentre"/>
      <sheetName val="inWords"/>
      <sheetName val="BILL-1"/>
      <sheetName val="DVM Sizing Calculator- 10 ips "/>
      <sheetName val="Details and Earnings Charts"/>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 val="Kur"/>
      <sheetName val="HAKEDİŞ "/>
      <sheetName val="BUTCE+MANHOUR"/>
      <sheetName val="keşif özeti"/>
      <sheetName val="Katsayılar"/>
      <sheetName val="Register"/>
      <sheetName val="PRECAST lightconc-II"/>
      <sheetName val="PROCTOR"/>
      <sheetName val="Part-A"/>
      <sheetName val="PriorityList"/>
      <sheetName val="SOR"/>
      <sheetName val="Chennai 450"/>
      <sheetName val="30개월기준대비표 아랍택)"/>
      <sheetName val="총괄표 (2)"/>
      <sheetName val="BQextra"/>
      <sheetName val="Material List "/>
      <sheetName val="Site Det@_x005f_x0002_ö"/>
      <sheetName val="Site Det@_x005f_x005f_x005f_x0002_ö"/>
      <sheetName val="Intro"/>
      <sheetName val="Basis"/>
      <sheetName val="대비표"/>
      <sheetName val="KP1590_E"/>
      <sheetName val="imput_costi_par_"/>
      <sheetName val="Exc_Sum_Fly"/>
      <sheetName val="Exec_Sum"/>
      <sheetName val="CPA_Ins__Fly"/>
      <sheetName val="CM_Est_Fly"/>
      <sheetName val="CostBD_Fly"/>
      <sheetName val="Cost_Breakdown"/>
      <sheetName val="Back_Doc_Fly_"/>
      <sheetName val="Dec_18-_January_19"/>
      <sheetName val="REBAR_-_Dec_18"/>
      <sheetName val="REBAR-_Jan_19"/>
      <sheetName val="VO_Agreed"/>
      <sheetName val="VO_Not_yet_Agreed"/>
      <sheetName val="VO_Anticipated"/>
      <sheetName val="Prov_Sums"/>
      <sheetName val="Other_Amounts"/>
      <sheetName val="imput_costi_par_1"/>
      <sheetName val="Exc_Sum_Fly1"/>
      <sheetName val="Exec_Sum1"/>
      <sheetName val="CPA_Ins__Fly1"/>
      <sheetName val="CM_Est_Fly1"/>
      <sheetName val="CostBD_Fly1"/>
      <sheetName val="Cost_Breakdown1"/>
      <sheetName val="Back_Doc_Fly_1"/>
      <sheetName val="Dec_18-_January_191"/>
      <sheetName val="REBAR_-_Dec_181"/>
      <sheetName val="REBAR-_Jan_191"/>
      <sheetName val="VO_Agreed1"/>
      <sheetName val="VO_Not_yet_Agreed1"/>
      <sheetName val="VO_Anticipated1"/>
      <sheetName val="Prov_Sums1"/>
      <sheetName val="Other_Amounts1"/>
      <sheetName val="입찰내역_발주처_양식2"/>
      <sheetName val="DVM_Sizing_Calculator-_10_ips_2"/>
      <sheetName val="Gen_Exp_Breakup2"/>
      <sheetName val="Rate_analysis2"/>
      <sheetName val="Details_and_Earnings_Charts2"/>
      <sheetName val="imput_costi_par_2"/>
      <sheetName val="Exc_Sum_Fly2"/>
      <sheetName val="Exec_Sum2"/>
      <sheetName val="CPA_Ins__Fly2"/>
      <sheetName val="CM_Est_Fly2"/>
      <sheetName val="CostBD_Fly2"/>
      <sheetName val="Cost_Breakdown2"/>
      <sheetName val="Back_Doc_Fly_2"/>
      <sheetName val="Dec_18-_January_192"/>
      <sheetName val="REBAR_-_Dec_182"/>
      <sheetName val="REBAR-_Jan_192"/>
      <sheetName val="VO_Agreed2"/>
      <sheetName val="VO_Not_yet_Agreed2"/>
      <sheetName val="VO_Anticipated2"/>
      <sheetName val="Prov_Sums2"/>
      <sheetName val="Other_Amounts2"/>
      <sheetName val="ATD"/>
      <sheetName val="Apr-05"/>
      <sheetName val="Confidential"/>
      <sheetName val="Schedules"/>
      <sheetName val="TABLE2"/>
      <sheetName val="slipsumpR"/>
      <sheetName val="PLAGCoct03"/>
      <sheetName val=" GULF"/>
      <sheetName val="cables"/>
      <sheetName val="Drop list"/>
      <sheetName val="DRUM"/>
      <sheetName val="입찰내역_발주처_양식3"/>
      <sheetName val="DVM_Sizing_Calculator-_10_ips_3"/>
      <sheetName val="Gen_Exp_Breakup3"/>
      <sheetName val="Rate_analysis3"/>
      <sheetName val="Details_and_Earnings_Charts3"/>
      <sheetName val="imput_costi_par_3"/>
      <sheetName val="Exc_Sum_Fly3"/>
      <sheetName val="Exec_Sum3"/>
      <sheetName val="CPA_Ins__Fly3"/>
      <sheetName val="CM_Est_Fly3"/>
      <sheetName val="CostBD_Fly3"/>
      <sheetName val="Cost_Breakdown3"/>
      <sheetName val="Back_Doc_Fly_3"/>
      <sheetName val="Dec_18-_January_193"/>
      <sheetName val="REBAR_-_Dec_183"/>
      <sheetName val="REBAR-_Jan_193"/>
      <sheetName val="VO_Agreed3"/>
      <sheetName val="VO_Not_yet_Agreed3"/>
      <sheetName val="VO_Anticipated3"/>
      <sheetName val="Prov_Sums3"/>
      <sheetName val="Other_Amounts3"/>
      <sheetName val="New_Rates4"/>
      <sheetName val="Bill_No_8_-_A4"/>
      <sheetName val="입찰내역_발주처_양식4"/>
      <sheetName val="DVM_Sizing_Calculator-_10_ips_4"/>
      <sheetName val="Gen_Exp_Breakup4"/>
      <sheetName val="Rate_analysis4"/>
      <sheetName val="Details_and_Earnings_Charts4"/>
      <sheetName val="imput_costi_par_4"/>
      <sheetName val="Exc_Sum_Fly4"/>
      <sheetName val="Exec_Sum4"/>
      <sheetName val="CPA_Ins__Fly4"/>
      <sheetName val="CM_Est_Fly4"/>
      <sheetName val="CostBD_Fly4"/>
      <sheetName val="Cost_Breakdown4"/>
      <sheetName val="Back_Doc_Fly_4"/>
      <sheetName val="Dec_18-_January_194"/>
      <sheetName val="REBAR_-_Dec_184"/>
      <sheetName val="REBAR-_Jan_194"/>
      <sheetName val="VO_Agreed4"/>
      <sheetName val="VO_Not_yet_Agreed4"/>
      <sheetName val="VO_Anticipated4"/>
      <sheetName val="Prov_Sums4"/>
      <sheetName val="Other_Amounts4"/>
      <sheetName val="exterior_rev2"/>
      <sheetName val="@risk_rents_and_incentives"/>
      <sheetName val="Car_park_lease"/>
      <sheetName val="Net_rent_analysis"/>
      <sheetName val="Front_sheet"/>
      <sheetName val="May_Budget1"/>
      <sheetName val="May_Actual1"/>
      <sheetName val="FF&amp;E_Summary1"/>
      <sheetName val="Operators_Equipment_Summary1"/>
      <sheetName val="Systems_Summary1"/>
      <sheetName val="Employees_No_1"/>
      <sheetName val="exterior_rev21"/>
      <sheetName val="HC_(Buildings)1"/>
      <sheetName val="@risk_rents_and_incentives1"/>
      <sheetName val="Car_park_lease1"/>
      <sheetName val="Net_rent_analysis1"/>
      <sheetName val="Front_sheet1"/>
      <sheetName val="TEMP"/>
      <sheetName val="Executive_Summary15"/>
      <sheetName val="Estimate_Summary_(Hotel)15"/>
      <sheetName val="Estimate_Summary_(Parking)15"/>
      <sheetName val="Estimate_Summary_(Timeshares)15"/>
      <sheetName val="Estimate_Summary_(Condominium15"/>
      <sheetName val="Detail_Summary15"/>
      <sheetName val="Detail_Guestrooms15"/>
      <sheetName val="Detail_Public_Spaces15"/>
      <sheetName val="Detail_Service_Areas15"/>
      <sheetName val="Detail_Parking_Deck15"/>
      <sheetName val="Detail_Condo15"/>
      <sheetName val="Detail_Timeshare15"/>
      <sheetName val="CONDO_Summary15"/>
      <sheetName val="CONDO_115"/>
      <sheetName val="CONDO_215"/>
      <sheetName val="CONDO_315"/>
      <sheetName val="CONDO_415"/>
      <sheetName val="CONDO_515"/>
      <sheetName val="CONDO_CIRCULATION15"/>
      <sheetName val="TIMESHARE_Summary15"/>
      <sheetName val="TIMESHARE_UNIT15"/>
      <sheetName val="TIMESHARE_CIRCULATION15"/>
      <sheetName val="JUNIOR_SUITE15"/>
      <sheetName val="PRESIDENTIAL_SUITE15"/>
      <sheetName val="GUESTROOM_CIRC_15"/>
      <sheetName val="PUBLIC_AREAS15"/>
      <sheetName val="FUNCTION_AREAS15"/>
      <sheetName val="PUBLIC_FOOD_&amp;_BEVERAGE_AREAS15"/>
      <sheetName val="HEALTH_CLUB15"/>
      <sheetName val="EXECUTIVE_OFFICES15"/>
      <sheetName val="ADMIN_OFFICES15"/>
      <sheetName val="ACCT'G_OFFICES15"/>
      <sheetName val="RECEPT_-BACK_OFFICES15"/>
      <sheetName val="GUESTROOM_SERV_15"/>
      <sheetName val="BOH_FOOD_&amp;_BEVERAGE15"/>
      <sheetName val="EMPLOYEE_FACILITIES15"/>
      <sheetName val="RECEIVING_&amp;_PURCHASING15"/>
      <sheetName val="SERVICE_AREA_CIRCULATION15"/>
      <sheetName val="Site_Summary15"/>
      <sheetName val="Site_Detail15"/>
      <sheetName val="Room_Count15"/>
      <sheetName val="Room_Floor_SF15"/>
      <sheetName val="Gross_SF15"/>
      <sheetName val="Vertical_Trans_15"/>
      <sheetName val="Hotel_Areas15"/>
      <sheetName val="Day_work15"/>
      <sheetName val="Raw_Data15"/>
      <sheetName val="Ramp_data15"/>
      <sheetName val="Cap_Cost15"/>
      <sheetName val="RLV_Calc15"/>
      <sheetName val="Costs_(dev)15"/>
      <sheetName val="Bluewater_NPV_-_sell_January15"/>
      <sheetName val="Upper_Ground15"/>
      <sheetName val="Lower_Ground15"/>
      <sheetName val="Financial_Summary15"/>
      <sheetName val="D&amp;C_Calcs15"/>
      <sheetName val="CA_Upside_Downside_Old15"/>
      <sheetName val="EASEL_CA_Example15"/>
      <sheetName val="Data_Sheet14"/>
      <sheetName val="Panels_(DWG)9"/>
      <sheetName val="Trade_Summary8"/>
      <sheetName val="Z-_GENERAL_PRICE_SUMMARY8"/>
      <sheetName val="WITHOUT_C&amp;I_PROFIT_(3)8"/>
      <sheetName val="SS_MH8"/>
      <sheetName val="Area_Summary_(E)8"/>
      <sheetName val="Variation_Statement_Summary_8"/>
      <sheetName val="Land_Dev't__Ph-16"/>
      <sheetName val="4-Lane_bridge6"/>
      <sheetName val="Hac_Lots6"/>
      <sheetName val="Res_Lots6"/>
      <sheetName val="Spine_Road6"/>
      <sheetName val="steel_total4"/>
      <sheetName val="Macro"/>
      <sheetName val="5"/>
      <sheetName val="full pot"/>
      <sheetName val="to collection"/>
      <sheetName val="shooters Cladding "/>
      <sheetName val="DL-BoQ"/>
      <sheetName val="Chart2"/>
      <sheetName val="breakdown"/>
      <sheetName val="PC"/>
      <sheetName val="Sum PC"/>
      <sheetName val="11"/>
      <sheetName val="Table"/>
      <sheetName val="Costing"/>
      <sheetName val="02"/>
      <sheetName val="03"/>
      <sheetName val="04"/>
      <sheetName val="01"/>
      <sheetName val="2-Cash Flow"/>
      <sheetName val="CONS. PROJECT HITS"/>
      <sheetName val="BASE CASE"/>
      <sheetName val="Div Summary"/>
      <sheetName val="GS"/>
      <sheetName val="billrate"/>
      <sheetName val="ancillary"/>
      <sheetName val="Cost_Any."/>
      <sheetName val="Mat_Cost"/>
      <sheetName val="Hic_150EOffice"/>
      <sheetName val="Arch"/>
      <sheetName val="eval"/>
      <sheetName val="Drop Down List"/>
      <sheetName val="Lstsub"/>
      <sheetName val="Controls"/>
      <sheetName val="Sales &amp; Prod"/>
      <sheetName val="BOQ (2)"/>
      <sheetName val="Global Tool"/>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refreshError="1"/>
      <sheetData sheetId="1179" refreshError="1"/>
      <sheetData sheetId="1180"/>
      <sheetData sheetId="1181"/>
      <sheetData sheetId="1182"/>
      <sheetData sheetId="1183"/>
      <sheetData sheetId="1184"/>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sheetData sheetId="1196"/>
      <sheetData sheetId="1197"/>
      <sheetData sheetId="1198"/>
      <sheetData sheetId="1199"/>
      <sheetData sheetId="1200"/>
      <sheetData sheetId="1201"/>
      <sheetData sheetId="1202"/>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refreshError="1"/>
      <sheetData sheetId="1291" refreshError="1"/>
      <sheetData sheetId="1292" refreshError="1"/>
      <sheetData sheetId="1293" refreshError="1"/>
      <sheetData sheetId="1294" refreshError="1"/>
      <sheetData sheetId="1295" refreshError="1"/>
      <sheetData sheetId="1296" refreshError="1"/>
      <sheetData sheetId="1297"/>
      <sheetData sheetId="1298" refreshError="1"/>
      <sheetData sheetId="1299" refreshError="1"/>
      <sheetData sheetId="1300" refreshError="1"/>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refreshError="1"/>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sheetData sheetId="1463"/>
      <sheetData sheetId="1464" refreshError="1"/>
      <sheetData sheetId="1465" refreshError="1"/>
      <sheetData sheetId="1466"/>
      <sheetData sheetId="1467" refreshError="1"/>
      <sheetData sheetId="1468" refreshError="1"/>
      <sheetData sheetId="14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List"/>
      <sheetName val="Raw Data"/>
      <sheetName val="BOQ"/>
      <sheetName val="Fit Out B2a"/>
      <sheetName val="Qo-1585"/>
      <sheetName val="FOL - Bar"/>
      <sheetName val="katsayı"/>
      <sheetName val="Testing"/>
      <sheetName val="ANALIZ"/>
      <sheetName val="③赤紙(日文)"/>
      <sheetName val="KADIKES2"/>
      <sheetName val="Co_Ef"/>
      <sheetName val="Co Eff"/>
      <sheetName val="TESİSAT"/>
      <sheetName val="Option"/>
      <sheetName val="C3"/>
      <sheetName val="Day work"/>
      <sheetName val="FitOutConfCentre"/>
      <sheetName val="기계내역서"/>
      <sheetName val="Calendar"/>
      <sheetName val="Payments and Cash Calls"/>
      <sheetName val="Base_BM-rebar"/>
      <sheetName val="Raw_Data"/>
      <sheetName val="COST"/>
      <sheetName val="Schedules"/>
      <sheetName val="SubmitCal"/>
      <sheetName val="Register"/>
      <sheetName val="Lstsub"/>
      <sheetName val="QUOTE_E"/>
      <sheetName val="Trade"/>
      <sheetName val="1"/>
      <sheetName val="Gravel in pond"/>
      <sheetName val="item #13  Structur"/>
      <sheetName val="Item # 20 Structure"/>
      <sheetName val="MASTER_RATE ANALYSIS"/>
      <sheetName val="Eq. Mobilization"/>
      <sheetName val="Sheet1"/>
      <sheetName val="mvac_Offer"/>
      <sheetName val="mvac_BOQ"/>
      <sheetName val="Summary"/>
      <sheetName val="Factors"/>
      <sheetName val="Chiet tinh dz22"/>
      <sheetName val=" GULF"/>
      <sheetName val="NPV"/>
      <sheetName val="Co_Eff"/>
      <sheetName val="Fit_Out_B2a"/>
      <sheetName val="입찰내역 발주처 양식"/>
      <sheetName val="SPT vs PHI"/>
      <sheetName val="AOP Summary-2"/>
      <sheetName val="공사내역"/>
      <sheetName val="Basic Material Costs"/>
      <sheetName val="Control"/>
      <sheetName val="Direct"/>
      <sheetName val="SEX"/>
      <sheetName val="opstat"/>
      <sheetName val="costs"/>
      <sheetName val="Base_BM-rebar1"/>
      <sheetName val="Raw_Data1"/>
      <sheetName val="FOL_-_Bar"/>
      <sheetName val="Day_work"/>
      <sheetName val="Payments_and_Cash_Calls"/>
      <sheetName val="SPT_vs_PHI"/>
      <sheetName val="Chiet_tinh_dz22"/>
      <sheetName val="입찰내역_발주처_양식"/>
      <sheetName val="GRSummary"/>
      <sheetName val="#REF"/>
      <sheetName val="KABLO"/>
      <sheetName val="Fit_Out_B2a1"/>
      <sheetName val="Co_Eff1"/>
      <sheetName val="AOP_Summary-2"/>
      <sheetName val="1.11.b"/>
      <sheetName val="Funding Drwdn"/>
      <sheetName val="NOTES"/>
      <sheetName val="data"/>
      <sheetName val="TABLO-3"/>
      <sheetName val="ERECIN"/>
      <sheetName val="01-RESOURCE LIST"/>
      <sheetName val="Part-A"/>
      <sheetName val="BYBU96"/>
      <sheetName val="Architect"/>
      <sheetName val="vendor"/>
      <sheetName val="upa"/>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Demand"/>
      <sheetName val="Occ"/>
      <sheetName val="Summ"/>
      <sheetName val="MOS"/>
      <sheetName val="mw"/>
      <sheetName val="LOB"/>
      <sheetName val="sal"/>
      <sheetName val="Rate Analysis"/>
      <sheetName val="analysis"/>
      <sheetName val="SCHEDULE"/>
      <sheetName val="Labour"/>
      <sheetName val="Area Analysis"/>
      <sheetName val="Sensitivity"/>
      <sheetName val="Food"/>
      <sheetName val="Build-up"/>
      <sheetName val="DETAILED  BOQ"/>
      <sheetName val="bkg"/>
      <sheetName val="cbrd460"/>
      <sheetName val="bcl"/>
      <sheetName val="1.0 Section 1 Cover"/>
      <sheetName val="COLUMN"/>
      <sheetName val="Formulas"/>
      <sheetName val="PE"/>
      <sheetName val="15.13"/>
      <sheetName val="Bldg"/>
      <sheetName val="Est"/>
      <sheetName val="공문"/>
      <sheetName val="Takeoff"/>
      <sheetName val="报价费率计算表"/>
      <sheetName val="laroux"/>
      <sheetName val="Summary "/>
      <sheetName val="VVa"/>
      <sheetName val="BOQ-FD PA"/>
      <sheetName val="Price List FD PA"/>
      <sheetName val="MS08-01 S"/>
      <sheetName val="MS08-01 P"/>
      <sheetName val="Cashflow Analysis"/>
      <sheetName val="mapping"/>
      <sheetName val="DBs"/>
      <sheetName val="Cost Sheet"/>
      <sheetName val="fire detection offer"/>
      <sheetName val="fire detection cost"/>
      <sheetName val="Price List"/>
      <sheetName val="Equip"/>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Basic_Material_Costs"/>
      <sheetName val="item_#13__Structur1"/>
      <sheetName val="Item_#_20_Structure1"/>
      <sheetName val="MASTER_RATE_ANALYSIS1"/>
      <sheetName val="Gravel_in_pond1"/>
      <sheetName val="Eq__Mobilization1"/>
      <sheetName val="(Not_to_print)"/>
      <sheetName val="15_13"/>
      <sheetName val="???? ??? ??"/>
      <sheetName val="Sheet7"/>
      <sheetName val="h-013211-2"/>
      <sheetName val="당초"/>
      <sheetName val="Spread"/>
      <sheetName val="CSC"/>
      <sheetName val="New Rates"/>
      <sheetName val="Bill No. 3"/>
      <sheetName val="SRC-B3U2"/>
      <sheetName val="Bill07"/>
      <sheetName val="운반"/>
      <sheetName val="11"/>
      <sheetName val="Headings"/>
      <sheetName val="Basement Budget"/>
      <sheetName val="imput costi par."/>
      <sheetName val="VIABILITY"/>
      <sheetName val="BILL 1"/>
      <sheetName val="RTW4"/>
      <sheetName val="Filter Block"/>
      <sheetName val="1-G1"/>
      <sheetName val="Kur"/>
      <sheetName val="Keşif-I"/>
      <sheetName val="HAKEDİŞ "/>
      <sheetName val="BUTCE+MANHOUR"/>
      <sheetName val="keşif özeti"/>
      <sheetName val="Katsayılar"/>
      <sheetName val="Bill.10"/>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col-reinft1"/>
      <sheetName val="일위대가"/>
      <sheetName val="COMPLEXALL"/>
      <sheetName val="BT3-Package 05"/>
      <sheetName val="BOQ-Civil"/>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4"/>
      <sheetName val="E H - H. W.P."/>
      <sheetName val="E. H. Treatment for pile cap"/>
      <sheetName val="basis"/>
      <sheetName val="DHEQSUPT"/>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IPC"/>
      <sheetName val="Contents"/>
      <sheetName val="C P A Blinding"/>
      <sheetName val="DATI_CONS"/>
      <sheetName val="FA_SUMMARY"/>
      <sheetName val="#3E1_GCR"/>
      <sheetName val="FINA"/>
      <sheetName val="BILL-6"/>
      <sheetName val="office"/>
      <sheetName val="Lab"/>
      <sheetName val="SS MH"/>
      <sheetName val="GWC"/>
      <sheetName val="NWC"/>
      <sheetName val="MANP"/>
      <sheetName val="Inputs"/>
      <sheetName val="hvac"/>
      <sheetName val="B.100"/>
      <sheetName val="SOR"/>
      <sheetName val="Data Sheet"/>
      <sheetName val="ARC308-1"/>
      <sheetName val="Payment"/>
      <sheetName val="Input"/>
      <sheetName val="CostPlan"/>
      <sheetName val="Ti"/>
      <sheetName val="Criteria"/>
      <sheetName val="PROJECT BRIEF_EX_NEW_"/>
      <sheetName val="cal"/>
      <sheetName val="schedule nos"/>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8.1-8.2"/>
      <sheetName val="8.3-8.4"/>
      <sheetName val="CERTIFICATE"/>
      <sheetName val="2.05 Sprinkler"/>
      <sheetName val="2.01 Electrical "/>
      <sheetName val="INPUT - Revenue &amp; CGS"/>
      <sheetName val="Code03"/>
      <sheetName val="Category Lookup Table"/>
      <sheetName val="Netstatement"/>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B_100"/>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Summary Transformers"/>
      <sheetName val="PROJECT BRIEF(EX.NEW)"/>
      <sheetName val="Data_Sheet"/>
      <sheetName val="Staff Acco."/>
      <sheetName val="PB"/>
      <sheetName val="9618UH"/>
      <sheetName val="New Issue Pipeline"/>
      <sheetName val="ELECTRICAL"/>
      <sheetName val="PLUMBING&amp;FF"/>
      <sheetName val="Bldg Wise Summaries 20-10-09"/>
      <sheetName val="A4 Register"/>
      <sheetName val="MOU"/>
      <sheetName val="Contra"/>
      <sheetName val="LetterofComf"/>
      <sheetName val="Forecast"/>
      <sheetName val="VO"/>
      <sheetName val="NegVO"/>
      <sheetName val="CrNotes"/>
      <sheetName val="AEAGraph"/>
      <sheetName val="Materials "/>
      <sheetName val="MAchinery(R1)"/>
      <sheetName val="intr stool brkup"/>
      <sheetName val="Rates"/>
      <sheetName val="Master Data Sheet"/>
      <sheetName val="Manpower"/>
      <sheetName val="CASHFLOWS"/>
      <sheetName val="Schedule(4)"/>
      <sheetName val="Name"/>
      <sheetName val="upa of boq"/>
      <sheetName val="inWords"/>
      <sheetName val="equipment"/>
      <sheetName val="Summary Foreign Comp"/>
      <sheetName val="material"/>
      <sheetName val="wordsdata"/>
      <sheetName val="dýsýplýn"/>
      <sheetName val="15 문제점"/>
      <sheetName val="Doha Farm"/>
      <sheetName val="p&amp;m"/>
      <sheetName val="Preliminaries-REVISED"/>
      <sheetName val="SUM"/>
      <sheetName val="Sheet8"/>
      <sheetName val="Degiskenler"/>
      <sheetName val="analizler"/>
      <sheetName val="BQMPALOC"/>
      <sheetName val="APP. B"/>
      <sheetName val="App. A(contd)"/>
      <sheetName val="钢筋"/>
      <sheetName val="S3 Architectural"/>
      <sheetName val="BILL_11"/>
      <sheetName val="HAKEDİŞ_1"/>
      <sheetName val="keşif_özeti1"/>
      <sheetName val="Bill_101"/>
      <sheetName val="imput_costi_par_1"/>
      <sheetName val="BILL_1"/>
      <sheetName val="Bill_10"/>
      <sheetName val="1. Summary Sheet (R01_Oct.2019)"/>
      <sheetName val="DETAIL"/>
      <sheetName val="CBDG"/>
      <sheetName val="CREEL"/>
      <sheetName val="0RESULT"/>
      <sheetName val="EEV(Prilim)"/>
      <sheetName val="Specs"/>
      <sheetName val="FORM5"/>
      <sheetName val="macros"/>
      <sheetName val="Mp-team 1"/>
      <sheetName val="Area_Analysis3"/>
      <sheetName val="DETAILED__BOQ3"/>
      <sheetName val="_GULF3"/>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Data_Sheet1"/>
      <sheetName val="Gravel_in_pond5"/>
      <sheetName val="Area_Analysis4"/>
      <sheetName val="DETAILED__BOQ4"/>
      <sheetName val="Basic_Material_Costs4"/>
      <sheetName val="_GULF4"/>
      <sheetName val="PROJECT_BRIEF_EX_NEW_4"/>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8_1-8_24"/>
      <sheetName val="8_3-8_44"/>
      <sheetName val="2_05_Sprinkler4"/>
      <sheetName val="2_01_Electrical_4"/>
      <sheetName val="INPUT_-_Revenue_&amp;_CGS4"/>
      <sheetName val="Category_Lookup_Table4"/>
      <sheetName val="Part_A4"/>
      <sheetName val="Summary_Transformers"/>
      <sheetName val="PROJECT_BRIEF(EX_NEW)"/>
      <sheetName val="Summary_Transformers1"/>
      <sheetName val="PROJECT_BRIEF(EX_NEW)1"/>
      <sheetName val="Main Log"/>
      <sheetName val="2.0 Section 2 Cover"/>
      <sheetName val="OnSchedule"/>
      <sheetName val="Budget"/>
      <sheetName val="Curve"/>
      <sheetName val="sc"/>
      <sheetName val="HQ-TO"/>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nw4"/>
      <sheetName val="nw4 (2)"/>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Cable Codes"/>
      <sheetName val="FAB별"/>
      <sheetName val="India F&amp;S Template"/>
      <sheetName val="200205C"/>
      <sheetName val="MATERIALS"/>
      <sheetName val="SIVA"/>
      <sheetName val="PRICES"/>
      <sheetName val="SW"/>
      <sheetName val="SW (2)"/>
      <sheetName val="INDIRECT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8-31-98"/>
      <sheetName val="worksheet inchican"/>
      <sheetName val="combined 9-30"/>
      <sheetName val="Control Sheet Header"/>
      <sheetName val="upa_of_boq"/>
      <sheetName val="Summary_Foreign_Comp"/>
      <sheetName val="Doha_Farm"/>
      <sheetName val="15_문제점"/>
      <sheetName val="Ra__stair"/>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PLT-SUM"/>
      <sheetName val="실행"/>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MASTER_RATE_ANALYSIS5"/>
      <sheetName val="Eq__Mobilization5"/>
      <sheetName val="(Not_to_print)4"/>
      <sheetName val="15_133"/>
      <sheetName val="imput_costi_par_2"/>
      <sheetName val="BILL_12"/>
      <sheetName val="Summary_2"/>
      <sheetName val="BOQ-FD_PA2"/>
      <sheetName val="Price_List_FD_PA2"/>
      <sheetName val="Cost_Sheet1"/>
      <sheetName val="fire_detection_offer1"/>
      <sheetName val="fire_detection_cost1"/>
      <sheetName val="Price_List1"/>
      <sheetName val="HAKEDİŞ_2"/>
      <sheetName val="keşif_özeti2"/>
      <sheetName val="Rate_Analysis2"/>
      <sheetName val="BT3-Package_051"/>
      <sheetName val="????_???_??2"/>
      <sheetName val="Bill_No__32"/>
      <sheetName val="New_Rates2"/>
      <sheetName val="1_0_Section_1_Cover2"/>
      <sheetName val="E_H_-_H__W_P_1"/>
      <sheetName val="E__H__Treatment_for_pile_cap1"/>
      <sheetName val="Cashflow_Analysis1"/>
      <sheetName val="MS08-01_S1"/>
      <sheetName val="MS08-01_P1"/>
      <sheetName val="E_H_Blinding1"/>
      <sheetName val="E_H_Excavation1"/>
      <sheetName val="Pc_name1"/>
      <sheetName val="US_Ship_Repair_Industry_Growth1"/>
      <sheetName val="Market_Overview1"/>
      <sheetName val="US_Shipyard_Repair_Output1"/>
      <sheetName val="Summary_Financials1"/>
      <sheetName val="Bill_102"/>
      <sheetName val="C_P_A_Blinding"/>
      <sheetName val="Basement_Budget"/>
      <sheetName val="intr_stool_brkup"/>
      <sheetName val="S3_Architectural"/>
      <sheetName val="Funding_Drwdn"/>
      <sheetName val="Bldg_Wise_Summaries_20-10-09"/>
      <sheetName val="A4_Register"/>
      <sheetName val="INDIRECT_COST"/>
      <sheetName val="M_Budget"/>
      <sheetName val="Material_of_Quantities"/>
      <sheetName val="unit_price_list"/>
      <sheetName val="Project_Data"/>
      <sheetName val="Ｎｏ_13"/>
      <sheetName val="아파트_"/>
      <sheetName val="Sign_(2)"/>
      <sheetName val="Materials_"/>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Funding_Drwdn1"/>
      <sheetName val="INDIRECT_COST1"/>
      <sheetName val="M_Budget1"/>
      <sheetName val="Material_of_Quantities1"/>
      <sheetName val="unit_price_list1"/>
      <sheetName val="Project_Data1"/>
      <sheetName val="Ｎｏ_131"/>
      <sheetName val="아파트_1"/>
      <sheetName val="Sign_(2)1"/>
      <sheetName val="01-RESOURCE_LIST1"/>
      <sheetName val="Materials_1"/>
      <sheetName val="Not_in_Budget(F)1"/>
      <sheetName val="HD_Mat'ls(J)1"/>
      <sheetName val="Disputed_Rates(L)1"/>
      <sheetName val="Filter_Block1"/>
      <sheetName val="1__Summary_Sheet_(R01_Oct_20191"/>
      <sheetName val="Data_Sheet2"/>
      <sheetName val="SW_(2)"/>
      <sheetName val="Civil_Work_-_B_Wall"/>
      <sheetName val="SHADES_&amp;_GATES"/>
      <sheetName val="NOTES_(2)"/>
      <sheetName val="LANDSCAPE_(2)"/>
      <sheetName val="Civil_Work_-_B_Wall_(2)"/>
      <sheetName val="LANDSCAPE_(Hard_&amp;_Soft)"/>
      <sheetName val="Civil_Work_-_B_Wall_(3)"/>
      <sheetName val="Staff_Acco_1"/>
      <sheetName val="New_Issue_Pipeline1"/>
      <sheetName val="Main_Log1"/>
      <sheetName val="SS_MH1"/>
      <sheetName val="2_0_Section_2_Cover"/>
      <sheetName val="____ ___ __"/>
      <sheetName val="___________"/>
      <sheetName val="___________1"/>
      <sheetName val="Col-Schedule"/>
      <sheetName val="BORDGC"/>
      <sheetName val="slipsumpR"/>
      <sheetName val="Schedule of Material Submittals"/>
      <sheetName val="STAFFSCHED "/>
      <sheetName val="MAIN"/>
      <sheetName val="Competitors"/>
      <sheetName val="업무처리전"/>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Earthwork"/>
      <sheetName val="XL4Poppy"/>
      <sheetName val="Compar_28_12_17"/>
      <sheetName val="SUM-AIR-Submit"/>
      <sheetName val="MTO REV_2_ARMOR_"/>
      <sheetName val="Sheet2"/>
      <sheetName val="AQA"/>
      <sheetName val="Currency"/>
      <sheetName val="Sheet4"/>
      <sheetName val="도급양식"/>
      <sheetName val="G2- Ground works"/>
      <sheetName val="PRODL297"/>
      <sheetName val="2"/>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ow r="16">
          <cell r="J16">
            <v>0</v>
          </cell>
        </row>
      </sheetData>
      <sheetData sheetId="91">
        <row r="16">
          <cell r="G16">
            <v>1</v>
          </cell>
        </row>
      </sheetData>
      <sheetData sheetId="92"/>
      <sheetData sheetId="93">
        <row r="16">
          <cell r="G16">
            <v>1</v>
          </cell>
        </row>
      </sheetData>
      <sheetData sheetId="94">
        <row r="16">
          <cell r="G16">
            <v>1</v>
          </cell>
        </row>
      </sheetData>
      <sheetData sheetId="95"/>
      <sheetData sheetId="96" refreshError="1"/>
      <sheetData sheetId="97" refreshError="1"/>
      <sheetData sheetId="98" refreshError="1"/>
      <sheetData sheetId="99"/>
      <sheetData sheetId="100"/>
      <sheetData sheetId="101">
        <row r="16">
          <cell r="G16">
            <v>1</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efreshError="1"/>
      <sheetData sheetId="160" refreshError="1"/>
      <sheetData sheetId="161" refreshError="1"/>
      <sheetData sheetId="162" refreshError="1"/>
      <sheetData sheetId="163">
        <row r="16">
          <cell r="G16">
            <v>0</v>
          </cell>
        </row>
      </sheetData>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16">
          <cell r="G16">
            <v>0</v>
          </cell>
        </row>
      </sheetData>
      <sheetData sheetId="182">
        <row r="16">
          <cell r="G16">
            <v>0</v>
          </cell>
        </row>
      </sheetData>
      <sheetData sheetId="183">
        <row r="16">
          <cell r="G16">
            <v>0</v>
          </cell>
        </row>
      </sheetData>
      <sheetData sheetId="184">
        <row r="16">
          <cell r="G16">
            <v>0</v>
          </cell>
        </row>
      </sheetData>
      <sheetData sheetId="185">
        <row r="16">
          <cell r="G16">
            <v>0</v>
          </cell>
        </row>
      </sheetData>
      <sheetData sheetId="186">
        <row r="16">
          <cell r="G16">
            <v>0</v>
          </cell>
        </row>
      </sheetData>
      <sheetData sheetId="187">
        <row r="16">
          <cell r="G16">
            <v>0</v>
          </cell>
        </row>
      </sheetData>
      <sheetData sheetId="188">
        <row r="16">
          <cell r="G16">
            <v>0</v>
          </cell>
        </row>
      </sheetData>
      <sheetData sheetId="189">
        <row r="16">
          <cell r="G16">
            <v>0</v>
          </cell>
        </row>
      </sheetData>
      <sheetData sheetId="190">
        <row r="16">
          <cell r="G16">
            <v>0</v>
          </cell>
        </row>
      </sheetData>
      <sheetData sheetId="191">
        <row r="16">
          <cell r="G16">
            <v>0</v>
          </cell>
        </row>
      </sheetData>
      <sheetData sheetId="192">
        <row r="16">
          <cell r="G16">
            <v>0</v>
          </cell>
        </row>
      </sheetData>
      <sheetData sheetId="193">
        <row r="16">
          <cell r="G16">
            <v>0</v>
          </cell>
        </row>
      </sheetData>
      <sheetData sheetId="194">
        <row r="16">
          <cell r="G16">
            <v>0</v>
          </cell>
        </row>
      </sheetData>
      <sheetData sheetId="195">
        <row r="16">
          <cell r="G16">
            <v>0</v>
          </cell>
        </row>
      </sheetData>
      <sheetData sheetId="196">
        <row r="16">
          <cell r="G16">
            <v>0</v>
          </cell>
        </row>
      </sheetData>
      <sheetData sheetId="197">
        <row r="16">
          <cell r="G16">
            <v>0</v>
          </cell>
        </row>
      </sheetData>
      <sheetData sheetId="198">
        <row r="16">
          <cell r="G16">
            <v>0</v>
          </cell>
        </row>
      </sheetData>
      <sheetData sheetId="199">
        <row r="16">
          <cell r="G16">
            <v>0</v>
          </cell>
        </row>
      </sheetData>
      <sheetData sheetId="200">
        <row r="16">
          <cell r="G16">
            <v>0</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ow r="16">
          <cell r="G16">
            <v>0</v>
          </cell>
        </row>
      </sheetData>
      <sheetData sheetId="234">
        <row r="16">
          <cell r="G16">
            <v>0</v>
          </cell>
        </row>
      </sheetData>
      <sheetData sheetId="235">
        <row r="16">
          <cell r="G16">
            <v>0</v>
          </cell>
        </row>
      </sheetData>
      <sheetData sheetId="236">
        <row r="16">
          <cell r="G16">
            <v>0</v>
          </cell>
        </row>
      </sheetData>
      <sheetData sheetId="237">
        <row r="16">
          <cell r="G16">
            <v>0</v>
          </cell>
        </row>
      </sheetData>
      <sheetData sheetId="238" refreshError="1"/>
      <sheetData sheetId="239" refreshError="1"/>
      <sheetData sheetId="240" refreshError="1"/>
      <sheetData sheetId="241" refreshError="1"/>
      <sheetData sheetId="242" refreshError="1"/>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ow r="16">
          <cell r="G16">
            <v>0</v>
          </cell>
        </row>
      </sheetData>
      <sheetData sheetId="265">
        <row r="16">
          <cell r="G16">
            <v>0</v>
          </cell>
        </row>
      </sheetData>
      <sheetData sheetId="266">
        <row r="16">
          <cell r="G16">
            <v>0</v>
          </cell>
        </row>
      </sheetData>
      <sheetData sheetId="267">
        <row r="16">
          <cell r="G16">
            <v>0</v>
          </cell>
        </row>
      </sheetData>
      <sheetData sheetId="268">
        <row r="16">
          <cell r="G16">
            <v>0</v>
          </cell>
        </row>
      </sheetData>
      <sheetData sheetId="269">
        <row r="16">
          <cell r="G16">
            <v>0</v>
          </cell>
        </row>
      </sheetData>
      <sheetData sheetId="270">
        <row r="16">
          <cell r="G16">
            <v>0</v>
          </cell>
        </row>
      </sheetData>
      <sheetData sheetId="271">
        <row r="16">
          <cell r="G16">
            <v>0</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ow r="16">
          <cell r="G16">
            <v>0</v>
          </cell>
        </row>
      </sheetData>
      <sheetData sheetId="281">
        <row r="16">
          <cell r="G16">
            <v>0</v>
          </cell>
        </row>
      </sheetData>
      <sheetData sheetId="282">
        <row r="16">
          <cell r="G16">
            <v>0</v>
          </cell>
        </row>
      </sheetData>
      <sheetData sheetId="283">
        <row r="16">
          <cell r="G16">
            <v>0</v>
          </cell>
        </row>
      </sheetData>
      <sheetData sheetId="284">
        <row r="16">
          <cell r="G16">
            <v>0</v>
          </cell>
        </row>
      </sheetData>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1</v>
          </cell>
        </row>
      </sheetData>
      <sheetData sheetId="335">
        <row r="16">
          <cell r="G16">
            <v>0</v>
          </cell>
        </row>
      </sheetData>
      <sheetData sheetId="336">
        <row r="16">
          <cell r="G16">
            <v>0</v>
          </cell>
        </row>
      </sheetData>
      <sheetData sheetId="337">
        <row r="16">
          <cell r="G16">
            <v>0</v>
          </cell>
        </row>
      </sheetData>
      <sheetData sheetId="338">
        <row r="16">
          <cell r="G16">
            <v>0</v>
          </cell>
        </row>
      </sheetData>
      <sheetData sheetId="339">
        <row r="16">
          <cell r="G16">
            <v>0</v>
          </cell>
        </row>
      </sheetData>
      <sheetData sheetId="340">
        <row r="16">
          <cell r="G16">
            <v>0</v>
          </cell>
        </row>
      </sheetData>
      <sheetData sheetId="341">
        <row r="16">
          <cell r="G16">
            <v>0</v>
          </cell>
        </row>
      </sheetData>
      <sheetData sheetId="342">
        <row r="16">
          <cell r="G16">
            <v>1</v>
          </cell>
        </row>
      </sheetData>
      <sheetData sheetId="343">
        <row r="16">
          <cell r="G16">
            <v>0</v>
          </cell>
        </row>
      </sheetData>
      <sheetData sheetId="344">
        <row r="16">
          <cell r="G16">
            <v>0</v>
          </cell>
        </row>
      </sheetData>
      <sheetData sheetId="345">
        <row r="16">
          <cell r="G16">
            <v>0</v>
          </cell>
        </row>
      </sheetData>
      <sheetData sheetId="346">
        <row r="16">
          <cell r="G16">
            <v>0</v>
          </cell>
        </row>
      </sheetData>
      <sheetData sheetId="347">
        <row r="16">
          <cell r="G16">
            <v>0</v>
          </cell>
        </row>
      </sheetData>
      <sheetData sheetId="348">
        <row r="16">
          <cell r="G16">
            <v>0</v>
          </cell>
        </row>
      </sheetData>
      <sheetData sheetId="349">
        <row r="16">
          <cell r="G16">
            <v>0</v>
          </cell>
        </row>
      </sheetData>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ow r="16">
          <cell r="G16">
            <v>0</v>
          </cell>
        </row>
      </sheetData>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row r="16">
          <cell r="G16">
            <v>0</v>
          </cell>
        </row>
      </sheetData>
      <sheetData sheetId="447"/>
      <sheetData sheetId="448">
        <row r="16">
          <cell r="G16">
            <v>0</v>
          </cell>
        </row>
      </sheetData>
      <sheetData sheetId="449"/>
      <sheetData sheetId="450"/>
      <sheetData sheetId="451"/>
      <sheetData sheetId="452">
        <row r="16">
          <cell r="G16">
            <v>0</v>
          </cell>
        </row>
      </sheetData>
      <sheetData sheetId="453"/>
      <sheetData sheetId="454"/>
      <sheetData sheetId="455"/>
      <sheetData sheetId="456"/>
      <sheetData sheetId="457"/>
      <sheetData sheetId="458"/>
      <sheetData sheetId="459"/>
      <sheetData sheetId="460">
        <row r="16">
          <cell r="G16">
            <v>0</v>
          </cell>
        </row>
      </sheetData>
      <sheetData sheetId="461"/>
      <sheetData sheetId="462"/>
      <sheetData sheetId="463"/>
      <sheetData sheetId="464"/>
      <sheetData sheetId="465">
        <row r="16">
          <cell r="G16">
            <v>0</v>
          </cell>
        </row>
      </sheetData>
      <sheetData sheetId="466">
        <row r="16">
          <cell r="G16">
            <v>0</v>
          </cell>
        </row>
      </sheetData>
      <sheetData sheetId="467"/>
      <sheetData sheetId="468"/>
      <sheetData sheetId="469">
        <row r="16">
          <cell r="G16">
            <v>0</v>
          </cell>
        </row>
      </sheetData>
      <sheetData sheetId="470"/>
      <sheetData sheetId="471">
        <row r="16">
          <cell r="G16">
            <v>0</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row r="16">
          <cell r="G16">
            <v>1</v>
          </cell>
        </row>
      </sheetData>
      <sheetData sheetId="492">
        <row r="16">
          <cell r="G16">
            <v>1</v>
          </cell>
        </row>
      </sheetData>
      <sheetData sheetId="493"/>
      <sheetData sheetId="494"/>
      <sheetData sheetId="495"/>
      <sheetData sheetId="496">
        <row r="16">
          <cell r="G16">
            <v>0</v>
          </cell>
        </row>
      </sheetData>
      <sheetData sheetId="497">
        <row r="16">
          <cell r="G16">
            <v>1</v>
          </cell>
        </row>
      </sheetData>
      <sheetData sheetId="498">
        <row r="16">
          <cell r="G16">
            <v>1</v>
          </cell>
        </row>
      </sheetData>
      <sheetData sheetId="499"/>
      <sheetData sheetId="500">
        <row r="16">
          <cell r="G16">
            <v>1</v>
          </cell>
        </row>
      </sheetData>
      <sheetData sheetId="501">
        <row r="16">
          <cell r="G16">
            <v>1</v>
          </cell>
        </row>
      </sheetData>
      <sheetData sheetId="502">
        <row r="16">
          <cell r="G16">
            <v>1</v>
          </cell>
        </row>
      </sheetData>
      <sheetData sheetId="503">
        <row r="16">
          <cell r="G16">
            <v>1</v>
          </cell>
        </row>
      </sheetData>
      <sheetData sheetId="504">
        <row r="16">
          <cell r="G16">
            <v>0</v>
          </cell>
        </row>
      </sheetData>
      <sheetData sheetId="505"/>
      <sheetData sheetId="506">
        <row r="16">
          <cell r="G16">
            <v>0</v>
          </cell>
        </row>
      </sheetData>
      <sheetData sheetId="507">
        <row r="16">
          <cell r="G16">
            <v>1</v>
          </cell>
        </row>
      </sheetData>
      <sheetData sheetId="508">
        <row r="16">
          <cell r="G16">
            <v>1</v>
          </cell>
        </row>
      </sheetData>
      <sheetData sheetId="509">
        <row r="16">
          <cell r="G16">
            <v>1</v>
          </cell>
        </row>
      </sheetData>
      <sheetData sheetId="510"/>
      <sheetData sheetId="511"/>
      <sheetData sheetId="512">
        <row r="16">
          <cell r="G16">
            <v>1</v>
          </cell>
        </row>
      </sheetData>
      <sheetData sheetId="513">
        <row r="16">
          <cell r="G16">
            <v>0</v>
          </cell>
        </row>
      </sheetData>
      <sheetData sheetId="514">
        <row r="16">
          <cell r="G16">
            <v>0</v>
          </cell>
        </row>
      </sheetData>
      <sheetData sheetId="515">
        <row r="16">
          <cell r="G16">
            <v>0</v>
          </cell>
        </row>
      </sheetData>
      <sheetData sheetId="516">
        <row r="16">
          <cell r="G16">
            <v>0</v>
          </cell>
        </row>
      </sheetData>
      <sheetData sheetId="517"/>
      <sheetData sheetId="518">
        <row r="16">
          <cell r="G16">
            <v>1</v>
          </cell>
        </row>
      </sheetData>
      <sheetData sheetId="519">
        <row r="16">
          <cell r="G16">
            <v>1</v>
          </cell>
        </row>
      </sheetData>
      <sheetData sheetId="520">
        <row r="16">
          <cell r="G16">
            <v>1</v>
          </cell>
        </row>
      </sheetData>
      <sheetData sheetId="521"/>
      <sheetData sheetId="522">
        <row r="16">
          <cell r="G16">
            <v>1</v>
          </cell>
        </row>
      </sheetData>
      <sheetData sheetId="523">
        <row r="16">
          <cell r="G16">
            <v>1</v>
          </cell>
        </row>
      </sheetData>
      <sheetData sheetId="524">
        <row r="16">
          <cell r="G16">
            <v>1</v>
          </cell>
        </row>
      </sheetData>
      <sheetData sheetId="525">
        <row r="16">
          <cell r="G16">
            <v>1</v>
          </cell>
        </row>
      </sheetData>
      <sheetData sheetId="526">
        <row r="16">
          <cell r="G16">
            <v>1</v>
          </cell>
        </row>
      </sheetData>
      <sheetData sheetId="527">
        <row r="16">
          <cell r="G16">
            <v>1</v>
          </cell>
        </row>
      </sheetData>
      <sheetData sheetId="528">
        <row r="16">
          <cell r="G16">
            <v>1</v>
          </cell>
        </row>
      </sheetData>
      <sheetData sheetId="529">
        <row r="16">
          <cell r="G16">
            <v>1</v>
          </cell>
        </row>
      </sheetData>
      <sheetData sheetId="530">
        <row r="16">
          <cell r="G16">
            <v>1</v>
          </cell>
        </row>
      </sheetData>
      <sheetData sheetId="531">
        <row r="16">
          <cell r="G16">
            <v>1</v>
          </cell>
        </row>
      </sheetData>
      <sheetData sheetId="532"/>
      <sheetData sheetId="533">
        <row r="16">
          <cell r="G16">
            <v>1</v>
          </cell>
        </row>
      </sheetData>
      <sheetData sheetId="534">
        <row r="16">
          <cell r="G16">
            <v>1</v>
          </cell>
        </row>
      </sheetData>
      <sheetData sheetId="535" refreshError="1"/>
      <sheetData sheetId="536" refreshError="1"/>
      <sheetData sheetId="537">
        <row r="16">
          <cell r="G16">
            <v>1</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16">
          <cell r="G16">
            <v>0</v>
          </cell>
        </row>
      </sheetData>
      <sheetData sheetId="547"/>
      <sheetData sheetId="548">
        <row r="16">
          <cell r="G16">
            <v>0</v>
          </cell>
        </row>
      </sheetData>
      <sheetData sheetId="549">
        <row r="16">
          <cell r="G16">
            <v>0</v>
          </cell>
        </row>
      </sheetData>
      <sheetData sheetId="550">
        <row r="16">
          <cell r="G16">
            <v>0</v>
          </cell>
        </row>
      </sheetData>
      <sheetData sheetId="551">
        <row r="16">
          <cell r="G16">
            <v>0</v>
          </cell>
        </row>
      </sheetData>
      <sheetData sheetId="552">
        <row r="16">
          <cell r="G16">
            <v>0</v>
          </cell>
        </row>
      </sheetData>
      <sheetData sheetId="553">
        <row r="16">
          <cell r="G16">
            <v>0</v>
          </cell>
        </row>
      </sheetData>
      <sheetData sheetId="554" refreshError="1"/>
      <sheetData sheetId="555" refreshError="1"/>
      <sheetData sheetId="556" refreshError="1"/>
      <sheetData sheetId="557">
        <row r="16">
          <cell r="G16">
            <v>0</v>
          </cell>
        </row>
      </sheetData>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ow r="16">
          <cell r="G16">
            <v>0</v>
          </cell>
        </row>
      </sheetData>
      <sheetData sheetId="584">
        <row r="16">
          <cell r="G16">
            <v>0</v>
          </cell>
        </row>
      </sheetData>
      <sheetData sheetId="585">
        <row r="16">
          <cell r="G16">
            <v>0</v>
          </cell>
        </row>
      </sheetData>
      <sheetData sheetId="586">
        <row r="16">
          <cell r="G16">
            <v>0</v>
          </cell>
        </row>
      </sheetData>
      <sheetData sheetId="587"/>
      <sheetData sheetId="588">
        <row r="16">
          <cell r="G16">
            <v>0</v>
          </cell>
        </row>
      </sheetData>
      <sheetData sheetId="589">
        <row r="16">
          <cell r="G16">
            <v>0</v>
          </cell>
        </row>
      </sheetData>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row r="16">
          <cell r="G16">
            <v>0</v>
          </cell>
        </row>
      </sheetData>
      <sheetData sheetId="602">
        <row r="16">
          <cell r="G16">
            <v>0</v>
          </cell>
        </row>
      </sheetData>
      <sheetData sheetId="603">
        <row r="16">
          <cell r="G16">
            <v>0</v>
          </cell>
        </row>
      </sheetData>
      <sheetData sheetId="604">
        <row r="16">
          <cell r="G16">
            <v>0</v>
          </cell>
        </row>
      </sheetData>
      <sheetData sheetId="605">
        <row r="16">
          <cell r="G16">
            <v>0</v>
          </cell>
        </row>
      </sheetData>
      <sheetData sheetId="606">
        <row r="16">
          <cell r="G16">
            <v>0</v>
          </cell>
        </row>
      </sheetData>
      <sheetData sheetId="607"/>
      <sheetData sheetId="608">
        <row r="16">
          <cell r="G16">
            <v>0</v>
          </cell>
        </row>
      </sheetData>
      <sheetData sheetId="609">
        <row r="16">
          <cell r="G16">
            <v>0</v>
          </cell>
        </row>
      </sheetData>
      <sheetData sheetId="610">
        <row r="16">
          <cell r="G16">
            <v>0</v>
          </cell>
        </row>
      </sheetData>
      <sheetData sheetId="611"/>
      <sheetData sheetId="612">
        <row r="16">
          <cell r="G16">
            <v>0</v>
          </cell>
        </row>
      </sheetData>
      <sheetData sheetId="613">
        <row r="16">
          <cell r="G16">
            <v>0</v>
          </cell>
        </row>
      </sheetData>
      <sheetData sheetId="614">
        <row r="16">
          <cell r="G16">
            <v>0</v>
          </cell>
        </row>
      </sheetData>
      <sheetData sheetId="615">
        <row r="16">
          <cell r="G16">
            <v>0</v>
          </cell>
        </row>
      </sheetData>
      <sheetData sheetId="616"/>
      <sheetData sheetId="617">
        <row r="16">
          <cell r="G16">
            <v>0</v>
          </cell>
        </row>
      </sheetData>
      <sheetData sheetId="618">
        <row r="16">
          <cell r="G16">
            <v>0</v>
          </cell>
        </row>
      </sheetData>
      <sheetData sheetId="619"/>
      <sheetData sheetId="620">
        <row r="16">
          <cell r="G16">
            <v>0</v>
          </cell>
        </row>
      </sheetData>
      <sheetData sheetId="621"/>
      <sheetData sheetId="622">
        <row r="16">
          <cell r="G16">
            <v>0</v>
          </cell>
        </row>
      </sheetData>
      <sheetData sheetId="623">
        <row r="16">
          <cell r="G16">
            <v>0</v>
          </cell>
        </row>
      </sheetData>
      <sheetData sheetId="624">
        <row r="16">
          <cell r="G16">
            <v>0</v>
          </cell>
        </row>
      </sheetData>
      <sheetData sheetId="625"/>
      <sheetData sheetId="626">
        <row r="16">
          <cell r="G16">
            <v>0</v>
          </cell>
        </row>
      </sheetData>
      <sheetData sheetId="627"/>
      <sheetData sheetId="628">
        <row r="16">
          <cell r="G16">
            <v>0</v>
          </cell>
        </row>
      </sheetData>
      <sheetData sheetId="629">
        <row r="16">
          <cell r="G16">
            <v>0</v>
          </cell>
        </row>
      </sheetData>
      <sheetData sheetId="630">
        <row r="16">
          <cell r="G16">
            <v>0</v>
          </cell>
        </row>
      </sheetData>
      <sheetData sheetId="631"/>
      <sheetData sheetId="632">
        <row r="16">
          <cell r="G16">
            <v>0</v>
          </cell>
        </row>
      </sheetData>
      <sheetData sheetId="633">
        <row r="16">
          <cell r="G16">
            <v>0</v>
          </cell>
        </row>
      </sheetData>
      <sheetData sheetId="634">
        <row r="16">
          <cell r="G16">
            <v>0</v>
          </cell>
        </row>
      </sheetData>
      <sheetData sheetId="635"/>
      <sheetData sheetId="636">
        <row r="16">
          <cell r="G16">
            <v>0</v>
          </cell>
        </row>
      </sheetData>
      <sheetData sheetId="637">
        <row r="16">
          <cell r="G16">
            <v>0</v>
          </cell>
        </row>
      </sheetData>
      <sheetData sheetId="638">
        <row r="16">
          <cell r="G16">
            <v>0</v>
          </cell>
        </row>
      </sheetData>
      <sheetData sheetId="639">
        <row r="16">
          <cell r="G16">
            <v>0</v>
          </cell>
        </row>
      </sheetData>
      <sheetData sheetId="640">
        <row r="16">
          <cell r="G16">
            <v>0</v>
          </cell>
        </row>
      </sheetData>
      <sheetData sheetId="641">
        <row r="16">
          <cell r="G16">
            <v>0</v>
          </cell>
        </row>
      </sheetData>
      <sheetData sheetId="642">
        <row r="16">
          <cell r="G16">
            <v>0</v>
          </cell>
        </row>
      </sheetData>
      <sheetData sheetId="643"/>
      <sheetData sheetId="644">
        <row r="16">
          <cell r="G16">
            <v>0</v>
          </cell>
        </row>
      </sheetData>
      <sheetData sheetId="645"/>
      <sheetData sheetId="646">
        <row r="16">
          <cell r="G16">
            <v>0</v>
          </cell>
        </row>
      </sheetData>
      <sheetData sheetId="647"/>
      <sheetData sheetId="648">
        <row r="16">
          <cell r="G16">
            <v>0</v>
          </cell>
        </row>
      </sheetData>
      <sheetData sheetId="649"/>
      <sheetData sheetId="650">
        <row r="16">
          <cell r="G16">
            <v>0</v>
          </cell>
        </row>
      </sheetData>
      <sheetData sheetId="651"/>
      <sheetData sheetId="652">
        <row r="16">
          <cell r="G16">
            <v>0</v>
          </cell>
        </row>
      </sheetData>
      <sheetData sheetId="653"/>
      <sheetData sheetId="654">
        <row r="16">
          <cell r="G16">
            <v>0</v>
          </cell>
        </row>
      </sheetData>
      <sheetData sheetId="655"/>
      <sheetData sheetId="656">
        <row r="16">
          <cell r="G16">
            <v>0</v>
          </cell>
        </row>
      </sheetData>
      <sheetData sheetId="657"/>
      <sheetData sheetId="658"/>
      <sheetData sheetId="659"/>
      <sheetData sheetId="660">
        <row r="16">
          <cell r="G16">
            <v>0</v>
          </cell>
        </row>
      </sheetData>
      <sheetData sheetId="661">
        <row r="16">
          <cell r="G16">
            <v>0</v>
          </cell>
        </row>
      </sheetData>
      <sheetData sheetId="662">
        <row r="16">
          <cell r="G16">
            <v>0</v>
          </cell>
        </row>
      </sheetData>
      <sheetData sheetId="663">
        <row r="16">
          <cell r="G16">
            <v>0</v>
          </cell>
        </row>
      </sheetData>
      <sheetData sheetId="664"/>
      <sheetData sheetId="665">
        <row r="16">
          <cell r="G16">
            <v>0</v>
          </cell>
        </row>
      </sheetData>
      <sheetData sheetId="666"/>
      <sheetData sheetId="667">
        <row r="16">
          <cell r="G16">
            <v>0</v>
          </cell>
        </row>
      </sheetData>
      <sheetData sheetId="668">
        <row r="16">
          <cell r="G16">
            <v>1</v>
          </cell>
        </row>
      </sheetData>
      <sheetData sheetId="669">
        <row r="16">
          <cell r="G16">
            <v>0</v>
          </cell>
        </row>
      </sheetData>
      <sheetData sheetId="670"/>
      <sheetData sheetId="671" refreshError="1"/>
      <sheetData sheetId="672" refreshError="1"/>
      <sheetData sheetId="673">
        <row r="16">
          <cell r="G16">
            <v>0</v>
          </cell>
        </row>
      </sheetData>
      <sheetData sheetId="674"/>
      <sheetData sheetId="675">
        <row r="16">
          <cell r="G16">
            <v>0</v>
          </cell>
        </row>
      </sheetData>
      <sheetData sheetId="676" refreshError="1"/>
      <sheetData sheetId="677" refreshError="1"/>
      <sheetData sheetId="678">
        <row r="16">
          <cell r="G16">
            <v>0</v>
          </cell>
        </row>
      </sheetData>
      <sheetData sheetId="679">
        <row r="16">
          <cell r="G16">
            <v>0</v>
          </cell>
        </row>
      </sheetData>
      <sheetData sheetId="680">
        <row r="16">
          <cell r="G16">
            <v>0</v>
          </cell>
        </row>
      </sheetData>
      <sheetData sheetId="681"/>
      <sheetData sheetId="682">
        <row r="16">
          <cell r="G16">
            <v>0</v>
          </cell>
        </row>
      </sheetData>
      <sheetData sheetId="683">
        <row r="16">
          <cell r="G16">
            <v>0</v>
          </cell>
        </row>
      </sheetData>
      <sheetData sheetId="684"/>
      <sheetData sheetId="685">
        <row r="16">
          <cell r="G16">
            <v>0</v>
          </cell>
        </row>
      </sheetData>
      <sheetData sheetId="686">
        <row r="16">
          <cell r="G16">
            <v>0</v>
          </cell>
        </row>
      </sheetData>
      <sheetData sheetId="687">
        <row r="16">
          <cell r="G16">
            <v>0</v>
          </cell>
        </row>
      </sheetData>
      <sheetData sheetId="688">
        <row r="16">
          <cell r="G16">
            <v>0</v>
          </cell>
        </row>
      </sheetData>
      <sheetData sheetId="689" refreshError="1"/>
      <sheetData sheetId="690" refreshError="1"/>
      <sheetData sheetId="691" refreshError="1"/>
      <sheetData sheetId="692">
        <row r="16">
          <cell r="G16">
            <v>0</v>
          </cell>
        </row>
      </sheetData>
      <sheetData sheetId="693">
        <row r="16">
          <cell r="G16">
            <v>0</v>
          </cell>
        </row>
      </sheetData>
      <sheetData sheetId="694"/>
      <sheetData sheetId="695"/>
      <sheetData sheetId="696">
        <row r="16">
          <cell r="G16">
            <v>0</v>
          </cell>
        </row>
      </sheetData>
      <sheetData sheetId="697">
        <row r="16">
          <cell r="G16">
            <v>0</v>
          </cell>
        </row>
      </sheetData>
      <sheetData sheetId="698">
        <row r="16">
          <cell r="G16">
            <v>0</v>
          </cell>
        </row>
      </sheetData>
      <sheetData sheetId="699"/>
      <sheetData sheetId="700"/>
      <sheetData sheetId="701">
        <row r="16">
          <cell r="G16">
            <v>0</v>
          </cell>
        </row>
      </sheetData>
      <sheetData sheetId="702">
        <row r="16">
          <cell r="G16">
            <v>0</v>
          </cell>
        </row>
      </sheetData>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ow r="16">
          <cell r="G16">
            <v>1</v>
          </cell>
        </row>
      </sheetData>
      <sheetData sheetId="713">
        <row r="16">
          <cell r="G16">
            <v>0</v>
          </cell>
        </row>
      </sheetData>
      <sheetData sheetId="714" refreshError="1"/>
      <sheetData sheetId="715">
        <row r="16">
          <cell r="G16">
            <v>1</v>
          </cell>
        </row>
      </sheetData>
      <sheetData sheetId="716">
        <row r="16">
          <cell r="G16">
            <v>0</v>
          </cell>
        </row>
      </sheetData>
      <sheetData sheetId="717">
        <row r="16">
          <cell r="G16">
            <v>1</v>
          </cell>
        </row>
      </sheetData>
      <sheetData sheetId="718">
        <row r="16">
          <cell r="G16">
            <v>1</v>
          </cell>
        </row>
      </sheetData>
      <sheetData sheetId="719"/>
      <sheetData sheetId="720">
        <row r="16">
          <cell r="G16">
            <v>1</v>
          </cell>
        </row>
      </sheetData>
      <sheetData sheetId="721"/>
      <sheetData sheetId="722">
        <row r="16">
          <cell r="G16">
            <v>1</v>
          </cell>
        </row>
      </sheetData>
      <sheetData sheetId="723">
        <row r="16">
          <cell r="G16">
            <v>0</v>
          </cell>
        </row>
      </sheetData>
      <sheetData sheetId="724">
        <row r="16">
          <cell r="G16">
            <v>1</v>
          </cell>
        </row>
      </sheetData>
      <sheetData sheetId="725" refreshError="1"/>
      <sheetData sheetId="726" refreshError="1"/>
      <sheetData sheetId="727" refreshError="1"/>
      <sheetData sheetId="728" refreshError="1"/>
      <sheetData sheetId="729">
        <row r="16">
          <cell r="G16">
            <v>0</v>
          </cell>
        </row>
      </sheetData>
      <sheetData sheetId="730">
        <row r="16">
          <cell r="G16">
            <v>0</v>
          </cell>
        </row>
      </sheetData>
      <sheetData sheetId="731">
        <row r="16">
          <cell r="G16">
            <v>0</v>
          </cell>
        </row>
      </sheetData>
      <sheetData sheetId="732"/>
      <sheetData sheetId="733">
        <row r="16">
          <cell r="G16">
            <v>0</v>
          </cell>
        </row>
      </sheetData>
      <sheetData sheetId="734">
        <row r="16">
          <cell r="G16">
            <v>0</v>
          </cell>
        </row>
      </sheetData>
      <sheetData sheetId="735">
        <row r="16">
          <cell r="G16">
            <v>0</v>
          </cell>
        </row>
      </sheetData>
      <sheetData sheetId="736">
        <row r="16">
          <cell r="G16">
            <v>0</v>
          </cell>
        </row>
      </sheetData>
      <sheetData sheetId="737"/>
      <sheetData sheetId="738">
        <row r="16">
          <cell r="G16">
            <v>0</v>
          </cell>
        </row>
      </sheetData>
      <sheetData sheetId="739">
        <row r="16">
          <cell r="G16">
            <v>0</v>
          </cell>
        </row>
      </sheetData>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8">
          <cell r="B8">
            <v>43731</v>
          </cell>
        </row>
      </sheetData>
      <sheetData sheetId="746"/>
      <sheetData sheetId="747">
        <row r="16">
          <cell r="G16">
            <v>0</v>
          </cell>
        </row>
      </sheetData>
      <sheetData sheetId="748">
        <row r="16">
          <cell r="G16">
            <v>0</v>
          </cell>
        </row>
      </sheetData>
      <sheetData sheetId="749">
        <row r="16">
          <cell r="G16">
            <v>0</v>
          </cell>
        </row>
      </sheetData>
      <sheetData sheetId="750"/>
      <sheetData sheetId="751" refreshError="1"/>
      <sheetData sheetId="752" refreshError="1"/>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sheetData sheetId="768"/>
      <sheetData sheetId="769">
        <row r="16">
          <cell r="G16">
            <v>0</v>
          </cell>
        </row>
      </sheetData>
      <sheetData sheetId="770"/>
      <sheetData sheetId="771">
        <row r="16">
          <cell r="G16">
            <v>0</v>
          </cell>
        </row>
      </sheetData>
      <sheetData sheetId="772">
        <row r="16">
          <cell r="G16">
            <v>0</v>
          </cell>
        </row>
      </sheetData>
      <sheetData sheetId="773">
        <row r="16">
          <cell r="G16">
            <v>0</v>
          </cell>
        </row>
      </sheetData>
      <sheetData sheetId="774">
        <row r="16">
          <cell r="G16">
            <v>1</v>
          </cell>
        </row>
      </sheetData>
      <sheetData sheetId="775">
        <row r="16">
          <cell r="G16">
            <v>0</v>
          </cell>
        </row>
      </sheetData>
      <sheetData sheetId="776"/>
      <sheetData sheetId="777">
        <row r="16">
          <cell r="G16">
            <v>0</v>
          </cell>
        </row>
      </sheetData>
      <sheetData sheetId="778">
        <row r="16">
          <cell r="G16">
            <v>0</v>
          </cell>
        </row>
      </sheetData>
      <sheetData sheetId="779">
        <row r="16">
          <cell r="G16">
            <v>0</v>
          </cell>
        </row>
      </sheetData>
      <sheetData sheetId="780"/>
      <sheetData sheetId="781">
        <row r="16">
          <cell r="G16">
            <v>0</v>
          </cell>
        </row>
      </sheetData>
      <sheetData sheetId="782">
        <row r="16">
          <cell r="G16">
            <v>0</v>
          </cell>
        </row>
      </sheetData>
      <sheetData sheetId="783">
        <row r="16">
          <cell r="G16">
            <v>0</v>
          </cell>
        </row>
      </sheetData>
      <sheetData sheetId="784"/>
      <sheetData sheetId="785">
        <row r="16">
          <cell r="G16">
            <v>0</v>
          </cell>
        </row>
      </sheetData>
      <sheetData sheetId="786">
        <row r="16">
          <cell r="G16">
            <v>0</v>
          </cell>
        </row>
      </sheetData>
      <sheetData sheetId="787">
        <row r="16">
          <cell r="G16">
            <v>0</v>
          </cell>
        </row>
      </sheetData>
      <sheetData sheetId="788">
        <row r="16">
          <cell r="G16">
            <v>0</v>
          </cell>
        </row>
      </sheetData>
      <sheetData sheetId="789">
        <row r="16">
          <cell r="G16">
            <v>0</v>
          </cell>
        </row>
      </sheetData>
      <sheetData sheetId="790"/>
      <sheetData sheetId="791">
        <row r="16">
          <cell r="G16">
            <v>0</v>
          </cell>
        </row>
      </sheetData>
      <sheetData sheetId="792">
        <row r="16">
          <cell r="G16">
            <v>0</v>
          </cell>
        </row>
      </sheetData>
      <sheetData sheetId="793">
        <row r="16">
          <cell r="G16">
            <v>0</v>
          </cell>
        </row>
      </sheetData>
      <sheetData sheetId="794">
        <row r="16">
          <cell r="G16">
            <v>0</v>
          </cell>
        </row>
      </sheetData>
      <sheetData sheetId="795">
        <row r="16">
          <cell r="G16">
            <v>0</v>
          </cell>
        </row>
      </sheetData>
      <sheetData sheetId="796">
        <row r="16">
          <cell r="G16">
            <v>0</v>
          </cell>
        </row>
      </sheetData>
      <sheetData sheetId="797">
        <row r="16">
          <cell r="G16">
            <v>0</v>
          </cell>
        </row>
      </sheetData>
      <sheetData sheetId="798"/>
      <sheetData sheetId="799">
        <row r="16">
          <cell r="G16">
            <v>0</v>
          </cell>
        </row>
      </sheetData>
      <sheetData sheetId="800">
        <row r="16">
          <cell r="G16">
            <v>0</v>
          </cell>
        </row>
      </sheetData>
      <sheetData sheetId="801">
        <row r="16">
          <cell r="G16">
            <v>0</v>
          </cell>
        </row>
      </sheetData>
      <sheetData sheetId="802">
        <row r="16">
          <cell r="G16">
            <v>0</v>
          </cell>
        </row>
      </sheetData>
      <sheetData sheetId="803">
        <row r="16">
          <cell r="G16">
            <v>0</v>
          </cell>
        </row>
      </sheetData>
      <sheetData sheetId="804"/>
      <sheetData sheetId="805">
        <row r="16">
          <cell r="G16">
            <v>0</v>
          </cell>
        </row>
      </sheetData>
      <sheetData sheetId="806">
        <row r="16">
          <cell r="G16">
            <v>0</v>
          </cell>
        </row>
      </sheetData>
      <sheetData sheetId="807">
        <row r="16">
          <cell r="G16">
            <v>0</v>
          </cell>
        </row>
      </sheetData>
      <sheetData sheetId="808">
        <row r="16">
          <cell r="G16">
            <v>0</v>
          </cell>
        </row>
      </sheetData>
      <sheetData sheetId="809">
        <row r="16">
          <cell r="G16">
            <v>0</v>
          </cell>
        </row>
      </sheetData>
      <sheetData sheetId="810"/>
      <sheetData sheetId="811"/>
      <sheetData sheetId="812">
        <row r="16">
          <cell r="G16">
            <v>0</v>
          </cell>
        </row>
      </sheetData>
      <sheetData sheetId="813">
        <row r="16">
          <cell r="G16">
            <v>0</v>
          </cell>
        </row>
      </sheetData>
      <sheetData sheetId="814">
        <row r="16">
          <cell r="G16">
            <v>0</v>
          </cell>
        </row>
      </sheetData>
      <sheetData sheetId="815">
        <row r="16">
          <cell r="G16">
            <v>0</v>
          </cell>
        </row>
      </sheetData>
      <sheetData sheetId="816">
        <row r="16">
          <cell r="G16">
            <v>0</v>
          </cell>
        </row>
      </sheetData>
      <sheetData sheetId="817">
        <row r="16">
          <cell r="G16">
            <v>0</v>
          </cell>
        </row>
      </sheetData>
      <sheetData sheetId="818">
        <row r="16">
          <cell r="G16">
            <v>0</v>
          </cell>
        </row>
      </sheetData>
      <sheetData sheetId="819"/>
      <sheetData sheetId="820"/>
      <sheetData sheetId="821">
        <row r="16">
          <cell r="G16">
            <v>0</v>
          </cell>
        </row>
      </sheetData>
      <sheetData sheetId="822"/>
      <sheetData sheetId="823">
        <row r="16">
          <cell r="G16">
            <v>0</v>
          </cell>
        </row>
      </sheetData>
      <sheetData sheetId="824">
        <row r="16">
          <cell r="G16">
            <v>1</v>
          </cell>
        </row>
      </sheetData>
      <sheetData sheetId="825"/>
      <sheetData sheetId="826">
        <row r="16">
          <cell r="G16">
            <v>0</v>
          </cell>
        </row>
      </sheetData>
      <sheetData sheetId="827">
        <row r="16">
          <cell r="G16">
            <v>0</v>
          </cell>
        </row>
      </sheetData>
      <sheetData sheetId="828">
        <row r="16">
          <cell r="G16">
            <v>1</v>
          </cell>
        </row>
      </sheetData>
      <sheetData sheetId="829">
        <row r="16">
          <cell r="G16">
            <v>0</v>
          </cell>
        </row>
      </sheetData>
      <sheetData sheetId="830"/>
      <sheetData sheetId="831">
        <row r="16">
          <cell r="G16">
            <v>0</v>
          </cell>
        </row>
      </sheetData>
      <sheetData sheetId="832"/>
      <sheetData sheetId="833">
        <row r="16">
          <cell r="G16">
            <v>0</v>
          </cell>
        </row>
      </sheetData>
      <sheetData sheetId="834"/>
      <sheetData sheetId="835">
        <row r="16">
          <cell r="G16">
            <v>0</v>
          </cell>
        </row>
      </sheetData>
      <sheetData sheetId="836"/>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sheetData sheetId="847"/>
      <sheetData sheetId="848">
        <row r="16">
          <cell r="G16">
            <v>0</v>
          </cell>
        </row>
      </sheetData>
      <sheetData sheetId="849">
        <row r="16">
          <cell r="G16">
            <v>0</v>
          </cell>
        </row>
      </sheetData>
      <sheetData sheetId="850">
        <row r="16">
          <cell r="G16">
            <v>0</v>
          </cell>
        </row>
      </sheetData>
      <sheetData sheetId="851">
        <row r="16">
          <cell r="G16">
            <v>0</v>
          </cell>
        </row>
      </sheetData>
      <sheetData sheetId="852"/>
      <sheetData sheetId="853">
        <row r="16">
          <cell r="G16">
            <v>0</v>
          </cell>
        </row>
      </sheetData>
      <sheetData sheetId="854">
        <row r="16">
          <cell r="G16">
            <v>0</v>
          </cell>
        </row>
      </sheetData>
      <sheetData sheetId="855">
        <row r="16">
          <cell r="G16">
            <v>0</v>
          </cell>
        </row>
      </sheetData>
      <sheetData sheetId="856">
        <row r="16">
          <cell r="G16">
            <v>0</v>
          </cell>
        </row>
      </sheetData>
      <sheetData sheetId="857"/>
      <sheetData sheetId="858"/>
      <sheetData sheetId="859">
        <row r="16">
          <cell r="G16">
            <v>0</v>
          </cell>
        </row>
      </sheetData>
      <sheetData sheetId="860">
        <row r="16">
          <cell r="G16">
            <v>0</v>
          </cell>
        </row>
      </sheetData>
      <sheetData sheetId="861">
        <row r="16">
          <cell r="G16">
            <v>0</v>
          </cell>
        </row>
      </sheetData>
      <sheetData sheetId="862"/>
      <sheetData sheetId="863"/>
      <sheetData sheetId="864">
        <row r="16">
          <cell r="G16">
            <v>0</v>
          </cell>
        </row>
      </sheetData>
      <sheetData sheetId="865"/>
      <sheetData sheetId="866"/>
      <sheetData sheetId="867">
        <row r="16">
          <cell r="G16">
            <v>0</v>
          </cell>
        </row>
      </sheetData>
      <sheetData sheetId="868">
        <row r="16">
          <cell r="G16">
            <v>0</v>
          </cell>
        </row>
      </sheetData>
      <sheetData sheetId="869"/>
      <sheetData sheetId="870">
        <row r="16">
          <cell r="G16">
            <v>0</v>
          </cell>
        </row>
      </sheetData>
      <sheetData sheetId="871">
        <row r="16">
          <cell r="G16">
            <v>0</v>
          </cell>
        </row>
      </sheetData>
      <sheetData sheetId="872"/>
      <sheetData sheetId="873"/>
      <sheetData sheetId="874">
        <row r="16">
          <cell r="G16">
            <v>0</v>
          </cell>
        </row>
      </sheetData>
      <sheetData sheetId="875"/>
      <sheetData sheetId="876">
        <row r="16">
          <cell r="G16">
            <v>0</v>
          </cell>
        </row>
      </sheetData>
      <sheetData sheetId="877"/>
      <sheetData sheetId="878"/>
      <sheetData sheetId="879"/>
      <sheetData sheetId="880"/>
      <sheetData sheetId="881">
        <row r="16">
          <cell r="G16">
            <v>0</v>
          </cell>
        </row>
      </sheetData>
      <sheetData sheetId="882">
        <row r="16">
          <cell r="G16">
            <v>0</v>
          </cell>
        </row>
      </sheetData>
      <sheetData sheetId="883">
        <row r="16">
          <cell r="G16">
            <v>0</v>
          </cell>
        </row>
      </sheetData>
      <sheetData sheetId="884"/>
      <sheetData sheetId="885"/>
      <sheetData sheetId="886"/>
      <sheetData sheetId="887"/>
      <sheetData sheetId="888"/>
      <sheetData sheetId="889">
        <row r="16">
          <cell r="G16">
            <v>0</v>
          </cell>
        </row>
      </sheetData>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sheetData sheetId="917">
        <row r="16">
          <cell r="G16">
            <v>0</v>
          </cell>
        </row>
      </sheetData>
      <sheetData sheetId="918"/>
      <sheetData sheetId="919">
        <row r="16">
          <cell r="G16">
            <v>0</v>
          </cell>
        </row>
      </sheetData>
      <sheetData sheetId="920">
        <row r="16">
          <cell r="G16">
            <v>0</v>
          </cell>
        </row>
      </sheetData>
      <sheetData sheetId="921">
        <row r="16">
          <cell r="G16">
            <v>0</v>
          </cell>
        </row>
      </sheetData>
      <sheetData sheetId="922">
        <row r="16">
          <cell r="G16">
            <v>0</v>
          </cell>
        </row>
      </sheetData>
      <sheetData sheetId="923"/>
      <sheetData sheetId="924">
        <row r="16">
          <cell r="G16">
            <v>0</v>
          </cell>
        </row>
      </sheetData>
      <sheetData sheetId="925"/>
      <sheetData sheetId="926"/>
      <sheetData sheetId="927">
        <row r="16">
          <cell r="G16">
            <v>0</v>
          </cell>
        </row>
      </sheetData>
      <sheetData sheetId="928">
        <row r="16">
          <cell r="G16">
            <v>0</v>
          </cell>
        </row>
      </sheetData>
      <sheetData sheetId="929"/>
      <sheetData sheetId="930"/>
      <sheetData sheetId="931"/>
      <sheetData sheetId="932">
        <row r="16">
          <cell r="G16">
            <v>0</v>
          </cell>
        </row>
      </sheetData>
      <sheetData sheetId="933">
        <row r="16">
          <cell r="G16">
            <v>0</v>
          </cell>
        </row>
      </sheetData>
      <sheetData sheetId="934"/>
      <sheetData sheetId="935">
        <row r="16">
          <cell r="G16">
            <v>0</v>
          </cell>
        </row>
      </sheetData>
      <sheetData sheetId="936"/>
      <sheetData sheetId="937"/>
      <sheetData sheetId="938">
        <row r="16">
          <cell r="G16">
            <v>0</v>
          </cell>
        </row>
      </sheetData>
      <sheetData sheetId="939"/>
      <sheetData sheetId="940"/>
      <sheetData sheetId="941">
        <row r="16">
          <cell r="G16">
            <v>0</v>
          </cell>
        </row>
      </sheetData>
      <sheetData sheetId="942"/>
      <sheetData sheetId="943"/>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ow r="16">
          <cell r="G16">
            <v>0</v>
          </cell>
        </row>
      </sheetData>
      <sheetData sheetId="979" refreshError="1"/>
      <sheetData sheetId="980" refreshError="1"/>
      <sheetData sheetId="981" refreshError="1"/>
      <sheetData sheetId="982" refreshError="1"/>
      <sheetData sheetId="983" refreshError="1"/>
      <sheetData sheetId="984" refreshError="1"/>
      <sheetData sheetId="985">
        <row r="16">
          <cell r="G16">
            <v>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row r="16">
          <cell r="G16">
            <v>0</v>
          </cell>
        </row>
      </sheetData>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row r="16">
          <cell r="G16">
            <v>0</v>
          </cell>
        </row>
      </sheetData>
      <sheetData sheetId="1014"/>
      <sheetData sheetId="1015"/>
      <sheetData sheetId="1016"/>
      <sheetData sheetId="1017"/>
      <sheetData sheetId="1018"/>
      <sheetData sheetId="1019"/>
      <sheetData sheetId="1020"/>
      <sheetData sheetId="1021"/>
      <sheetData sheetId="1022"/>
      <sheetData sheetId="1023"/>
      <sheetData sheetId="1024">
        <row r="16">
          <cell r="G16">
            <v>0</v>
          </cell>
        </row>
      </sheetData>
      <sheetData sheetId="1025"/>
      <sheetData sheetId="1026"/>
      <sheetData sheetId="1027"/>
      <sheetData sheetId="1028"/>
      <sheetData sheetId="1029"/>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icmal"/>
      <sheetName val="Notes"/>
      <sheetName val="Basis"/>
      <sheetName val="SubmitCal"/>
      <sheetName val="TAS"/>
      <sheetName val="#REF"/>
      <sheetName val="StattCo yCharges"/>
      <sheetName val="GFA_HQ_Building"/>
      <sheetName val="GFA_Conference"/>
      <sheetName val="Su}}ary"/>
      <sheetName val="D-623D"/>
      <sheetName val="Penthouse Apartment"/>
      <sheetName val="LABOUR HISTOGRAM"/>
      <sheetName val="Cash2"/>
      <sheetName val="Z"/>
      <sheetName val="Raw Data"/>
      <sheetName val="Option"/>
      <sheetName val="Chiet tinh dz22"/>
      <sheetName val="Chiet tinh dz35"/>
      <sheetName val="CT Thang Mo"/>
      <sheetName val="1"/>
      <sheetName val="LEVEL SHEET"/>
      <sheetName val="SPT vs PHI"/>
      <sheetName val="CASHFLOWS"/>
      <sheetName val="Graph Data (DO NOT PRINT)"/>
      <sheetName val="BOQ"/>
      <sheetName val="Bill No. 2"/>
      <sheetName val="BQ_External"/>
      <sheetName val="Bill_1"/>
      <sheetName val="Bill_2"/>
      <sheetName val="Bill_3"/>
      <sheetName val="Bill_4"/>
      <sheetName val="Bill_5"/>
      <sheetName val="Bill_6"/>
      <sheetName val="Bill_7"/>
      <sheetName val="_______"/>
      <sheetName val="核算项目余额表"/>
      <sheetName val="Criteria"/>
      <sheetName val="改加胶玻璃、室外栏杆"/>
      <sheetName val="Assumptions"/>
      <sheetName val="@risk rents and incentives"/>
      <sheetName val="Car park lease"/>
      <sheetName val="Net rent analysis"/>
      <sheetName val="Poz-1 "/>
      <sheetName val="차액보증"/>
      <sheetName val="ancillary"/>
      <sheetName val="FOL - Bar"/>
      <sheetName val="Lab Cum Hist"/>
      <sheetName val="budget summary (2)"/>
      <sheetName val="Budget Analysis Summary"/>
      <sheetName val="Sheet2"/>
      <sheetName val="CT  PL"/>
      <sheetName val=""/>
      <sheetName val="Projet, methodes &amp; couts"/>
      <sheetName val="Macro1"/>
      <sheetName val="Planning"/>
      <sheetName val="TAHRIR"/>
      <sheetName val="Bases"/>
      <sheetName val="Risques majeurs &amp; Frais Ind."/>
      <sheetName val="Bouclage"/>
      <sheetName val="AREG_05"/>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LABOUR_HISTOGRAM"/>
      <sheetName val="JAS"/>
      <sheetName val="Body Sheet"/>
      <sheetName val="1.0 Executive Summary"/>
      <sheetName val="ANNEXURE-A"/>
      <sheetName val="Top sheet"/>
      <sheetName val="GFA_HQ_Building1"/>
      <sheetName val="Budget"/>
      <sheetName val="GFA_Conference1"/>
      <sheetName val="StattCo_yCharges"/>
      <sheetName val="BQ_External1"/>
      <sheetName val="Penthouse_Apartment"/>
      <sheetName val="LABOUR_HISTOGRAM1"/>
      <sheetName val="Lab_Cum_Hist"/>
      <sheetName val="Raw_Data"/>
      <sheetName val="Chiet_tinh_dz22"/>
      <sheetName val="Chiet_tinh_dz35"/>
      <sheetName val="CT_Thang_Mo"/>
      <sheetName val="@risk_rents_and_incentives"/>
      <sheetName val="Car_park_lease"/>
      <sheetName val="Net_rent_analysis"/>
      <sheetName val="Poz-1_"/>
      <sheetName val="Bill_No__2"/>
      <sheetName val="LEVEL_SHEET"/>
      <sheetName val="Graph_Data_(DO_NOT_PRINT)"/>
      <sheetName val="Tender_Summary"/>
      <sheetName val="Insurance_Ext"/>
      <sheetName val="FOL_-_Bar"/>
      <sheetName val="SPT_vs_PHI"/>
      <sheetName val="Rate analysis"/>
      <sheetName val="COC"/>
      <sheetName val="Customize_Your_Invoice"/>
      <sheetName val="HVAC_BoQ"/>
      <sheetName val="Dubai golf"/>
      <sheetName val="기계내역서"/>
      <sheetName val="2 Div 14 "/>
      <sheetName val="Bill 2"/>
      <sheetName val="HQ-TO"/>
      <sheetName val="Bill 1"/>
      <sheetName val="Bill 3"/>
      <sheetName val="Bill 4"/>
      <sheetName val="Bill 5"/>
      <sheetName val="Bill 6"/>
      <sheetName val="Bill 7"/>
      <sheetName val="_x0000__x0000__x0000__x0000__x0000__x0000__x0000__x0000_"/>
      <sheetName val="POWER ASSUMPTIONS"/>
      <sheetName val="List"/>
      <sheetName val="Projet,_methodes_&amp;_couts"/>
      <sheetName val="Risques_majeurs_&amp;_Frais_Ind_"/>
      <sheetName val="budget_summary_(2)"/>
      <sheetName val="Budget_Analysis_Summary"/>
      <sheetName val="CT__PL"/>
      <sheetName val="Currencies"/>
      <sheetName val="Ap A"/>
      <sheetName val="Geneí¬_x0008_i_x0000__x0000__x0014__x0000_0."/>
      <sheetName val="70_x0000_,/0_x0000_s«_x0008_i_x0000_Æø_x0003_í¬_x0008_i_x0000_"/>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SAP"/>
      <sheetName val="POWER"/>
      <sheetName val="MTP"/>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ConferenceCentre_x0000_옰ʒ䄂ʒ鵠ʐ䄂ʒ閐̐䄂ʒ蕈̐"/>
      <sheetName val="Inputs"/>
      <sheetName val="ACT_SPS"/>
      <sheetName val="SPSF"/>
      <sheetName val="Invoice Summary"/>
      <sheetName val="DATAS"/>
      <sheetName val="concrete"/>
      <sheetName val="beam-reinft-IIInd floor"/>
      <sheetName val="SHOPLIST.xls"/>
      <sheetName val="Geneí¬_x0008_i"/>
      <sheetName val="70"/>
      <sheetName val="beam-reinft-machine rm"/>
      <sheetName val="girder"/>
      <sheetName val="Rocker"/>
      <sheetName val="98Price"/>
      <sheetName val="Sheet3"/>
      <sheetName val="WITHOUT C&amp;I PROFIT (3)"/>
      <sheetName val="PROJECT BRIEF"/>
      <sheetName val="C (3)"/>
      <sheetName val="Civil Boq"/>
      <sheetName val="공종별_집계금액"/>
      <sheetName val="sal"/>
      <sheetName val="GFA_HQ_Building6"/>
      <sheetName val="Wall"/>
      <sheetName val="Activity List"/>
      <sheetName val="마산월령동골조물량변경"/>
      <sheetName val="ABSTRACT"/>
      <sheetName val="DETAILED  BOQ"/>
      <sheetName val="M-Book for Conc"/>
      <sheetName val="M-Book for FW"/>
      <sheetName val="Vehicles"/>
      <sheetName val="CODE"/>
      <sheetName val="HIRED LABOUR CODE"/>
      <sheetName val="PA- Consutant "/>
      <sheetName val="Design"/>
      <sheetName val="upa"/>
      <sheetName val="foot-slab reinft"/>
      <sheetName val="BILL COV"/>
      <sheetName val="Ra  stair"/>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MOS"/>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Softscape Buildup"/>
      <sheetName val="Mat'l Rate"/>
      <sheetName val="Materials Cost(PCC)"/>
      <sheetName val="India F&amp;S Template"/>
      <sheetName val="Annex"/>
      <sheetName val="factors"/>
      <sheetName val="P4-B"/>
      <sheetName val="Break_Up"/>
      <sheetName val="RESULT"/>
      <sheetName val="IO LIST"/>
      <sheetName val="Formulas"/>
      <sheetName val="Material "/>
      <sheetName val="Quote Sheet"/>
      <sheetName val="갑지"/>
      <sheetName val="15-MECH"/>
      <sheetName val="Day work"/>
      <sheetName val="250mm"/>
      <sheetName val="200mm"/>
      <sheetName val="160mm"/>
      <sheetName val="FITTINGS"/>
      <sheetName val="VALVE CHAMBERS"/>
      <sheetName val="Fire Hydrants"/>
      <sheetName val="B.GATE VALVE"/>
      <sheetName val="Sub G1 Fire"/>
      <sheetName val="Sub G12 Fire"/>
      <sheetName val="CERTIFICATE"/>
      <sheetName val="Toolbox"/>
      <sheetName val="GFA_HQ_Building7"/>
      <sheetName val="Rate_analysis4"/>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INSTR"/>
      <sheetName val="Data_Summary"/>
      <sheetName val="bill nb2-Plumbing &amp; Drainag"/>
      <sheetName val="Pl &amp; Dr B"/>
      <sheetName val="Pl &amp; Dr G"/>
      <sheetName val="房屋及建筑物"/>
      <sheetName val="XL4Poppy"/>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ay_work"/>
      <sheetName val="BILL_COV"/>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 _x0008__x0000__x0000_ _x0008_"/>
      <sheetName val="COLUMN"/>
      <sheetName val="CHART OF ACCOUNTS"/>
      <sheetName val="ConferenceCentre?옰ʒ䄂ʒ鵠ʐ䄂ʒ閐̐䄂ʒ蕈̐"/>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scalation"/>
      <sheetName val="ANAL"/>
      <sheetName val="B185-B-2"/>
      <sheetName val="B185-B-3"/>
      <sheetName val="B185-B-4"/>
      <sheetName val="B185-B-5"/>
      <sheetName val="B185-B-6"/>
      <sheetName val="B185-B-7"/>
      <sheetName val="B185-B-8"/>
      <sheetName val="B185-B-9.1"/>
      <sheetName val="B185-B-9.2"/>
      <sheetName val="RA-markate"/>
      <sheetName val="BOQ_Direct_selling cost"/>
      <sheetName val="E-Bill No.6 A-O"/>
      <sheetName val="Ap_A4"/>
      <sheetName val="2_Div_14_4"/>
      <sheetName val="PROJECT_BRIEF4"/>
      <sheetName val="Bill_25"/>
      <sheetName val="C_(3)4"/>
      <sheetName val="Civil_Boq2"/>
      <sheetName val="WITHOUT_C&amp;I_PROFIT_(3)2"/>
      <sheetName val="Activity_List2"/>
      <sheetName val="Softscape_Buildup2"/>
      <sheetName val="Mat'l_Rate2"/>
      <sheetName val="Ra__stair"/>
      <sheetName val="Gra¦_x0004_)"/>
      <sheetName val="/VW"/>
      <sheetName val="PMWeb data"/>
      <sheetName val="SS MH"/>
      <sheetName val="Eq. Mobilization"/>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Ra__stair1"/>
      <sheetName val="2.2)Revised Cash Flow"/>
      <sheetName val="Working for RCC"/>
      <sheetName val="77S(O)"/>
      <sheetName val="PointNo.5"/>
      <sheetName val="11-hsd"/>
      <sheetName val="13-septic"/>
      <sheetName val="7-ug"/>
      <sheetName val="2-utility"/>
      <sheetName val="18-misc"/>
      <sheetName val="5-pipe"/>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w't table"/>
      <sheetName val="cp-e1"/>
      <sheetName val="ConferenceCentre_x005f_x0000_옰ʒ䄂ʒ鵠ʐ䄂ʒ"/>
      <sheetName val="Geneí¬_x005f_x0008_i_x005f_x0000__x005f_x0000__x0"/>
      <sheetName val="70_x005f_x0000_,_0_x005f_x0000_s«_x005f_x0008_i_x"/>
      <sheetName val="Geneí¬_x005f_x0008_i"/>
      <sheetName val="B03"/>
      <sheetName val="B09.1"/>
      <sheetName val="/VW_x0000_VU_x0000_)_x0000__x0000__x0000_)_x0000__x0000__x0000__x0001__x0000__x0000__x0000_tÏØ0_x0009__x0008__x0000__x0000__x0009__x0008_"/>
      <sheetName val="BS"/>
      <sheetName val="col-reinft1"/>
      <sheetName val="Material List "/>
      <sheetName val="PRECAST lightconc-II"/>
      <sheetName val="P&amp;L-BDMC"/>
      <sheetName val="final abstract"/>
      <sheetName val="Detail"/>
      <sheetName val="p&amp;m"/>
      <sheetName val="Voucher"/>
      <sheetName val="PMWeb_data"/>
      <sheetName val="SS_MH"/>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집계표(OPTION)"/>
      <sheetName val="SStaff-Sept2013"/>
      <sheetName val="Index List"/>
      <sheetName val="Type List"/>
      <sheetName val="File Types"/>
      <sheetName val="Quantity"/>
      <sheetName val="??-BLDG"/>
      <sheetName val="PNT-QUOT-#3"/>
      <sheetName val="COAT&amp;WRAP-QIOT-#3"/>
      <sheetName val="ml"/>
      <sheetName val="Lists"/>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Chiet t"/>
      <sheetName val="Staffing and Rates IA"/>
      <sheetName val="VCH-SLC"/>
      <sheetName val="Item- Compact"/>
      <sheetName val="Supplier"/>
      <sheetName val="BLK2"/>
      <sheetName val="BLK3"/>
      <sheetName val="E &amp; R"/>
      <sheetName val="radar"/>
      <sheetName val="UG"/>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입찰내역 발주처 양식"/>
      <sheetName val="LIST DO NOT REMOVE"/>
      <sheetName val="B6.2 "/>
      <sheetName val="Summary of Work"/>
      <sheetName val="Employee List"/>
      <sheetName val="Day_work2"/>
      <sheetName val="Gra¦)VW_U"/>
      <sheetName val="/VWVU))tÏØ0  "/>
      <sheetName val="/VWVU))tÏØ0__"/>
      <sheetName val="2_2)Revised_Cash_Flow"/>
      <sheetName val="SIEMENS"/>
      <sheetName val="PointNo_5"/>
      <sheetName val="Elemental_Buildup"/>
      <sheetName val="Demand"/>
      <sheetName val="Occ"/>
      <sheetName val="Sub_G1_Five"/>
      <sheetName val="Earthwork"/>
      <sheetName val="GIAVLIEU"/>
      <sheetName val="Project Cost Breakdown"/>
      <sheetName val="_x005f_x0000__x005f_x0000__x005f_x0000__x005f_x0000__x0"/>
      <sheetName val="Staff Acco."/>
      <sheetName val="TBAL9697 -group wise  sdpl"/>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PT 141- Site A Landscape"/>
      <sheetName val="Old"/>
      <sheetName val="Elemental_Buildup1"/>
      <sheetName val="PointNo_51"/>
      <sheetName val="B6_2_"/>
      <sheetName val="LIST_DO_NOT_REMOVE"/>
      <sheetName val="Рабочий лист"/>
      <sheetName val="ФМ"/>
      <sheetName val="Сравнение"/>
      <sheetName val="Table"/>
      <sheetName val="Geneí¬ i_x0000__x0000_ _x0000_0."/>
      <sheetName val="70_x0000_,/0_x0000_s« i_x0000_Æø í¬ i_x0000_"/>
      <sheetName val="Mall waterproofing"/>
      <sheetName val="MSCP waterproofing"/>
      <sheetName val="-----------------"/>
      <sheetName val="Prices"/>
      <sheetName val="Rate summary"/>
      <sheetName val="#REF!"/>
      <sheetName val="SW-TEO"/>
      <sheetName val="科目余额表正式"/>
      <sheetName val="GRSummary"/>
      <sheetName val="d-safe DELUXE"/>
      <sheetName val="Annex 1 Sect 3a"/>
      <sheetName val="Annex 1 Sect 3a.1"/>
      <sheetName val="Annex 1 Sect 3b"/>
      <sheetName val="Annex 1 Sect 3c"/>
      <sheetName val="HOURLY RATES"/>
      <sheetName val="SITE WORK"/>
      <sheetName val="%"/>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BG"/>
      <sheetName val="RAB AR&amp;STR"/>
      <sheetName val="70_x005f_x0000_,/0_x005f_x0000_s«_x005f_x0008_i_x"/>
      <sheetName val="Back up"/>
      <sheetName val="Summary_of_Work"/>
      <sheetName val="Employee_List"/>
      <sheetName val="XV10017"/>
      <sheetName val="70,_0s«iÆøí¬i"/>
      <sheetName val="ConferenceCentre_옰ʒ䄂ʒ鵠ʐ䄂ʒ閐̐䄂ʒ蕈̐"/>
      <sheetName val="PRECAST_lightconc-II"/>
      <sheetName val="final_abstract"/>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INDIGINEOUS ITEMS "/>
      <sheetName val="office"/>
      <sheetName val="Lab"/>
      <sheetName val="PRJDATA"/>
      <sheetName val="Master"/>
      <sheetName val="合成単価作成表-BLDG"/>
      <sheetName val="BASE_APR17_HISTOGRAMS"/>
      <sheetName val="Risk Breakdown Structure"/>
      <sheetName val="Header"/>
      <sheetName val="References"/>
      <sheetName val="Sheet7"/>
      <sheetName val="Common Variables"/>
      <sheetName val="train cash"/>
      <sheetName val="accom cash"/>
      <sheetName val="ConferenceCentre_x0000_옰ʒ䄂ʒ鵠ʐ䄂ʒ"/>
      <sheetName val="Geneí¬_x0008_i_x0000__x0000__x0"/>
      <sheetName val="70_x0000_,_0_x0000_s«_x0008_i_x"/>
      <sheetName val="_x0000__x0000__x0000__x0000__x0"/>
      <sheetName val="Geneí¬_x0008_i??_x0014_?0."/>
      <sheetName val="70?,/0?s«_x0008_i?Æø_x0003_í¬_x0008_i?"/>
      <sheetName val="????????"/>
      <sheetName val="GPL Revenu Update"/>
      <sheetName val="DO NOT TOUCH"/>
      <sheetName val="Work Type"/>
      <sheetName val="UOM"/>
      <sheetName val="MA"/>
      <sheetName val="Rebars"/>
      <sheetName val="Duct Accesories"/>
      <sheetName val="COSTING"/>
      <sheetName val="Rate_analysis10"/>
      <sheetName val="Staff_Acco_"/>
      <sheetName val="TBAL9697_-group_wise__sdpl"/>
      <sheetName val="[SHOPLIST.xls]70_x0000_,/0_x0000_s«_x0008_i_x0000_Æø_x0003_í¬"/>
      <sheetName val="[SHOPLIST.xls]70,/0s«iÆøí¬i"/>
      <sheetName val="Labour &amp; Plant"/>
      <sheetName val="???? ??? ??"/>
      <sheetName val="200205C"/>
      <sheetName val="Headings"/>
      <sheetName val="ConferenceCentre?옰ʒ䄂ʒ鵠ʐ䄂ʒ閐̐脭め_x0005__x0000_"/>
      <sheetName val="[SHOPLIST.xls][SHOPLIST.xls]70_x0000_"/>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ve.wtd.rates"/>
      <sheetName val="ABS"/>
      <sheetName val="R20_R30_work"/>
      <sheetName val="Debits as on 12.04.08"/>
      <sheetName val="Intro"/>
      <sheetName val="Cashflow projection"/>
      <sheetName val="Geneí¬_x0008_i___x0014__0."/>
      <sheetName val="70_,_0_s«_x0008_i_Æø_x0003_í¬_x0008_i_"/>
      <sheetName val="________"/>
      <sheetName val="E_&amp;_R"/>
      <sheetName val="STAFFSCHED "/>
      <sheetName val="Progress"/>
      <sheetName val="FORM7"/>
      <sheetName val="TRIAL BALANCE"/>
      <sheetName val="[SHOPLIST.xls][SHOPLIST.xls]70,"/>
      <sheetName val="FORM5"/>
      <sheetName val="AC"/>
      <sheetName val="Map"/>
      <sheetName val="PTS-1"/>
      <sheetName val="Geneí¬ i"/>
      <sheetName val="Definitions"/>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Lookup"/>
      <sheetName val="[SHOPLIST.xls]70_x0000_,/0_x0000_s« i_x0000_Æø í¬"/>
      <sheetName val="Selections"/>
      <sheetName val="E H - H. W.P."/>
      <sheetName val="E. H. Treatment for pile cap"/>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PROJECT BRIEF(EX.NEW)"/>
      <sheetName val="TESİSAT"/>
      <sheetName val="MEP"/>
      <sheetName val="IRR"/>
      <sheetName val="Source"/>
      <sheetName val="Rates"/>
      <sheetName val="Z- GENERAL PRICE SUMMARY"/>
      <sheetName val="Floor Box "/>
      <sheetName val="LIST_DO_NOT_REMOVE1"/>
      <sheetName val="Project_Cost_Breakdown"/>
      <sheetName val="B6_2_1"/>
      <sheetName val="Annex_1_Sect_3a"/>
      <sheetName val="Annex_1_Sect_3a_1"/>
      <sheetName val="Annex_1_Sect_3b"/>
      <sheetName val="Annex_1_Sect_3c"/>
      <sheetName val="HOURLY_RATES"/>
      <sheetName val="Item-_Compact"/>
      <sheetName val="PE"/>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SHOPLIST.xls][SHOPLIST.xls]70_"/>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INDEX"/>
      <sheetName val="instructions"/>
      <sheetName val="Resumo Empreitadas"/>
      <sheetName val="Coding"/>
      <sheetName val="CostPlan"/>
      <sheetName val="Database"/>
      <sheetName val="1-G1"/>
      <sheetName val="Payment"/>
      <sheetName val="Input"/>
      <sheetName val="steel total"/>
      <sheetName val="ELE BOQ"/>
      <sheetName val="K"/>
      <sheetName val="SRC-B3U2"/>
      <sheetName val="dv_info"/>
      <sheetName val="Food"/>
      <sheetName val="Home"/>
      <sheetName val="Steel"/>
      <sheetName val="AREA OF APPLICATION"/>
      <sheetName val="mw"/>
      <sheetName val="Materials_Cost(PCC)5"/>
      <sheetName val="India_F&amp;S_Template5"/>
      <sheetName val="IO_LIST5"/>
      <sheetName val="Material_5"/>
      <sheetName val="Quote_Sheet5"/>
      <sheetName val="BOQ_Direct_selling_cost5"/>
      <sheetName val="PRECAST_lightconc-II5"/>
      <sheetName val="final_abstract5"/>
      <sheetName val="Geneí¬i___0_"/>
      <sheetName val="70_,_0_s«i_Æøí¬i_"/>
      <sheetName val="Ave_wtd_rates"/>
      <sheetName val="Debits_as_on_12_04_08"/>
      <sheetName val="STAFFSCHED_"/>
      <sheetName val="TRIAL_BALANCE"/>
      <sheetName val="Common_Variables"/>
      <sheetName val="GPL_Revenu_Update"/>
      <sheetName val="DO_NOT_TOUCH"/>
      <sheetName val="Work_Type"/>
      <sheetName val="ConferenceCentre?옰ʒ䄂ʒ鵠ʐ䄂ʒ閐̐脭め"/>
      <sheetName val="PROJECT_BRIEF(EX_NEW)"/>
      <sheetName val="analysis"/>
      <sheetName val="GFA_HQ_Building16"/>
      <sheetName val="GFA_Conference15"/>
      <sheetName val="StattCo_yCharges14"/>
      <sheetName val="BQ_External15"/>
      <sheetName val="Penthouse_Apartment14"/>
      <sheetName val="LABOUR_HISTOGRAM15"/>
      <sheetName val="Chiet_tinh_dz2214"/>
      <sheetName val="Chiet_tinh_dz3514"/>
      <sheetName val="@risk_rents_and_incentives14"/>
      <sheetName val="Car_park_lease14"/>
      <sheetName val="Net_rent_analysis14"/>
      <sheetName val="Poz-1_14"/>
      <sheetName val="Lab_Cum_Hist14"/>
      <sheetName val="Graph_Data_(DO_NOT_PRINT)14"/>
      <sheetName val="Raw_Data14"/>
      <sheetName val="CT_Thang_Mo14"/>
      <sheetName val="LEVEL_SHEET14"/>
      <sheetName val="SPT_vs_PHI14"/>
      <sheetName val="Projet,_methodes_&amp;_couts13"/>
      <sheetName val="Risques_majeurs_&amp;_Frais_Ind_13"/>
      <sheetName val="Bill_No__214"/>
      <sheetName val="FOL_-_Bar14"/>
      <sheetName val="CT__PL13"/>
      <sheetName val="budget_summary_(2)13"/>
      <sheetName val="Budget_Analysis_Summary13"/>
      <sheetName val="Customize_Your_Invoice14"/>
      <sheetName val="HVAC_BoQ14"/>
      <sheetName val="intr_stool_brkup13"/>
      <sheetName val="Tender_Summary14"/>
      <sheetName val="Insurance_Ext14"/>
      <sheetName val="Body_Sheet13"/>
      <sheetName val="1_0_Executive_Summary13"/>
      <sheetName val="Top_sheet13"/>
      <sheetName val="Bill_212"/>
      <sheetName val="2_Div_14_11"/>
      <sheetName val="SHOPLIST_xls10"/>
      <sheetName val="PROJECT_BRIEF11"/>
      <sheetName val="Ap_A11"/>
      <sheetName val="Bill_111"/>
      <sheetName val="Bill_311"/>
      <sheetName val="Bill_411"/>
      <sheetName val="Bill_511"/>
      <sheetName val="Bill_611"/>
      <sheetName val="Bill_711"/>
      <sheetName val="beam-reinft-IIInd_floor10"/>
      <sheetName val="Dubai_golf10"/>
      <sheetName val="Invoice_Summary10"/>
      <sheetName val="beam-reinft-machine_rm10"/>
      <sheetName val="POWER_ASSUMPTIONS10"/>
      <sheetName val="C_(3)11"/>
      <sheetName val="Civil_Boq9"/>
      <sheetName val="PA-_Consutant_7"/>
      <sheetName val="DETAILED__BOQ7"/>
      <sheetName val="M-Book_for_Conc7"/>
      <sheetName val="M-Book_for_FW7"/>
      <sheetName val="WITHOUT_C&amp;I_PROFIT_(3)9"/>
      <sheetName val="Activity_List9"/>
      <sheetName val="Softscape_Buildup9"/>
      <sheetName val="Mat'l_Rate9"/>
      <sheetName val="Day_work6"/>
      <sheetName val="BILL_COV7"/>
      <sheetName val="HIRED_LABOUR_CODE7"/>
      <sheetName val="foot-slab_reinft7"/>
      <sheetName val="Ra__stair7"/>
      <sheetName val="VALVE_CHAMBERS6"/>
      <sheetName val="Fire_Hydrants6"/>
      <sheetName val="B_GATE_VALVE6"/>
      <sheetName val="Sub_G1_Fire6"/>
      <sheetName val="Sub_G12_Fire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q__Mobilization5"/>
      <sheetName val="Elemental_Buildup4"/>
      <sheetName val="w't_table4"/>
      <sheetName val="PointNo_5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B09_15"/>
      <sheetName val="CHART_OF_ACCOUNTS5"/>
      <sheetName val="B185-B-9_15"/>
      <sheetName val="B185-B-9_25"/>
      <sheetName val="E-Bill_No_6_A-O5"/>
      <sheetName val="Working_for_RCC5"/>
      <sheetName val="PMWeb_data5"/>
      <sheetName val="Material_List_4"/>
      <sheetName val="Project_Cost_Breakdown2"/>
      <sheetName val="Index_List4"/>
      <sheetName val="Type_List4"/>
      <sheetName val="File_Types4"/>
      <sheetName val="SS_MH5"/>
      <sheetName val="2_2)Revised_Cash_Flow4"/>
      <sheetName val="입찰내역_발주처_양식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LIST_DO_NOT_REMOVE3"/>
      <sheetName val="Rate_summary1"/>
      <sheetName val="/VWVU))tÏØ0__4"/>
      <sheetName val="Summary_of_Work2"/>
      <sheetName val="Staffing_and_Rates_IA4"/>
      <sheetName val="Chiet_t4"/>
      <sheetName val="B6_2_3"/>
      <sheetName val="Employee_List2"/>
      <sheetName val="Item-_Compact2"/>
      <sheetName val="E_&amp;_R2"/>
      <sheetName val="Staff_Acco_2"/>
      <sheetName val="TBAL9697_-group_wise__sdpl2"/>
      <sheetName val="RAB_AR&amp;STR1"/>
      <sheetName val="Рабочий_лист1"/>
      <sheetName val="SITE_WORK1"/>
      <sheetName val="Annex_1_Sect_3a2"/>
      <sheetName val="Annex_1_Sect_3a_12"/>
      <sheetName val="Annex_1_Sect_3b2"/>
      <sheetName val="Annex_1_Sect_3c2"/>
      <sheetName val="HOURLY_RATES2"/>
      <sheetName val="INDIGINEOUS_ITEMS_1"/>
      <sheetName val="train_cash1"/>
      <sheetName val="accom_cash1"/>
      <sheetName val="PT_141-_Site_A_Landscape1"/>
      <sheetName val="d-safe_DELUXE1"/>
      <sheetName val="Back_up1"/>
      <sheetName val="Mall_waterproofing1"/>
      <sheetName val="MSCP_waterproofing1"/>
      <sheetName val="Duct_Accesories1"/>
      <sheetName val="????_???_??1"/>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PA Summary"/>
      <sheetName val="Interior"/>
      <sheetName val="Mix Design"/>
      <sheetName val="std-rates"/>
      <sheetName val="PNTEXT"/>
      <sheetName val="Risk_Breakdown_Structure"/>
      <sheetName val="Equipment Rates"/>
      <sheetName val="[SHOPLIST.xls]/VW_x0000_VU_x0000_)_x0000__x0000__x0000_)_x0000__x0000__x0000_"/>
      <sheetName val="[SHOPLIST.xls][SHOPLIST.xls][SH"/>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uperseded"/>
      <sheetName val="calculation_LC"/>
      <sheetName val="Internet"/>
      <sheetName val="Confidential"/>
      <sheetName val="Vendors"/>
      <sheetName val="[SHOPLIST.xls]/VW"/>
      <sheetName val="[SHOPLIST.xls]/VWVU))tÏØ0  "/>
      <sheetName val="[SHOPLIST.xls]/VWVU))tÏØ0__"/>
      <sheetName val="Auswahl"/>
      <sheetName val="Areas_with_SF"/>
      <sheetName val="Area Breakdown PER LEVEL_LINK"/>
      <sheetName val="opstat"/>
      <sheetName val="costs"/>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Projects"/>
      <sheetName val="70,"/>
      <sheetName val="ConferenceCentre?옰ʒ䄂ʒ鵠ʐ䄂ʒ閐̐脭め_x0005_"/>
      <sheetName val="[SHOPLIST.xls]70"/>
      <sheetName val="[SHOPLIST.xls]70,"/>
      <sheetName val="Base BM-rebar"/>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PRJ_DATA"/>
      <sheetName val="금융비용"/>
      <sheetName val="Equip"/>
      <sheetName val="1.2 Staff Schedule"/>
      <sheetName val="Final"/>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Architect"/>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C1ㅇ"/>
      <sheetName val="1_2_Staff_Schedule"/>
      <sheetName val="PRL"/>
      <sheetName val="[SHOPLIST.xls]/VWVU))tÏØ0__1"/>
      <sheetName val="[SHOPLIST.xls]/VWVU))tÏØ0__2"/>
      <sheetName val="Cost Heading"/>
      <sheetName val="D &amp; W sizes"/>
      <sheetName val="DetEst"/>
      <sheetName val="SOPMA DD"/>
      <sheetName val="Project"/>
      <sheetName val="PRICE INFO"/>
      <sheetName val="RC SUMMARY"/>
      <sheetName val="LABOUR PRODUCTIVITY-TAV"/>
      <sheetName val="MATERIAL PRICES"/>
      <sheetName val="Base_Data"/>
      <sheetName val="P-100.MRF.DB.R1"/>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BaseWeight"/>
      <sheetName val="VIABILITY"/>
      <sheetName val="Materials "/>
      <sheetName val="Labour"/>
      <sheetName val="MAchinery(R1)"/>
      <sheetName val="Rate_analysis11"/>
      <sheetName val="ACC"/>
      <sheetName val="RMOPS"/>
      <sheetName val="Dropdowns"/>
      <sheetName val="Attach 4-18"/>
      <sheetName val="TTL"/>
      <sheetName val="Data Sheet"/>
      <sheetName val="allowances"/>
      <sheetName val="tender allowances"/>
      <sheetName val=" Summary BKG 034"/>
      <sheetName val="BILL 3R"/>
      <sheetName val="anti-termite"/>
      <sheetName val="door"/>
      <sheetName val="window"/>
      <sheetName val="BLOCK-A (MEA.SHEET)"/>
      <sheetName val="Bill.10"/>
      <sheetName val="CSC"/>
      <sheetName val="Material&amp;equipment"/>
      <sheetName val="Labour Costs"/>
      <sheetName val="sheet6"/>
      <sheetName val="Ewaan Show Kitchen (2)"/>
      <sheetName val="Cash Flow Working"/>
      <sheetName val="MN T.B."/>
      <sheetName val="COMPLEXALL"/>
      <sheetName val="SO"/>
      <sheetName val="Qtys ZamZam (Del. before)"/>
      <sheetName val="Qtys Relocation (Del before)"/>
      <sheetName val=" Qtys Sub &amp; Tents (Del. before)"/>
      <sheetName val="Qtys  Signages (Del. before)"/>
      <sheetName val="Qtys Temporary Passages (Del)"/>
      <sheetName val=" Qtys Ser. Rooms (Del before)"/>
      <sheetName val="Flight-1"/>
      <sheetName val="[SHOPLIST.xls]/VWVU))tÏØ0__3"/>
      <sheetName val="[SHOPLIST.xls]70,/0s«_iÆø_í¬_i"/>
      <sheetName val="[SHOPLIST.xls]70?,/0?s«i?Æøí¬i?"/>
      <sheetName val="Estimation"/>
      <sheetName val="Finansal tamamlanma Eğrisi"/>
      <sheetName val="2 Plex"/>
      <sheetName val="Sheet1 (2)"/>
      <sheetName val="4 Plex"/>
      <sheetName val="6 Plex "/>
      <sheetName val="Detailed Summary"/>
      <sheetName val="Sheet1 (3)"/>
      <sheetName val="Sheet1 (4)"/>
      <sheetName val="Print"/>
      <sheetName val="Gra¦)_x0"/>
      <sheetName val="_VWVU)_x"/>
      <sheetName val="Equipment_Rates"/>
      <sheetName val="Hic_150EOffice"/>
      <sheetName val="Results"/>
      <sheetName val="Site Dev BOQ"/>
      <sheetName val="May 05"/>
      <sheetName val="April 05"/>
      <sheetName val="Aug 05"/>
      <sheetName val="July 05"/>
      <sheetName val="June 05"/>
      <sheetName val="Nov 05"/>
      <sheetName val="Oct 05"/>
      <sheetName val="Sep 05"/>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_VWVU))tÏØ0__1"/>
      <sheetName val="Dash board"/>
      <sheetName val="Config-C"/>
      <sheetName val="Service"/>
      <sheetName val="Detbal"/>
      <sheetName val="AREAS"/>
      <sheetName val="Labour Rate "/>
      <sheetName val="(M+L)"/>
      <sheetName val="Names&amp;Cases"/>
      <sheetName val="Harewood"/>
      <sheetName val="Balance Sheet"/>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ppendix B"/>
      <sheetName val="BOQp4"/>
      <sheetName val="2F 회의실견적(5_14 일대)"/>
      <sheetName val=" HIT-&gt;HMC 견적(3900)"/>
      <sheetName val="DATI_CONS"/>
      <sheetName val="STAIR-A"/>
      <sheetName val="B1"/>
      <sheetName val="HB CEC schd 4.2"/>
      <sheetName val="HB CEC schd 4.3"/>
      <sheetName val="HB CEC schd 5.2"/>
      <sheetName val="HB CEC schd 6.2"/>
      <sheetName val="HB CEC schd 7.2"/>
      <sheetName val="HB CEC schd 9.2"/>
      <sheetName val="Doha Farm"/>
      <sheetName val="Dropdown List"/>
      <sheetName val="precast RC element"/>
      <sheetName val="pile Fabrication"/>
      <sheetName val="New Bld"/>
      <sheetName val="BHANDUP"/>
      <sheetName val="Bill-1"/>
      <sheetName val="[SHOPLIST_xls][SHOPLIST_xls][SH"/>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Z-_GENERAL_PRICE_SUMMARY1"/>
      <sheetName val="Resumo_Empreitadas1"/>
      <sheetName val="PPA_Summary1"/>
      <sheetName val="Mix_Design1"/>
      <sheetName val="%_prog_figs_-u5_and_total1"/>
      <sheetName val="_VWVU))tÏØ0__2"/>
      <sheetName val="Floor_Box_2"/>
      <sheetName val="[SHOPLIST_xls]/VW"/>
      <sheetName val="[SHOPLIST_xls]/VWVU))tÏØ0__"/>
      <sheetName val="[SHOPLIST_xls]/VWVU))tÏØ0__1"/>
      <sheetName val="[SHOPLIST_xls]/VWVU))"/>
      <sheetName val="Site_Dev_BOQ"/>
      <sheetName val="Dash_board"/>
      <sheetName val="[SHOPLIST_xls]70"/>
      <sheetName val="[SHOPLIST_xls]70,"/>
      <sheetName val="Base_BM-rebar"/>
      <sheetName val="Materials_"/>
      <sheetName val="Data_Sheet"/>
      <sheetName val="tender_allowances"/>
      <sheetName val="_Summary_BKG_034"/>
      <sheetName val="BILL_3R"/>
      <sheetName val="Area_Breakdown_PER_LEVEL_LINK"/>
      <sheetName val="CF_Input"/>
      <sheetName val="DATA_INPUT"/>
      <sheetName val="Vordruck-Nr__7_1_3_D"/>
      <sheetName val="M&amp;A_D"/>
      <sheetName val="M&amp;A_E"/>
      <sheetName val="M&amp;A_G"/>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Z-_GENERAL_PRICE_SUMMARY2"/>
      <sheetName val="Resumo_Empreitadas2"/>
      <sheetName val="PPA_Summary2"/>
      <sheetName val="Mix_Design2"/>
      <sheetName val="%_prog_figs_-u5_and_total2"/>
      <sheetName val="_VWVU))tÏØ0__3"/>
      <sheetName val="Floor_Box_3"/>
      <sheetName val="[SHOPLIST_xls]/VW1"/>
      <sheetName val="Equipment_Rates1"/>
      <sheetName val="Cashflow_projection1"/>
      <sheetName val="[SHOPLIST_xls][SHOPLIST_xls][S1"/>
      <sheetName val="E_H_-_H__W_P_1"/>
      <sheetName val="E__H__Treatment_for_pile_cap1"/>
      <sheetName val="[SHOPLIST_xls][SHOPLIST_xls]707"/>
      <sheetName val="Materials_1"/>
      <sheetName val="Estimate for approval"/>
      <sheetName val="11"/>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PB"/>
      <sheetName val="Tables"/>
      <sheetName val="Asset Allocation (CR)"/>
      <sheetName val="Project Benchmarking"/>
      <sheetName val="Calculations"/>
      <sheetName val="工程量"/>
      <sheetName val="GS"/>
      <sheetName val="1 - Main Building"/>
      <sheetName val="1 - Summary"/>
      <sheetName val="2 - Landscaping Works"/>
      <sheetName val="2 - Summary"/>
      <sheetName val="4 - Bldg Infra"/>
      <sheetName val="4 - Summary"/>
      <sheetName val="Dashboard (1)"/>
      <sheetName val="Remeasure"/>
      <sheetName val="VO Agreed to Unifier Sum"/>
      <sheetName val="VO Not yet Agreed to Unifier"/>
      <sheetName val="VO Anticipated to Unifier"/>
      <sheetName val="EW to Unifier"/>
      <sheetName val="Prov Sums"/>
      <sheetName val="Claims"/>
      <sheetName val="Other Amounts"/>
      <sheetName val="Div.07 Thermal &amp; Moisture"/>
      <sheetName val="Data Validation"/>
      <sheetName val="TOSHIBA-Structure"/>
      <sheetName val="NKC6"/>
      <sheetName val="Div26 - Elect"/>
      <sheetName val="CHUNG CU CARRILON"/>
      <sheetName val="LANGUAGE"/>
      <sheetName val="Status Summary"/>
      <sheetName val="Report"/>
      <sheetName val="AOP Summary-2"/>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SHOPLIST.xls]/VWVU))tÏØ0__4"/>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Rate_analysis12"/>
      <sheetName val="Rate_analysis13"/>
      <sheetName val="[SHOPLIST_xls]701"/>
      <sheetName val="[SHOPLIST_xls]70,1"/>
      <sheetName val="Base_BM-rebar1"/>
      <sheetName val="Area_Breakdown_PER_LEVEL_LINK1"/>
      <sheetName val="CF_Input1"/>
      <sheetName val="DATA_INPUT1"/>
      <sheetName val="Vordruck-Nr__7_1_3_D1"/>
      <sheetName val="M&amp;A_D1"/>
      <sheetName val="M&amp;A_E1"/>
      <sheetName val="M&amp;A_G1"/>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3"/>
      <sheetName val="[SHOPLIST_xls]/VWVU))tÏØ0__8"/>
      <sheetName val="[SHOPLIST_xls]/VWVU))tÏØ0__9"/>
      <sheetName val="Cashflow_projection3"/>
      <sheetName val="[SHOPLIST_xls][SHOPLIST_xls]711"/>
      <sheetName val="E_H_-_H__W_P_3"/>
      <sheetName val="E__H__Treatment_for_pile_cap3"/>
      <sheetName val="[SHOPLIST_xls][SHOPLIST_xls][S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Dash_board3"/>
      <sheetName val="[SHOPLIST_xls]703"/>
      <sheetName val="[SHOPLIST_xls]70,3"/>
      <sheetName val="Base_BM-rebar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ntract_Division1"/>
      <sheetName val="SubContract_Type1"/>
      <sheetName val="Service_Type1"/>
      <sheetName val="Cost_Heading"/>
      <sheetName val="D_&amp;_W_sizes"/>
      <sheetName val="SOPMA_DD"/>
      <sheetName val="PRICE_INFO"/>
      <sheetName val="RC_SUMMARY"/>
      <sheetName val="LABOUR_PRODUCTIVITY-TAV"/>
      <sheetName val="MATERIAL_PRICES"/>
      <sheetName val="P-100_MRF_DB_R1"/>
      <sheetName val="Attach_4-18"/>
      <sheetName val="_SHOPLIST_xls_70"/>
      <sheetName val="_SHOPLIST_xls_70,_0s«iÆøí¬i"/>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Summary "/>
      <sheetName val="B04-A - DIA SUDEER"/>
      <sheetName val="04D - Tanmyat"/>
      <sheetName val="13- B04-B &amp; C"/>
      <sheetName val=" SITE 09 B04-B&amp;C-AFAQ"/>
      <sheetName val="Sheet Index"/>
      <sheetName val="Trade Summary"/>
      <sheetName val="PROCTOR"/>
      <sheetName val="[SHOPLIST.xls]/VWVU))tÏØ0__5"/>
      <sheetName val="[SHOPLIST.xls]/VWVU))tÏØ0__6"/>
      <sheetName val="[SHOPLIST.xls]/VWVU))tÏØ0__7"/>
      <sheetName val="[SHOPLIST.xls]/VWVU))tÏØ0__8"/>
      <sheetName val="[SHOPLIST.xls]/VWVU))tÏØ0__9"/>
      <sheetName val="PDT(L)1"/>
      <sheetName val="[SHOPLIST.xls][SHOPLIST.xls]/VW"/>
      <sheetName val="4"/>
      <sheetName val="Core Data"/>
      <sheetName val="02"/>
      <sheetName val="03"/>
      <sheetName val="04"/>
      <sheetName val="01"/>
      <sheetName val="钢筋"/>
      <sheetName val="PLT-SUM"/>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_SHOPLIST.xls__SHOPLIST.xls_70_"/>
      <sheetName val="_SHOPLIST.xls__SHOPLIST.xls_7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Model"/>
      <sheetName val="CONSTRUCTION COMPONENT"/>
      <sheetName val="Cost_any"/>
      <sheetName val="Set"/>
      <sheetName val="L3-WBS Mapping"/>
      <sheetName val="BAFO CCL Submission"/>
      <sheetName val="主材价格"/>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공문"/>
      <sheetName val="____ ___ __"/>
      <sheetName val="ce"/>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Finansal_tamamlanma_Eğrisi"/>
      <sheetName val="70,/0s«i_x"/>
      <sheetName val="2_Plex"/>
      <sheetName val="Sheet1_(2)"/>
      <sheetName val="4_Plex"/>
      <sheetName val="6_Plex_"/>
      <sheetName val="Detailed_Summary"/>
      <sheetName val="Sheet1_(3)"/>
      <sheetName val="Sheet1_(4)"/>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Laundry"/>
      <sheetName val="B2-DV No.02"/>
      <sheetName val="DDL"/>
      <sheetName val="70,/0s«iÆøí¬"/>
      <sheetName val="Build-up"/>
      <sheetName val="[SHOPLIST.xls][SH"/>
      <sheetName val="70,/0s«iÆøí¬i1"/>
      <sheetName val="70,/0s«_iÆø_í¬"/>
      <sheetName val="[SHOPLIST.xls]70_"/>
      <sheetName val="70,/0s«iÆøí¬i2"/>
      <sheetName val="70,/0s«iÆøí¬i3"/>
      <sheetName val="[SHOPLIST_xls]70_"/>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Estimate_for_approval"/>
      <sheetName val="Comp equip"/>
      <sheetName val="[SHOPLIST_xls][SH"/>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Portfolio List"/>
      <sheetName val="[SHOPLIST_xls]/VWVU))tÏØ0  "/>
      <sheetName val="Staff"/>
      <sheetName val="Staff OLD "/>
      <sheetName val="Det_Des"/>
      <sheetName val="DRUM"/>
      <sheetName val="P-Sum-Cab"/>
      <sheetName val="税费"/>
      <sheetName val="HWDG"/>
      <sheetName val="SCHEDULE"/>
      <sheetName val="Recon Template"/>
      <sheetName val="ARBQ"/>
      <sheetName val="[SHOPLIST.xls]70_x0000_,/0_x0000_s«_x0008_i_x"/>
      <sheetName val="slipsumpR"/>
      <sheetName val="Abs PMRL"/>
      <sheetName val="Master data"/>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ICM"/>
      <sheetName val="P1926-H2B Pkg 2A&amp;2B"/>
      <sheetName val="P1940-H2B Pkg 1 Guestrooms"/>
      <sheetName val="P1929-DHCT"/>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Bill No.1"/>
      <sheetName val="[SHOPLIST.xls]70,/0s«iÆøí¬"/>
      <sheetName val="Section_by_layers_old"/>
      <sheetName val="Steel-Circular"/>
      <sheetName val="Backup"/>
      <sheetName val="piedathot"/>
      <sheetName val="projcasflo"/>
      <sheetName val="supdata"/>
      <sheetName val="devbud"/>
      <sheetName val="BOQ.1.92"/>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Specialist"/>
      <sheetName val="Manpower"/>
      <sheetName val="Deliverables"/>
      <sheetName val="Sheet_Index"/>
      <sheetName val="Balance_Sheet"/>
      <sheetName val="MAIN SUMMARY"/>
      <sheetName val="[SHOPLIST.xls]/VWVU))tÏØ0__10"/>
      <sheetName val="[SHOPLIST.xls]/VWVU))tÏØ0__11"/>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Rate_analysis15"/>
      <sheetName val="EE-PROP"/>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VWVU))"/>
      <sheetName val="701"/>
      <sheetName val="70,1"/>
      <sheetName val="[SHOPLIST_xls][S1"/>
      <sheetName val="702"/>
      <sheetName val="70,2"/>
      <sheetName val="[SHOPLIST_xls][S2"/>
      <sheetName val="Validation"/>
      <sheetName val="Process"/>
      <sheetName val="Refinery"/>
      <sheetName val="Fructose"/>
      <sheetName val="Utilities"/>
      <sheetName val="Pipesizes"/>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Other Cost Norms"/>
      <sheetName val="Gene��_x0008_i_x0000__x0000__x0014__x0000_0."/>
      <sheetName val="70_x0000_,/0_x0000_s�_x0008_i_x0000_��_x0003_��_x0008_i_x0000_"/>
      <sheetName val="Top_sh_x0000__x0000__x0001_Ԁ"/>
      <sheetName val="Pivots"/>
      <sheetName val="Basic Rate"/>
      <sheetName val="MASTER_RATE ANALYSIS"/>
      <sheetName val="BQLIST"/>
      <sheetName val="L (4)"/>
      <sheetName val="Quotation FM administration"/>
      <sheetName val="Quotation"/>
      <sheetName val="Quotation Visitor and Sec"/>
      <sheetName val="Service Charge"/>
      <sheetName val="Edwards"/>
      <sheetName val="CABLES "/>
      <sheetName val="Quotation Offices 108,9,10,11)"/>
      <sheetName val="Quotation modification"/>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T&amp;M"/>
      <sheetName val=" Estimate  "/>
      <sheetName val="Equip."/>
      <sheetName val="Book1"/>
      <sheetName val="6.2 Floor Finishes"/>
      <sheetName val="Detail Page"/>
      <sheetName val="Ref Arch"/>
      <sheetName val="Div 10-Specialities "/>
      <sheetName val="MALE &amp; FEMALE "/>
      <sheetName val="DISABLE"/>
      <sheetName val="VIP"/>
      <sheetName val="ABLUTION"/>
      <sheetName val="JANITOR"/>
      <sheetName val="집계표"/>
      <sheetName val="개시대사 (2)"/>
      <sheetName val="SLHW"/>
      <sheetName val="TBEAM"/>
      <sheetName val="S"/>
      <sheetName val="TABLO-3"/>
      <sheetName val="Transport"/>
      <sheetName val="Indirect"/>
      <sheetName val="Micro"/>
      <sheetName val="Core_Data"/>
      <sheetName val="CIF_COST_ITEM"/>
      <sheetName val="Rates_for_public_areas"/>
      <sheetName val="P1926-H2B_Pkg_2A&amp;2B"/>
      <sheetName val="P1940-H2B_Pkg_1_Guestrooms"/>
      <sheetName val="Recon_Template"/>
      <sheetName val="BoQ-22-8-2019"/>
      <sheetName val="Tech"/>
      <sheetName val="Ledger"/>
      <sheetName val="Data "/>
      <sheetName val="Cumulative Rail "/>
      <sheetName val="Account Codes"/>
      <sheetName val="BUAs and Sales Forecast"/>
      <sheetName val="Lagoons Breakdown Prices"/>
      <sheetName val="Cover HW Z2 "/>
      <sheetName val="TOTAL WORK"/>
      <sheetName val="part 3"/>
      <sheetName val="pile Length for Easter fence"/>
      <sheetName val="Div Summary"/>
      <sheetName val="WATER DUCT - IC 21"/>
      <sheetName val="Asset Desc"/>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_board7"/>
      <sheetName val="_boaboard (1)"/>
      <sheetName val="[SHOPLIST.xls]70,/0s«i_x"/>
      <sheetName val="[SHOPLIST.xls]70,/0s«iÆøí¬i1"/>
      <sheetName val="[SHOPLIST.xls]70,/0s«_iÆø_í¬"/>
      <sheetName val="[SHOPLIST.xls]70,/0s«iÆøí¬i2"/>
      <sheetName val="[SHOPLIST.xls]70,/0s«iÆøí¬i3"/>
      <sheetName val="National"/>
      <sheetName val="Top_s灨ὔ밀ὔ턀"/>
      <sheetName val="Top_s๨ꫝ_x0000__x0000_퀀"/>
      <sheetName val="IO"/>
      <sheetName val="FAL intern"/>
      <sheetName val="Weekly"/>
      <sheetName val="S-Curve Update"/>
      <sheetName val="Electrical_database"/>
      <sheetName val="Wordsdata"/>
      <sheetName val="Comp_equip"/>
      <sheetName val="[SHOPLIST.xls]70_x005f_x0000_,/0_x000"/>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BQMPALOC"/>
      <sheetName val="COLUMNS"/>
      <sheetName val="VESSELS "/>
      <sheetName val="[SHOPLIST.xls][SHOPLIST.xls]70?"/>
      <sheetName val="[SHOPLIST.xls]70___0_s__i_____2"/>
      <sheetName val="[SHOPLIST.xls]_VW__VU_________2"/>
      <sheetName val="[SHOPLIST.xls]_VW__VU_________3"/>
      <sheetName val="[SHOPLIST_xls][SHOPLIST_xls]/VW"/>
      <sheetName val="MATERIALS"/>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VWVU))tÏØ0__21"/>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VWVU))tÏØ0__20"/>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_VWVU))tÏØ0__13"/>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_SHOPLIST_xls_708"/>
      <sheetName val="_SHOPLIST_xls_70,_0s«iÆøí¬i8"/>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_SHOPLIST_xls_704"/>
      <sheetName val="_SHOPLIST_xls__SHOPLIST_xls_705"/>
      <sheetName val="quotation_"/>
      <sheetName val="Bill_5_-_Carpark"/>
      <sheetName val="BOQ_-_summary__3"/>
      <sheetName val="NKSC_thue"/>
      <sheetName val="05__Data_Cash_Flow"/>
      <sheetName val="MTO_REV_2(ARMOR)"/>
      <sheetName val="L3-WBS_Mapping"/>
      <sheetName val="BAFO_CCL_Submission"/>
      <sheetName val="[SHOPLIST_xls]/VWVU))tÏØ0__81"/>
      <sheetName val="[SHOPLIST_xls]/VWVU))tÏØ0__91"/>
      <sheetName val="_SHOPLIST_xls__SHOPLIST_xls_706"/>
      <sheetName val="___________2"/>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_SHOPLIST_xls_70,"/>
      <sheetName val="_SHOPLIST_xls__VW"/>
      <sheetName val="_SHOPLIST_xls__VWVU))tÏØ0__"/>
      <sheetName val="_SHOPLIST_xls__VWVU))tÏØ0__1"/>
      <sheetName val="_SHOPLIST_xls__SHOPLIST_xls__SH"/>
      <sheetName val="_SHOPLIST_xls__VWVU))tÏØ0__11"/>
      <sheetName val="_SHOPLIST_xls__VWVU))tÏØ0__2"/>
      <sheetName val="_SHOPLIST_xls__VWVU))tÏØ0__3"/>
      <sheetName val="_SHOPLIST_xls_70,_0s«_iÆø_í¬_i"/>
      <sheetName val="_SHOPLIST_xls_70_,_0_s«i_Æøí¬i_"/>
      <sheetName val="_SHOPLIST_xls__VWVU))tÏØ0__4"/>
      <sheetName val="WIP"/>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BORDGC"/>
      <sheetName val="Drop down"/>
      <sheetName val="intr_stool_brkup_x0000_"/>
      <sheetName val="[SH"/>
      <sheetName val="70_"/>
      <sheetName val="703"/>
      <sheetName val="70,/0s«iÆøí¬i4"/>
      <sheetName val="[SHOPLIST.xls]/VW"/>
      <sheetName val="70,/0s«iÆøí¬i5"/>
      <sheetName val="8.0 Programme"/>
      <sheetName val="FLOOR AND CEILING"/>
      <sheetName val="area comp 2011 01 18 (2)"/>
      <sheetName val="Bill3-Basement"/>
      <sheetName val="drop down lists"/>
      <sheetName val="PH 5"/>
      <sheetName val="BM"/>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Basic_Rate"/>
      <sheetName val="MASTER_RATE_ANALYSI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GFA_HQ_Building32"/>
      <sheetName val="GFA_Conference31"/>
      <sheetName val="BQ_External31"/>
      <sheetName val="Raw_Data30"/>
      <sheetName val="Penthouse_Apartment30"/>
      <sheetName val="StattCo_yCharges30"/>
      <sheetName val="LABOUR_HISTOGRAM31"/>
      <sheetName val="Chiet_tinh_dz2230"/>
      <sheetName val="Chiet_tinh_dz3530"/>
      <sheetName val="CT_Thang_Mo30"/>
      <sheetName val="@risk_rents_and_incentives30"/>
      <sheetName val="Car_park_lease30"/>
      <sheetName val="Net_rent_analysis30"/>
      <sheetName val="Poz-1_30"/>
      <sheetName val="Lab_Cum_Hist30"/>
      <sheetName val="Graph_Data_(DO_NOT_PRINT)30"/>
      <sheetName val="Tender_Summary30"/>
      <sheetName val="Insurance_Ext30"/>
      <sheetName val="LEVEL_SHEET30"/>
      <sheetName val="SPT_vs_PHI30"/>
      <sheetName val="Bill_No__230"/>
      <sheetName val="CT__PL29"/>
      <sheetName val="Projet,_methodes_&amp;_couts29"/>
      <sheetName val="Risques_majeurs_&amp;_Frais_Ind_29"/>
      <sheetName val="FOL_-_Bar30"/>
      <sheetName val="budget_summary_(2)29"/>
      <sheetName val="Budget_Analysis_Summary29"/>
      <sheetName val="Customize_Your_Invoice30"/>
      <sheetName val="HVAC_BoQ30"/>
      <sheetName val="Top_sheet29"/>
      <sheetName val="intr_stool_brkup29"/>
      <sheetName val="Bill_228"/>
      <sheetName val="Body_Sheet29"/>
      <sheetName val="1_0_Executive_Summary29"/>
      <sheetName val="Ap_A27"/>
      <sheetName val="SHOPLIST_xls26"/>
      <sheetName val="2_Div_14_27"/>
      <sheetName val="Bill_127"/>
      <sheetName val="Bill_327"/>
      <sheetName val="Bill_427"/>
      <sheetName val="Bill_527"/>
      <sheetName val="Bill_627"/>
      <sheetName val="Bill_727"/>
      <sheetName val="beam-reinft-IIInd_floor26"/>
      <sheetName val="Invoice_Summary26"/>
      <sheetName val="POWER_ASSUMPTIONS26"/>
      <sheetName val="PROJECT_BRIEF27"/>
      <sheetName val="beam-reinft-machine_rm26"/>
      <sheetName val="Civil_Boq25"/>
      <sheetName val="C_(3)27"/>
      <sheetName val="Dubai_golf26"/>
      <sheetName val="WITHOUT_C&amp;I_PROFIT_(3)25"/>
      <sheetName val="VALVE_CHAMBERS22"/>
      <sheetName val="Fire_Hydrants22"/>
      <sheetName val="B_GATE_VALVE22"/>
      <sheetName val="Sub_G1_Fire22"/>
      <sheetName val="Sub_G12_Fire22"/>
      <sheetName val="BILL_COV23"/>
      <sheetName val="Activity_List25"/>
      <sheetName val="DETAILED__BOQ23"/>
      <sheetName val="M-Book_for_Conc23"/>
      <sheetName val="M-Book_for_FW23"/>
      <sheetName val="HIRED_LABOUR_CODE23"/>
      <sheetName val="PA-_Consutant_23"/>
      <sheetName val="foot-slab_reinft23"/>
      <sheetName val="Softscape_Buildup25"/>
      <sheetName val="Mat'l_Rate25"/>
      <sheetName val="Ra__stair23"/>
      <sheetName val="Materials_Cost(PCC)22"/>
      <sheetName val="India_F&amp;S_Template22"/>
      <sheetName val="IO_LIST22"/>
      <sheetName val="Material_22"/>
      <sheetName val="Quote_Sheet22"/>
      <sheetName val="Day_work22"/>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Eq__Mobilization21"/>
      <sheetName val="w't_table20"/>
      <sheetName val="Working_for_RCC21"/>
      <sheetName val="B185-B-9_121"/>
      <sheetName val="B185-B-9_221"/>
      <sheetName val="CHART_OF_ACCOUNTS21"/>
      <sheetName val="BOQ_Direct_selling_cost22"/>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B09_121"/>
      <sheetName val="E-Bill_No_6_A-O21"/>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PMWeb_data21"/>
      <sheetName val="Elemental_Buildup20"/>
      <sheetName val="PointNo_520"/>
      <sheetName val="2_2)Revised_Cash_Flow20"/>
      <sheetName val="SS_MH21"/>
      <sheetName val="입찰내역_발주처_양식20"/>
      <sheetName val="Material_List_20"/>
      <sheetName val="LIST_DO_NOT_REMOVE19"/>
      <sheetName val="Index_List20"/>
      <sheetName val="Type_List20"/>
      <sheetName val="File_Types20"/>
      <sheetName val="Chiet_t20"/>
      <sheetName val="Staffing_and_Rates_IA20"/>
      <sheetName val="Project_Cost_Breakdown18"/>
      <sheetName val="PRECAST_lightconc-II22"/>
      <sheetName val="final_abstract22"/>
      <sheetName val="Staff_Acco_18"/>
      <sheetName val="TBAL9697_-group_wise__sdpl18"/>
      <sheetName val="Summary_of_Work18"/>
      <sheetName val="B6_2_19"/>
      <sheetName val="Рабочий_лист17"/>
      <sheetName val="Employee_List18"/>
      <sheetName val="SITE_WORK17"/>
      <sheetName val="Item-_Compact18"/>
      <sheetName val="E_&amp;_R18"/>
      <sheetName val="Duct_Accesories17"/>
      <sheetName val="Rate_summary17"/>
      <sheetName val="Back_up17"/>
      <sheetName val="PT_141-_Site_A_Landscape17"/>
      <sheetName val="Annex_1_Sect_3a18"/>
      <sheetName val="Annex_1_Sect_3a_118"/>
      <sheetName val="Annex_1_Sect_3b18"/>
      <sheetName val="Annex_1_Sect_3c18"/>
      <sheetName val="HOURLY_RATES18"/>
      <sheetName val="RAB_AR&amp;STR17"/>
      <sheetName val="????_???_??17"/>
      <sheetName val="INDIGINEOUS_ITEMS_17"/>
      <sheetName val="d-safe_DELUXE17"/>
      <sheetName val="Common_Variables17"/>
      <sheetName val="[SHOPLIST_xls][SHOPLIST_xls]729"/>
      <sheetName val="Labour_&amp;_Plant17"/>
      <sheetName val="Geneí¬_i16"/>
      <sheetName val="train_cash17"/>
      <sheetName val="accom_cash17"/>
      <sheetName val="[SHOPLIST_xls]70,/0s«iÆøí¬i17"/>
      <sheetName val="Mall_waterproofing17"/>
      <sheetName val="MSCP_waterproofing17"/>
      <sheetName val="Ave_wtd_rates17"/>
      <sheetName val="Debits_as_on_12_04_0817"/>
      <sheetName val="STAFFSCHED_17"/>
      <sheetName val="TRIAL_BALANCE17"/>
      <sheetName val="GPL_Revenu_Update17"/>
      <sheetName val="DO_NOT_TOUCH17"/>
      <sheetName val="Work_Type17"/>
      <sheetName val="steel_total16"/>
      <sheetName val="ELE_BOQ16"/>
      <sheetName val="Cashflow_projection12"/>
      <sheetName val="PROJECT_BRIEF(EX_NEW)17"/>
      <sheetName val="[SHOPLIST_xls]7012"/>
      <sheetName val="[SHOPLIST_xls]70,12"/>
      <sheetName val="Base_BM-rebar12"/>
      <sheetName val="Floor_Box_14"/>
      <sheetName val="[SHOPLIST_xls][SHOPLIST_xls][12"/>
      <sheetName val="AREA_OF_APPLICATION16"/>
      <sheetName val="[SHOPLIST_xls]/VW12"/>
      <sheetName val="[SHOPLIST_xls]/VWVU))tÏØ0__67"/>
      <sheetName val="[SHOPLIST_xls]/VWVU))tÏØ0__68"/>
      <sheetName val="Risk_Breakdown_Structure16"/>
      <sheetName val="Resumo_Empreitadas13"/>
      <sheetName val="%_prog_figs_-u5_and_total13"/>
      <sheetName val="_VWVU))tÏØ0__14"/>
      <sheetName val="Service_Type10"/>
      <sheetName val="Contract_Division10"/>
      <sheetName val="SubContract_Type10"/>
      <sheetName val="_SHOPLIST_xls_709"/>
      <sheetName val="_SHOPLIST_xls_70,_0s«iÆøí¬i9"/>
      <sheetName val="PPA_Summary13"/>
      <sheetName val="Mix_Design13"/>
      <sheetName val="Z-_GENERAL_PRICE_SUMMARY13"/>
      <sheetName val="Equipment_Rates12"/>
      <sheetName val="[SHOPLIST_xls][SHOPLIST_xls]730"/>
      <sheetName val="E_H_-_H__W_P_12"/>
      <sheetName val="E__H__Treatment_for_pile_cap12"/>
      <sheetName val="Area_Breakdown_PER_LEVEL_LINK12"/>
      <sheetName val="CF_Input12"/>
      <sheetName val="DATA_INPUT12"/>
      <sheetName val="Vordruck-Nr__7_1_3_D12"/>
      <sheetName val="M&amp;A_D12"/>
      <sheetName val="M&amp;A_E12"/>
      <sheetName val="M&amp;A_G12"/>
      <sheetName val="Materials_12"/>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1_2_Staff_Schedule13"/>
      <sheetName val="Site_Dev_BOQ12"/>
      <sheetName val="Attach_4-189"/>
      <sheetName val="BLOCK-A_(MEA_SHEET)12"/>
      <sheetName val="Data_I_(2)9"/>
      <sheetName val="rEFERENCES_9"/>
      <sheetName val="Labour_Rate_9"/>
      <sheetName val="Bill_1012"/>
      <sheetName val="Data_Sheet12"/>
      <sheetName val="Cost_Heading9"/>
      <sheetName val="D_&amp;_W_sizes9"/>
      <sheetName val="SOPMA_DD9"/>
      <sheetName val="Labour_Costs12"/>
      <sheetName val="Data_Validation3"/>
      <sheetName val="Div26_-_Elect3"/>
      <sheetName val="CHUNG_CU_CARRILON3"/>
      <sheetName val="Qtys_ZamZam_(Del__before)9"/>
      <sheetName val="Qtys_Relocation_(Del_before)9"/>
      <sheetName val="_Qtys_Sub_&amp;_Tents_(Del__before9"/>
      <sheetName val="Qtys__Signages_(Del__before)9"/>
      <sheetName val="Qtys_Temporary_Passages_(Del)9"/>
      <sheetName val="_Qtys_Ser__Rooms_(Del_before)9"/>
      <sheetName val="Dash_board12"/>
      <sheetName val="tender_allowances12"/>
      <sheetName val="_Summary_BKG_03412"/>
      <sheetName val="BILL_3R12"/>
      <sheetName val="2F_회의실견적(5_14_일대)5"/>
      <sheetName val="_HIT-&gt;HMC_견적(3900)5"/>
      <sheetName val="Ewaan_Show_Kitchen_(2)9"/>
      <sheetName val="Cash_Flow_Working9"/>
      <sheetName val="P-100_MRF_DB_R19"/>
      <sheetName val="Appendix_B5"/>
      <sheetName val="[SHOPLIST_xls]/VWVU))tÏØ0__69"/>
      <sheetName val="[SHOPLIST_xls]/VWVU))tÏØ0__70"/>
      <sheetName val="PRICE_INFO9"/>
      <sheetName val="RC_SUMMARY9"/>
      <sheetName val="LABOUR_PRODUCTIVITY-TAV9"/>
      <sheetName val="MATERIAL_PRICES9"/>
      <sheetName val="MN_T_B_9"/>
      <sheetName val="May_054"/>
      <sheetName val="April_054"/>
      <sheetName val="Aug_054"/>
      <sheetName val="July_054"/>
      <sheetName val="June_054"/>
      <sheetName val="Nov_054"/>
      <sheetName val="Oct_054"/>
      <sheetName val="Sep_054"/>
      <sheetName val="BOQ_(2)3"/>
      <sheetName val="LABOUR_RATE3"/>
      <sheetName val="Material_Rate3"/>
      <sheetName val="Labor_abs-PW3"/>
      <sheetName val="Labor_abs-NMR3"/>
      <sheetName val="kppl_pl3"/>
      <sheetName val="Basic_Rates3"/>
      <sheetName val="Combined_Results_3"/>
      <sheetName val="Finansal_tamamlanma_Eğrisi3"/>
      <sheetName val="[SHOPLIST_xls]/VWVU))tÏØ0__73"/>
      <sheetName val="[SHOPLIST_xls]70,/0s«_iÆø_í¬_12"/>
      <sheetName val="[SHOPLIST_xls]70?,/0?s«i?Æøí¬12"/>
      <sheetName val="[SHOPLIST_xls][SHOPLIST_xls]731"/>
      <sheetName val="B-3_2_EB2"/>
      <sheetName val="Dropdown_List3"/>
      <sheetName val="Div_07_Thermal_&amp;_Moisture3"/>
      <sheetName val="1_-_Main_Building3"/>
      <sheetName val="1_-_Summary3"/>
      <sheetName val="2_-_Landscaping_Works3"/>
      <sheetName val="2_-_Summary3"/>
      <sheetName val="4_-_Bldg_Infra3"/>
      <sheetName val="4_-_Summary3"/>
      <sheetName val="Trade_Summary2"/>
      <sheetName val="2_Plex3"/>
      <sheetName val="Sheet1_(2)3"/>
      <sheetName val="4_Plex3"/>
      <sheetName val="6_Plex_3"/>
      <sheetName val="Detailed_Summary3"/>
      <sheetName val="Sheet1_(3)3"/>
      <sheetName val="Sheet1_(4)3"/>
      <sheetName val="Summary_2"/>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precast_RC_element3"/>
      <sheetName val="pile_Fabrication3"/>
      <sheetName val="New_Bld3"/>
      <sheetName val="Sheet_Index2"/>
      <sheetName val="[SHOPLIST_xls]/VWVU))tÏØ0__74"/>
      <sheetName val="Status_Summary3"/>
      <sheetName val="Balance_Sheet2"/>
      <sheetName val="HB_CEC_schd_4_23"/>
      <sheetName val="HB_CEC_schd_4_33"/>
      <sheetName val="HB_CEC_schd_5_23"/>
      <sheetName val="HB_CEC_schd_6_23"/>
      <sheetName val="HB_CEC_schd_7_23"/>
      <sheetName val="HB_CEC_schd_9_23"/>
      <sheetName val="Doha_Farm3"/>
      <sheetName val="[SHOPLIST_xls]/VWVU))tÏØ0__75"/>
      <sheetName val="[SHOPLIST_xls]/VWVU))tÏØ0__76"/>
      <sheetName val="[SHOPLIST_xls]/VWVU))tÏØ0__77"/>
      <sheetName val="Sec__A-PQ3"/>
      <sheetName val="Preamble_B3"/>
      <sheetName val="Sec__C-Dayworks3"/>
      <sheetName val="d5_3"/>
      <sheetName val="AOP_Summary-24"/>
      <sheetName val="CONSTRUCTION_COMPONENT2"/>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Dashboard_(1)3"/>
      <sheetName val="VO_Agreed_to_Unifier_Sum3"/>
      <sheetName val="VO_Not_yet_Agreed_to_Unifier3"/>
      <sheetName val="VO_Anticipated_to_Unifier3"/>
      <sheetName val="EW_to_Unifier3"/>
      <sheetName val="Prov_Sums3"/>
      <sheetName val="Other_Amounts3"/>
      <sheetName val="Asset_Allocation_(CR)3"/>
      <sheetName val="Project_Benchmarking3"/>
      <sheetName val="Recon_Template1"/>
      <sheetName val="[SHOPLIST_xls][SHOPLIST_xls]/V1"/>
      <sheetName val="Estimate_for_approval2"/>
      <sheetName val="CIF_COST_ITEM1"/>
      <sheetName val="Rates_for_public_areas1"/>
      <sheetName val="Core_Data1"/>
      <sheetName val="Drop_Down_Data1"/>
      <sheetName val="Rules_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_SHOPLIST_xls__SHOPLIST_xls_707"/>
      <sheetName val="_SHOPLIST_xls__SHOPLIST_xls_708"/>
      <sheetName val="quotation_1"/>
      <sheetName val="Bill_5_-_Carpark1"/>
      <sheetName val="BOQ_-_summary__31"/>
      <sheetName val="NKSC_thue1"/>
      <sheetName val="05__Data_Cash_Flow1"/>
      <sheetName val="MTO_REV_2(ARMOR)1"/>
      <sheetName val="L3-WBS_Mapping1"/>
      <sheetName val="BAFO_CCL_Submission1"/>
      <sheetName val="Abs_PMRL1"/>
      <sheetName val="P1926-H2B_Pkg_2A&amp;2B1"/>
      <sheetName val="P1940-H2B_Pkg_1_Guestrooms1"/>
      <sheetName val="[SHOPLIST_xls]/VWVU))tÏØ0__82"/>
      <sheetName val="[SHOPLIST_xls]/VWVU))tÏØ0__92"/>
      <sheetName val="[SHOPLIST_xls][SH2"/>
      <sheetName val="[SHOPLIST_xls]70_2"/>
      <sheetName val="Master_data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omp_equip1"/>
      <sheetName val="Basic_Rate1"/>
      <sheetName val="MASTER_RATE_ANALYSIS1"/>
      <sheetName val="_SHOPLIST_xls__SHOPLIST_xls_709"/>
      <sheetName val="___________3"/>
      <sheetName val="MAIN_SUMMARY1"/>
      <sheetName val="[SHOPLIST_xls]/VWVU))tÏØ0__78"/>
      <sheetName val="[SHOPLIST_xls]/VWVU))tÏØ0__79"/>
      <sheetName val="B2-DV_No_021"/>
      <sheetName val="BOQ_1_921"/>
      <sheetName val="Other_Cost_Norms1"/>
      <sheetName val="개시대사_(2)1"/>
      <sheetName val="TB_ALJADA1"/>
      <sheetName val="Plot_Area1"/>
      <sheetName val="Closing_entries1"/>
      <sheetName val="Executive_Summary1"/>
      <sheetName val="Sales_Tracking_Report_(STR)1"/>
      <sheetName val="Blocking_Tracking_Report_(BTR)1"/>
      <sheetName val="Bill_No_11"/>
      <sheetName val="GENERAL_SUMMARY1"/>
      <sheetName val="SITE_WORKS1"/>
      <sheetName val="WOOD_WORK1"/>
      <sheetName val="THERMAL_&amp;_MOISTURE_1"/>
      <sheetName val="DOORS_&amp;_WINDOWS1"/>
      <sheetName val="Additional_Items1"/>
      <sheetName val="L_(4)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_SHOPLIST_xls_70,1"/>
      <sheetName val="_SHOPLIST_xls__VW1"/>
      <sheetName val="_SHOPLIST_xls__VWVU))tÏØ0__5"/>
      <sheetName val="_SHOPLIST_xls__VWVU))tÏØ0__6"/>
      <sheetName val="_SHOPLIST_xls__SHOPLIST_xls__S1"/>
      <sheetName val="_SHOPLIST_xls__VWVU))tÏØ0__12"/>
      <sheetName val="_SHOPLIST_xls__VWVU))tÏØ0__21"/>
      <sheetName val="_SHOPLIST_xls__VWVU))tÏØ0__31"/>
      <sheetName val="_SHOPLIST_xls_70,_0s«_iÆø_í¬_i1"/>
      <sheetName val="_SHOPLIST_xls_70_,_0_s«i_Æøí¬i1"/>
      <sheetName val="_SHOPLIST_xls__VWVU))tÏØ0__41"/>
      <sheetName val="Ref_Arch1"/>
      <sheetName val="6_2_Floor_Finishes1"/>
      <sheetName val="Data_1"/>
      <sheetName val="Cumulative_Rail_1"/>
      <sheetName val="[SHOPLIST_xls]/VWVU))tÏØ0__80"/>
      <sheetName val="Staff_OLD_1"/>
      <sheetName val="Account_Codes"/>
      <sheetName val="Portfolio_List"/>
      <sheetName val="[SHOPLIST_xls]70,/0s«iÆøí¬1"/>
      <sheetName val="Initial_Data"/>
      <sheetName val="Package_Status"/>
      <sheetName val="[SHOPLIST_xls]/VW"/>
      <sheetName val="_Estimate__"/>
      <sheetName val="Equip_"/>
      <sheetName val="ConferenceCentre_옰ʒ䄂ʒ鵠ʐ䄂ʒ閐̐脭め_x0005_"/>
      <sheetName val="Spacing of Delineators"/>
      <sheetName val="P-Ins &amp; Bonds"/>
      <sheetName val="Surbhi"/>
      <sheetName val="70,/0s«iÆøí¬i6"/>
      <sheetName val="/VW1"/>
      <sheetName val="70,/0s«iÆøí¬i7"/>
      <sheetName val="/VW2"/>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BULD.3"/>
      <sheetName val="BLOCK K"/>
      <sheetName val="제출내역 (2)"/>
      <sheetName val="ورقة2"/>
      <sheetName val="LTR-2"/>
      <sheetName val="Démol."/>
      <sheetName val="Ravalement"/>
      <sheetName val="GAE8'97"/>
      <sheetName val="Overall"/>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Landscape No.1"/>
      <sheetName val="MEP No.3"/>
      <sheetName val="예가표"/>
      <sheetName val="[SHOPLIST.xls]70_x005f_x0000___0_x0_2"/>
      <sheetName val="Item List OLD"/>
      <sheetName val="KEYFIGURES"/>
      <sheetName val="[SHOPLIST.xls]70___0_s__i_____3"/>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Bill 3 Boutique"/>
      <sheetName val="Gene��_x0008_i"/>
      <sheetName val="_SHOPLIST.xls__VWVU))tÏØ0__5"/>
      <sheetName val="_SHOPLIST.xls__VWVU))tÏØ0__6"/>
      <sheetName val="_SHOPLIST.xls__VWVU))tÏØ0__7"/>
      <sheetName val="___________4"/>
      <sheetName val="Geneí¬_x005f_x0008_"/>
      <sheetName val="70_x005f_x0000_,_0_"/>
      <sheetName val="___________5"/>
      <sheetName val="_SHOPLIST_xls__VWVU))"/>
      <sheetName val="___________6"/>
      <sheetName val="___________7"/>
      <sheetName val="_SHOPLIST_xls__VW2"/>
      <sheetName val="_SHOPLIST_xls__SHOPLIST_xls__S2"/>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SHOPLIST_xls_721"/>
      <sheetName val="_SHOPLIST_xls__SHOPLIST_xls__S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Top_sh"/>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FG"/>
      <sheetName val="XL4Test5"/>
      <sheetName val="P-Ins_&amp;_Bonds"/>
      <sheetName val="BFS"/>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70___0_s__i_____5"/>
      <sheetName val="[SHOPLIST.xls]_VW__VU_________4"/>
      <sheetName val="[SHOPLIST.xls]_VW__VU_________5"/>
      <sheetName val="[SHOPLIST.xls]70___0_s__i_____6"/>
      <sheetName val="[SHOPLIST.xls]70_x005f_x0000___0_x0_3"/>
      <sheetName val="[SHOPLIST.xls][SHOPLIST.xls]_26"/>
      <sheetName val="[SHOPLIST.xls][SHOPLIST.xls]_27"/>
      <sheetName val="[SHOPLIST.xls]70___0_s__i_____7"/>
      <sheetName val="[SHOPLIST.xls][SHOPLIST.xls]_28"/>
      <sheetName val="[SHOPLIST.xls][SHOPLIST.xls]_29"/>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C-1"/>
      <sheetName val="C-10"/>
      <sheetName val="C-11"/>
      <sheetName val="C-12"/>
      <sheetName val="C-2"/>
      <sheetName val="C-3"/>
      <sheetName val="C-4"/>
      <sheetName val="C-5"/>
      <sheetName val="C-5A"/>
      <sheetName val="C-6"/>
      <sheetName val="C-6A"/>
      <sheetName val="C-7"/>
      <sheetName val="C-8"/>
      <sheetName val="C-9"/>
      <sheetName val="STAND98"/>
      <sheetName val="辽电初设.XLS 定额"/>
      <sheetName val="SUBS SUM"/>
      <sheetName val="BoQ(2)"/>
      <sheetName val="tower and monopoles "/>
      <sheetName val="ASD Sum of Parts"/>
      <sheetName val="Reference"/>
      <sheetName val="Administrative Prices"/>
      <sheetName val="10"/>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3"/>
      <sheetName val="14"/>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Income Statement"/>
      <sheetName val="SI_22"/>
      <sheetName val="TO_List"/>
      <sheetName val="CCTV_DATA"/>
      <sheetName val="FAL_intern"/>
      <sheetName val="Finansal_tamamlanma_Eğrisi4"/>
      <sheetName val="Dropdown_List4"/>
      <sheetName val="Contractor_Application1"/>
      <sheetName val="08_MEP_Summary1"/>
      <sheetName val="Addnl_works1"/>
      <sheetName val="B3__Material_on_Site-Detail1"/>
      <sheetName val="pile_Fabrication4"/>
      <sheetName val="precast_RC_element4"/>
      <sheetName val="New_Bld4"/>
      <sheetName val="HB_CEC_schd_4_24"/>
      <sheetName val="HB_CEC_schd_4_34"/>
      <sheetName val="HB_CEC_schd_5_24"/>
      <sheetName val="HB_CEC_schd_6_24"/>
      <sheetName val="HB_CEC_schd_7_24"/>
      <sheetName val="HB_CEC_schd_9_24"/>
      <sheetName val="Doha_Farm4"/>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Grand_Summary_1"/>
      <sheetName val="Bill_No_01_-_GI_1"/>
      <sheetName val="combined_1"/>
      <sheetName val="summary-Optional_1"/>
      <sheetName val="B14_02_1"/>
      <sheetName val="Prov_Sum_1"/>
      <sheetName val="SI_221"/>
      <sheetName val="TO_List1"/>
      <sheetName val="CCTV_DATA1"/>
      <sheetName val="FAL_intern1"/>
      <sheetName val="Finansal_tamamlanma_Eğrisi5"/>
      <sheetName val="Dropdown_List5"/>
      <sheetName val="Contractor_Application2"/>
      <sheetName val="General_Summary2"/>
      <sheetName val="08_MEP_Summary2"/>
      <sheetName val="Addnl_works2"/>
      <sheetName val="B3__Material_on_Site-Detail2"/>
      <sheetName val="pile_Fabrication5"/>
      <sheetName val="precast_RC_element5"/>
      <sheetName val="New_Bld5"/>
      <sheetName val="HB_CEC_schd_4_25"/>
      <sheetName val="HB_CEC_schd_4_35"/>
      <sheetName val="HB_CEC_schd_5_25"/>
      <sheetName val="HB_CEC_schd_6_25"/>
      <sheetName val="HB_CEC_schd_7_25"/>
      <sheetName val="HB_CEC_schd_9_25"/>
      <sheetName val="Comp_equip2"/>
      <sheetName val="Doha_Farm5"/>
      <sheetName val="CIF_COST_ITEM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May_055"/>
      <sheetName val="April_055"/>
      <sheetName val="Aug_055"/>
      <sheetName val="July_055"/>
      <sheetName val="June_055"/>
      <sheetName val="Nov_055"/>
      <sheetName val="Oct_055"/>
      <sheetName val="Sep_055"/>
      <sheetName val="Grand_Summary_2"/>
      <sheetName val="Bill_No_01_-_GI_2"/>
      <sheetName val="combined_2"/>
      <sheetName val="summary-Optional_2"/>
      <sheetName val="B14_02_2"/>
      <sheetName val="Prov_Sum_2"/>
      <sheetName val="SI_222"/>
      <sheetName val="TO_List2"/>
      <sheetName val="CCTV_DATA2"/>
      <sheetName val="B2-DV_No_022"/>
      <sheetName val="FAL_intern2"/>
      <sheetName val="Milestone"/>
      <sheetName val="MI"/>
      <sheetName val="BREAKDOWN"/>
      <sheetName val="[SHOPLIST_xls]70_x005f_x0000_,/0_x000"/>
      <sheetName val="_boaboard_(1)"/>
      <sheetName val="Gene��i0_"/>
      <sheetName val="70,/0s�i����i"/>
      <sheetName val="Top_shԀ"/>
      <sheetName val="Div_Summary"/>
      <sheetName val="Detail_Page"/>
      <sheetName val="Top_s๨ꫝ"/>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D_&amp;_W_sizes10"/>
      <sheetName val="SOPMA_DD10"/>
      <sheetName val="BOQ_(2)4"/>
      <sheetName val="LABOUR_RATE4"/>
      <sheetName val="Material_Rate4"/>
      <sheetName val="Labor_abs-PW4"/>
      <sheetName val="Labor_abs-NMR4"/>
      <sheetName val="kppl_pl4"/>
      <sheetName val="Basic_Rates4"/>
      <sheetName val="Combined_Results_4"/>
      <sheetName val="Labour_Rate_10"/>
      <sheetName val="[SHOPLIST_xls]70,/0s«_iÆø_í¬_13"/>
      <sheetName val="[SHOPLIST_xls]70?,/0?s«i?Æøí¬13"/>
      <sheetName val="Data_I_(2)10"/>
      <sheetName val="rEFERENCES_10"/>
      <sheetName val="Qtys_ZamZam_(Del__before)10"/>
      <sheetName val="Qtys_Relocation_(Del_before)10"/>
      <sheetName val="_Qtys_Sub_&amp;_Tents_(Del__befor10"/>
      <sheetName val="Qtys__Signages_(Del__before)10"/>
      <sheetName val="Qtys_Temporary_Passages_(Del)10"/>
      <sheetName val="_Qtys_Ser__Rooms_(Del_before)10"/>
      <sheetName val="Div_07_Thermal_&amp;_Moisture4"/>
      <sheetName val="Data_Validation4"/>
      <sheetName val="Div26_-_Elect4"/>
      <sheetName val="CHUNG_CU_CARRILON4"/>
      <sheetName val="[SHOPLIST_xls]/VWVU))tÏØ0__83"/>
      <sheetName val="Dash_board13"/>
      <sheetName val="Rates_for_public_areas2"/>
      <sheetName val="[SHOPLIST_xls][SHOPLIST_xls]734"/>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P1926-H2B_Pkg_2A&amp;2B2"/>
      <sheetName val="P1940-H2B_Pkg_1_Guestrooms2"/>
      <sheetName val="BOQ_1_922"/>
      <sheetName val="Abs_PMRL2"/>
      <sheetName val="[SHOPLIST_xls]/VWVU))tÏØ0__88"/>
      <sheetName val="[SHOPLIST_xls]/VWVU))tÏØ0__89"/>
      <sheetName val="[SHOPLIST_xls]/VWVU))tÏØ0__90"/>
      <sheetName val="Appendix-A_-GRAND_SUMMARY1"/>
      <sheetName val="D9_(New_Rate)1"/>
      <sheetName val="Joseph_Record1"/>
      <sheetName val="[SHOPLIST_xls]70,/0s«iÆøí¬2"/>
      <sheetName val="Portfolio_List1"/>
      <sheetName val="Initial_Data1"/>
      <sheetName val="Package_Status1"/>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SITE_WORKS2"/>
      <sheetName val="WOOD_WORK2"/>
      <sheetName val="THERMAL_&amp;_MOISTURE_2"/>
      <sheetName val="DOORS_&amp;_WINDOWS2"/>
      <sheetName val="Additional_Items2"/>
      <sheetName val="Master_data2"/>
      <sheetName val="[SHOPLIST_xls]/VWVU))tÏØ0_105"/>
      <sheetName val="Staff_OLD_2"/>
      <sheetName val="Basic_Rate2"/>
      <sheetName val="MASTER_RATE_ANALYSIS2"/>
      <sheetName val="MAIN_SUMMARY2"/>
      <sheetName val="[SHOPLIST_xls]/VWVU))tÏØ0_106"/>
      <sheetName val="[SHOPLIST_xls]/VWVU))tÏØ0_107"/>
      <sheetName val="Appendix-A_-GRAND_SUMMARY2"/>
      <sheetName val="D9_(New_Rate)2"/>
      <sheetName val="Joseph_Record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_Estimate__1"/>
      <sheetName val="Equip_1"/>
      <sheetName val="Account_Codes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Data Works"/>
      <sheetName val="Works"/>
      <sheetName val="UC-Testing"/>
      <sheetName val="Control Panel"/>
      <sheetName val="S-Curve_Update"/>
      <sheetName val="VESSELS_"/>
      <sheetName val="Closing"/>
      <sheetName val="Unit cost- Drain-Protection-1 "/>
      <sheetName val="Unit cost- Drain-Protection-2"/>
      <sheetName val="PC "/>
      <sheetName val="Val"/>
      <sheetName val="App - A "/>
      <sheetName val="App- B "/>
      <sheetName val="App - C "/>
      <sheetName val="App - D "/>
      <sheetName val="App - E "/>
      <sheetName val="App - F"/>
      <sheetName val="App - G "/>
      <sheetName val="App - H"/>
      <sheetName val="2"/>
      <sheetName val="7"/>
      <sheetName val="8"/>
      <sheetName val="9"/>
      <sheetName val="15"/>
      <sheetName val="16"/>
      <sheetName val="17"/>
      <sheetName val="18"/>
      <sheetName val="Concrete Breakdown"/>
      <sheetName val="Masonry Breakdown"/>
      <sheetName val="6"/>
      <sheetName val="Cost Heaࡤing"/>
      <sheetName val="[SHOPLIST.xls]/VWVU))tÏØ0__20"/>
      <sheetName val="beam-reinft"/>
      <sheetName val="Cost Rates"/>
      <sheetName val="LOOKUP(MM)"/>
      <sheetName val="간접비내역-1"/>
      <sheetName val="Rectangular Duct"/>
      <sheetName val="[SHOPLIST.xls]70,/0s«iÆøí¬i4"/>
      <sheetName val="[SHOPLIST.xls]70,/0s«iÆøí¬i5"/>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FLOOR_AND_CEILING"/>
      <sheetName val="area_comp_2011_01_18_(2)"/>
      <sheetName val="drop_down_lists"/>
      <sheetName val="PH_5"/>
      <sheetName val="[SHOPLIST_xls]70___0_s__i_____2"/>
      <sheetName val="[SHOPLIST_xls]_VW__VU_________2"/>
      <sheetName val="[SHOPLIST_xls]_VW__VU_________3"/>
      <sheetName val="[SHOPLIST_xls]70_x005f_x0000___0_x0_2"/>
      <sheetName val="bill no. 3"/>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DVM Sizing Calculator- 10 ips "/>
      <sheetName val="[SHOPLIST_xls]70___0_s__i_____3"/>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Product Sheet40"/>
      <sheetName val="[SHOPLIST.xls]/VWVU))tÏØ0__21"/>
      <sheetName val="[SHOPLIST.xls]/VWVU))tÏØ0__22"/>
      <sheetName val="[SHOPLIST.xls]/VWVU))tÏØ0__23"/>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_SHOPLIST.xls_70_x005f_x0000_,_0_x000"/>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Лист1"/>
      <sheetName val="Fiyatlar"/>
      <sheetName val="50"/>
      <sheetName val="inter"/>
      <sheetName val="MSH51C"/>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Non-Positioin Summary"/>
      <sheetName val="Detail_Page1"/>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B.Room W.Done Progress"/>
      <sheetName val="SUMMARY (ROOM)"/>
      <sheetName val="W.D Prgress Public area"/>
      <sheetName val="SUMMARY Public"/>
      <sheetName val="Comparision"/>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SHOPLIST.xls]70_x0000_,/0_x000"/>
      <sheetName val="djfx"/>
      <sheetName val="Calendar"/>
      <sheetName val="Sheet9"/>
      <sheetName val="Materials Cost"/>
      <sheetName val="FEVA"/>
      <sheetName val="HO Costs"/>
      <sheetName val="1-Summary"/>
      <sheetName val="วัดใต้"/>
      <sheetName val="B-2"/>
      <sheetName val="基本ﾃﾞｰﾀ"/>
      <sheetName val="Schedules"/>
      <sheetName val="1A"/>
      <sheetName val="Total PrC-Goldi"/>
      <sheetName val="Room Type"/>
      <sheetName val="Basement2 DB"/>
      <sheetName val="[SHOPLIST_xls][SHOPLIST_xls]7_2"/>
      <sheetName val="[SHOPLIST_xls][SHOPLIST_xls]7_3"/>
      <sheetName val="EST"/>
      <sheetName val="_VWVU))tÏØ0__20"/>
      <sheetName val="_SHOPLIST_xls_70,_0s«iÆøí¬i16"/>
      <sheetName val="_SHOPLIST_xls__SHOPLIST_xls_726"/>
      <sheetName val="_SHOPLIST_xls__SHOPLIST_xls_727"/>
      <sheetName val="_SHOPLIST_xls__SHOPLIST_xls_728"/>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SHOPLIST_xls]70,/0s«i_x1"/>
      <sheetName val="8_0_Programme"/>
      <sheetName val="[SHOPLIST_xls]70,/0s«_iÆø_í¬1"/>
      <sheetName val="[SHOPLIST_xls]70,/0s«iÆøí¬i31"/>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Bill_3_Boutique"/>
      <sheetName val="Démol_"/>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Landscape_No_1"/>
      <sheetName val="MEP_No_3"/>
      <sheetName val="BULD_3"/>
      <sheetName val="BLOCK_K"/>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oW_Assess_Blank_Form"/>
      <sheetName val="VO_Breakdown"/>
      <sheetName val="Measurement_Sheet"/>
      <sheetName val="Schedule_of_Drawings"/>
      <sheetName val="SI_Schedule"/>
      <sheetName val="ContraCharge_Schedule"/>
      <sheetName val="Item_List_OLD"/>
      <sheetName val="제출내역_(2)"/>
      <sheetName val="[SHOPLIST_xls]70___0_s__i_____4"/>
      <sheetName val="[SHOPLIST_xls][SHOPLIST_xls]7_1"/>
      <sheetName val="[SHOPLIST_xls][SHOPLIST_xls]7_8"/>
      <sheetName val="[SHOPLIST_xls][SHOPLIST_xls]7_9"/>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_35"/>
      <sheetName val="[SHOPLIST_xls][SHOPLIST_xls]_36"/>
      <sheetName val="[SHOPLIST_xls][SHOPLIST_xls]_37"/>
      <sheetName val="[SHOPLIST_xls][SHOPLIST_xls]_38"/>
      <sheetName val="[SHOPLIST_xls][SHOPLIST_xls]_39"/>
      <sheetName val="[SHOPLIST_xls][SHOPLIST_xls]_40"/>
      <sheetName val="[SHOPLIST_xls][SHOPLIST_xls]_41"/>
      <sheetName val="[SHOPLIST_xls][SHOPLIST_xls]_42"/>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HOPLIST_xls__VWVU))tÏØ0__62"/>
      <sheetName val="_SHOPLIST_xls__VWVU))tÏØ0__63"/>
      <sheetName val="_SHOPLIST_xls__VWVU))tÏØ0__72"/>
      <sheetName val="_SHOPLIST_xls__SHOPLIST_xls__VW"/>
      <sheetName val="_SHOPLIST_xls__VWVU))tÏØ0__81"/>
      <sheetName val="_SHOPLIST_xls__VWVU))tÏØ0__91"/>
      <sheetName val="_Structural"/>
      <sheetName val="Travel_Cranes"/>
      <sheetName val="Recap_Travel_Crane"/>
      <sheetName val="Recap_Architect"/>
      <sheetName val="Recap_External"/>
      <sheetName val="Recap_Struct"/>
      <sheetName val="Package_1"/>
      <sheetName val="Recap_Lift"/>
      <sheetName val="[SHOPLIST_xls][SHOPLIST_xls]70?"/>
      <sheetName val="Spacing_of_Delineators"/>
      <sheetName val="P-Ins_&amp;_Bonds1"/>
      <sheetName val="PC_"/>
      <sheetName val="App_-_A_"/>
      <sheetName val="App-_B_"/>
      <sheetName val="App_-_C_"/>
      <sheetName val="App_-_D_"/>
      <sheetName val="App_-_E_"/>
      <sheetName val="App_-_F"/>
      <sheetName val="App_-_G_"/>
      <sheetName val="App_-_H"/>
      <sheetName val="Concrete_Breakdown"/>
      <sheetName val="Masonry_Breakdown"/>
      <sheetName val="_VWVU))tÏØ0__21"/>
      <sheetName val="_SHOPLIST_xls_70,_0s«iÆøí¬i17"/>
      <sheetName val="_SHOPLIST_xls__SHOPLIST_xls_729"/>
      <sheetName val="_SHOPLIST_xls__SHOPLIST_xls_730"/>
      <sheetName val="_SHOPLIST_xls__SHOPLIST_xls_731"/>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SHOPLIST_xls]/VWVU))tÏØ0_108"/>
      <sheetName val="6_2_Floor_Finishes2"/>
      <sheetName val="[SHOPLIST_xls]/VWVU))tÏØ0_109"/>
      <sheetName val="[SHOPLIST_xls]/VWVU))tÏØ0_110"/>
      <sheetName val="개시대사_(2)2"/>
      <sheetName val="Other_Cost_Norms2"/>
      <sheetName val="Ref_Arch2"/>
      <sheetName val="[SHOPLIST_xls]70,/0s«i_x2"/>
      <sheetName val="Data_2"/>
      <sheetName val="[SHOPLIST_xls]70_x005f_x0000_,/0_x001"/>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VW1"/>
      <sheetName val="8_0_Programme1"/>
      <sheetName val="FLOOR_AND_CEILING1"/>
      <sheetName val="area_comp_2011_01_18_(2)1"/>
      <sheetName val="drop_down_lists1"/>
      <sheetName val="PH_51"/>
      <sheetName val="S-Curve_Update1"/>
      <sheetName val="[SHOPLIST_xls]/VWVU))tÏØ0_111"/>
      <sheetName val="[SHOPLIST_xls]/VWVU))tÏØ0_112"/>
      <sheetName val="[SHOPLIST_xls]/VWVU))tÏØ0_113"/>
      <sheetName val="[SHOPLIST_xls]/VWVU))tÏØ0_114"/>
      <sheetName val="[SHOPLIST_xls]/VWVU))tÏØ0_115"/>
      <sheetName val="[SHOPLIST_xls]/VWVU))tÏØ0_116"/>
      <sheetName val="[SHOPLIST_xls]/VWVU))tÏØ0_117"/>
      <sheetName val="[SHOPLIST_xls]/VWVU))tÏØ0_118"/>
      <sheetName val="[SHOPLIST_xls]70,/0s«iÆøí¬i110"/>
      <sheetName val="[SHOPLIST_xls]70,/0s«_iÆø_í¬2"/>
      <sheetName val="[SHOPLIST_xls]70,/0s«iÆøí¬i22"/>
      <sheetName val="[SHOPLIST_xls]70,/0s«iÆøí¬i32"/>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Bill_3_Boutique1"/>
      <sheetName val="Démol_1"/>
      <sheetName val="[SHOPLIST_xls][SHOPLIST_xls]744"/>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745"/>
      <sheetName val="[SHOPLIST_xls][SHOPLIST_xls]746"/>
      <sheetName val="[SHOPLIST_xls][SHOPLIST_xls]121"/>
      <sheetName val="[SHOPLIST_xls][SHOPLIST_xls]122"/>
      <sheetName val="[SHOPLIST_xls][SHOPLIST_xls]123"/>
      <sheetName val="[SHOPLIST_xls][SHOPLIST_xls]747"/>
      <sheetName val="[SHOPLIST_xls][SHOPLIST_xls]124"/>
      <sheetName val="[SHOPLIST_xls][SHOPLIST_xls]125"/>
      <sheetName val="[SHOPLIST_xls][SHOPLIST_xls]748"/>
      <sheetName val="[SHOPLIST_xls][SHOPLIST_xls]126"/>
      <sheetName val="[SHOPLIST_xls][SHOPLIST_xls]749"/>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SoW_Assess_Blank_Form1"/>
      <sheetName val="VO_Breakdown1"/>
      <sheetName val="Measurement_Sheet1"/>
      <sheetName val="Schedule_of_Drawings1"/>
      <sheetName val="SI_Schedule1"/>
      <sheetName val="ContraCharge_Schedul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HOPLIST_xls__VWVU))tÏØ0__70"/>
      <sheetName val="_SHOPLIST_xls__VWVU))tÏØ0__73"/>
      <sheetName val="_SHOPLIST_xls__VWVU))tÏØ0__74"/>
      <sheetName val="_SHOPLIST_xls__SHOPLIST_xls__V1"/>
      <sheetName val="_SHOPLIST_xls__VWVU))tÏØ0__82"/>
      <sheetName val="_SHOPLIST_xls__VWVU))tÏØ0__92"/>
      <sheetName val="_Structural1"/>
      <sheetName val="Travel_Cranes1"/>
      <sheetName val="Recap_Travel_Crane1"/>
      <sheetName val="Recap_Architect1"/>
      <sheetName val="Recap_External1"/>
      <sheetName val="Recap_Struct1"/>
      <sheetName val="Package_11"/>
      <sheetName val="Recap_Lift1"/>
      <sheetName val="VESSELS_1"/>
      <sheetName val="[SHOPLIST_xls][SHOPLIST_xls]759"/>
      <sheetName val="Spacing_of_Delineators1"/>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プロジェクト概要"/>
      <sheetName val="[SHOPLIST.xls]70,/0s�i����i"/>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DVL"/>
      <sheetName val="GRAPH_DATA"/>
      <sheetName val=" N Finansal Eğri"/>
      <sheetName val="STOCKWTG"/>
      <sheetName val="POLY"/>
      <sheetName val="Advance Recovery"/>
      <sheetName val="SC Cost FEB 03"/>
      <sheetName val="HSBC"/>
      <sheetName val="REBAR"/>
      <sheetName val="Cost Summary"/>
      <sheetName val="Cost Summary SD"/>
      <sheetName val="Schedule S-Curve Revision#3"/>
      <sheetName val="2.223M_due to adj profit"/>
      <sheetName val="satış planı (2)"/>
      <sheetName val="Tahsilat"/>
      <sheetName val="[SHOPLIST.xls][SHOPLIST_xls]/VW"/>
      <sheetName val="Kur"/>
      <sheetName val="HAKEDİŞ "/>
      <sheetName val="keşif özeti"/>
      <sheetName val="Katsayılar"/>
      <sheetName val="BT3-Package 05"/>
      <sheetName val="BOQ-Civil"/>
      <sheetName val="URA-C1"/>
      <sheetName val="Div_Summary2"/>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Div_10-Specialities_2"/>
      <sheetName val="MALE_&amp;_FEMALE_2"/>
      <sheetName val="BUAs_and_Sales_Forecast2"/>
      <sheetName val="Lagoons_Breakdown_Prices2"/>
      <sheetName val="Cover_HW_Z2_2"/>
      <sheetName val="TOTAL_WORK2"/>
      <sheetName val="part_32"/>
      <sheetName val="pile_Length_for_Easter_fence2"/>
      <sheetName val="_Estimate__2"/>
      <sheetName val="Equip_2"/>
      <sheetName val="Démol_2"/>
      <sheetName val="WATER_DUCT_-_IC_212"/>
      <sheetName val="Asset_Desc2"/>
      <sheetName val="Account_Codes2"/>
      <sheetName val="[SHOPLIST_xls]/VWVU))tÏØ0_119"/>
      <sheetName val="[SHOPLIST_xls]/VWVU))tÏØ0_120"/>
      <sheetName val="[SHOPLIST_xls]/VWVU))tÏØ0_121"/>
      <sheetName val="[SHOPLIST_xls]/VWVU))tÏØ0_122"/>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GENERAL_SUMMARY3"/>
      <sheetName val="SITE_WORKS3"/>
      <sheetName val="WOOD_WORK3"/>
      <sheetName val="THERMAL_&amp;_MOISTURE_3"/>
      <sheetName val="DOORS_&amp;_WINDOWS3"/>
      <sheetName val="Additional_Items3"/>
      <sheetName val="개시대사_(2)3"/>
      <sheetName val="Ref_Arch3"/>
      <sheetName val="Div_Summary3"/>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Drop_down2"/>
      <sheetName val="Joseph_Record3"/>
      <sheetName val="[SHOPLIST_xls]_VW__VU_________5"/>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hiddenSheet"/>
      <sheetName val="[SHOPLIST.xls]_VW__VU________18"/>
      <sheetName val="[SHOPLIST.xls]_VW__VU________19"/>
      <sheetName val="[SHOPLIST.xls]70_x005f_x0000___0_x_10"/>
      <sheetName val="[SHOPLIST.xls]70___0_s__i____28"/>
      <sheetName val="[SHOPLIST.xls]70___0_s__i____29"/>
      <sheetName val="Index sheet"/>
      <sheetName val="Qty SR"/>
      <sheetName val="EW SR"/>
      <sheetName val="Macro custom function"/>
      <sheetName val="G29A"/>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SI_223"/>
      <sheetName val="TO_List3"/>
      <sheetName val="CCTV_DATA3"/>
      <sheetName val="FAL_intern3"/>
      <sheetName val="[SHOPLIST_xls]70,/0s«iÆøí¬i23"/>
      <sheetName val="SUBS_SUM"/>
      <sheetName val="ASD_Sum_of_Parts"/>
      <sheetName val="Cost_Heaࡤing"/>
      <sheetName val="[SHOPLIST_xls]_VW__VU_________6"/>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PRO_DCI"/>
      <sheetName val="JAN"/>
      <sheetName val="Tender Stage"/>
      <sheetName val="Delay Clasifications"/>
      <sheetName val="PA Milestones"/>
      <sheetName val="70_x005f_x0000_,/0_x005f_x0000_"/>
      <sheetName val="Inventory "/>
      <sheetName val="Note"/>
      <sheetName val="Fdata"/>
      <sheetName val="DIRLBR"/>
      <sheetName val="2.0 Cover Sum"/>
      <sheetName val="1 Summary"/>
      <sheetName val="Mp-team 1"/>
      <sheetName val="co-no.2"/>
      <sheetName val="Lstsub"/>
      <sheetName val="Arch"/>
      <sheetName val="DB"/>
      <sheetName val="FSA"/>
      <sheetName val="BUR"/>
      <sheetName val="total"/>
      <sheetName val="RateAnalysis"/>
      <sheetName val="Summary year Plan"/>
      <sheetName val="Fee Rate Summary"/>
      <sheetName val="Front Sheet"/>
      <sheetName val="Indirect Costs"/>
      <sheetName val="IS"/>
      <sheetName val="Configurations"/>
      <sheetName val="[SHOPLIST_xls]70,/0s«_iÆø_í¬3"/>
      <sheetName val="[SHOPLIST_xls]70,/0s«iÆøí¬i33"/>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footing for SP"/>
      <sheetName val="foot-slab_rein"/>
      <sheetName val="AN"/>
      <sheetName val="Beach Villas"/>
      <sheetName val="Overwater Villas"/>
      <sheetName val="Presidential Villa"/>
      <sheetName val="Price List"/>
      <sheetName val="Total_PrC-Goldi"/>
      <sheetName val="Cost Factor Sheet"/>
      <sheetName val="Load Sch, Cable Sel &amp; Qty"/>
      <sheetName val="Factor Sheet"/>
      <sheetName val="Price Sheet"/>
      <sheetName val="REQ_REMARKS"/>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NPV"/>
      <sheetName val="P Staff fac"/>
      <sheetName val="foot-slab_reinø"/>
      <sheetName val="Internal"/>
      <sheetName val="maingirder"/>
      <sheetName val="basic-data"/>
      <sheetName val="Enquire"/>
      <sheetName val="ROY"/>
      <sheetName val="12"/>
      <sheetName val="BS "/>
      <sheetName val="Accounts"/>
      <sheetName val="Attachment 1"/>
      <sheetName val="sc"/>
      <sheetName val="Matl"/>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Structured Cabling"/>
      <sheetName val="Technical"/>
      <sheetName val="bkg"/>
      <sheetName val="cbrd460"/>
      <sheetName val="bcl"/>
      <sheetName val="Currency Rate"/>
      <sheetName val="contents "/>
      <sheetName val="Div.8 - Opening"/>
      <sheetName val="Div .9- Finishes"/>
      <sheetName val="Total "/>
      <sheetName val="ConferenceCentre______________2"/>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SHOPLIST_xls]70,/0s«iÆøí¬i24"/>
      <sheetName val="[SHOPLIST_xls]70___0_s__i____26"/>
      <sheetName val="[SHOPLIST_xls]70,/0s�i����i"/>
      <sheetName val="Services_InitialEst_UtilityServ"/>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heet"/>
      <sheetName val="B_Room_W_Done_Progress"/>
      <sheetName val="SUMMARY_(ROOM)"/>
      <sheetName val="W_D_Prgress_Public_area"/>
      <sheetName val="SUMMARY_Public"/>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OPLIST_xls]70,/0_x000"/>
      <sheetName val="satış_planı_(2)"/>
      <sheetName val="[SIOPLIST.yls]_SHOPLIST_xls_491"/>
      <sheetName val="[SIOPLHST.yls]^SHOQLIST_xls_508"/>
      <sheetName val="[SHOPLIST.xls]_SHOQLISU_xlr_524"/>
      <sheetName val="[SIOPLHST.xls]_SHOPLIST_xlr_535"/>
      <sheetName val="[SHOPLIST.xls]^SHOPLIST_xls_537"/>
      <sheetName val="[SHOPLIST.xls]_SHOPLIST_xlr_539"/>
      <sheetName val="All BGL List"/>
      <sheetName val="Budget Config"/>
      <sheetName val="All Department List"/>
      <sheetName val="M-480"/>
      <sheetName val="M-519"/>
      <sheetName val="C-7-9-1-J (ESU 1,2,3,4)"/>
      <sheetName val="bill no 2"/>
      <sheetName val="bill no 3"/>
      <sheetName val="bill no 4"/>
      <sheetName val="bill no 5"/>
      <sheetName val="bill no 6"/>
      <sheetName val="bill no 7"/>
      <sheetName val="bill no 8"/>
      <sheetName val="EW01-B7"/>
      <sheetName val="EW02-B7"/>
      <sheetName val="EW03-B7"/>
      <sheetName val="EW04-B7"/>
      <sheetName val="EW05-B7"/>
      <sheetName val="VO ( Bus Bays &amp; Park)"/>
      <sheetName val="VO (Fair face wall)"/>
      <sheetName val="VO (Heavy Veh.Access)"/>
      <sheetName val="VO-Pipe&amp;Slab Culvt"/>
      <sheetName val="VO (Raised foot walk)"/>
      <sheetName val="VO Bill-4 &amp; 5"/>
      <sheetName val="VO (WATCHER's HUT)"/>
      <sheetName val="VO (Water Tank)"/>
      <sheetName val="14267"/>
      <sheetName val="shuttering"/>
      <sheetName val="CFS3"/>
      <sheetName val="Projects Name"/>
      <sheetName val="cables"/>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VW__VU________24"/>
      <sheetName val="[SHOPLIST.xls]_VW__VU________25"/>
      <sheetName val="[SHOPLIST.xls]70_x005f_x0000___0_x_13"/>
      <sheetName val="[SHOPLIST.xls]70___0_s__i____36"/>
      <sheetName val="[SHOPLIST.xls]70___0_s__i____37"/>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xls]_SHOPLIST_xl_1304"/>
      <sheetName val="[SHOPLIST.xls]_SHOPLIST_xl_1305"/>
      <sheetName val="[SHOPLIST.xls]_SHOPLIST_xl_1306"/>
      <sheetName val="[SHOPLIST.xls]_SHOPLIST_xl_1307"/>
      <sheetName val="[SHOPLIST.xls]_SHOPLIST_xl_1308"/>
      <sheetName val="[SHOPLIST.xls]_SHOPLIST_xl_1309"/>
      <sheetName val="[SHOPLIST.xls]_SHOPLIST_xl_1310"/>
      <sheetName val="[SHOPLIST.xls]_SHOPLIST_xl_1311"/>
      <sheetName val="[SHOPLIST.xls]_SHOPLIST_xl_1312"/>
      <sheetName val="[SHOPLIST.xls]_SHOPLIST_xl_1313"/>
      <sheetName val="[SHOPLIST.xls]70_x005f_x005f_x005f_x0000_13"/>
      <sheetName val="[SHOPLIST.xls]_SHOPLIST_xl_1314"/>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70_x005f_x005f_x005f_x0000_12"/>
      <sheetName val="[SHOPLIST.xls]_SHOPLIST_xl_1187"/>
      <sheetName val="[SHOPLIST.xls]_SHOPLIST_xl_1188"/>
      <sheetName val="[SHOPLIST.xls]_SHOPLIST_xl_1189"/>
      <sheetName val="[SHOPLIST.xls]_SHOPLIST_xl_1190"/>
      <sheetName val="[SHOPLIST.xls]_SHOPLIST_xl_1191"/>
      <sheetName val="[SHOPLIST.xls]_SHOPLIST_xl_1192"/>
      <sheetName val="B100-Cable Rack"/>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DESCRIPTIONS"/>
      <sheetName val="[SHOPLIST_xls]70,/0s«iÆøí¬i111"/>
      <sheetName val="[SHOPLIST_xls]70,/0s«_iÆø_í¬4"/>
      <sheetName val="[SHOPLIST_xls]70,/0s«iÆøí¬i25"/>
      <sheetName val="[SHOPLIST_xls]70,/0s«iÆøí¬i34"/>
      <sheetName val="_boaboard_(1)2"/>
      <sheetName val="Dropdown Attributes"/>
      <sheetName val="2.2 STAFF Scedule"/>
      <sheetName val="BoatTMP"/>
      <sheetName val="IPL_SCHEDULE"/>
      <sheetName val="Msw-study"/>
      <sheetName val="BF2001"/>
      <sheetName val="شهادة الدفع"/>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PASARELA"/>
      <sheetName val="#3E1_GCR"/>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xls]_SHOPLIST_xl_1315"/>
      <sheetName val="[SHOPLIST.xls]_SHOPLIST_xl_1316"/>
      <sheetName val="[SHOPLIST.xls]_SHOPLIST_xl_1317"/>
      <sheetName val="[SHOPLIST.xls]_SHOPLIST_xl_1318"/>
      <sheetName val="[SHOPLIST.xls]_SHOPLIST_xl_1319"/>
      <sheetName val="[SHOPLIST.xls]_SHOPLIST_xl_1320"/>
      <sheetName val="[SHOPLIST.xls]_SHOPLIST_xl_1321"/>
      <sheetName val="[SHOPLIST.xls]_SHOPLIST_xl_1322"/>
      <sheetName val="[SHOPLIST.xls]_SHOPLIST_xl_1323"/>
      <sheetName val="[SHOPLIST.xls]_SHOPLIST_xl_1324"/>
      <sheetName val="[SHOPLIST.xls]_SHOPLIST_xl_1325"/>
      <sheetName val="[SHOPLIST.xls]_SHOPLIST_xl_1326"/>
      <sheetName val="[SHOPLIST.xls]_SHOPLIST_xl_1327"/>
      <sheetName val="[SHOPLIST.xls]_SHOPLIST_xl_1328"/>
      <sheetName val="[SHOPLIST.xls]_SHOPLIST_xl_1329"/>
      <sheetName val="[SHOPLIST.xls]_SHOPLIST_xl_1330"/>
      <sheetName val="[SHOPLIST.xls]_SHOPLIST_xl_1331"/>
      <sheetName val="[SHOPLIST.xls]_SHOPLIST_xl_1332"/>
      <sheetName val="[SHOPLIST.xls]_SHOPLIST_xl_1333"/>
      <sheetName val="[SHOPLIST.xls]_SHOPLIST_xl_1334"/>
      <sheetName val="[SHOPLIST.xls]_SHOPLIST_xl_1335"/>
      <sheetName val="[SHOPLIST.xls]_SHOPLIST_xl_1336"/>
      <sheetName val="[SHOPLIST.xls]_SHOPLIST_xl_1337"/>
      <sheetName val="[SHOPLIST.xls]_SHOPLIST_xl_1338"/>
      <sheetName val="[SHOPLIST.xls]_SHOPLIST_xl_1339"/>
      <sheetName val="[SHOPLIST.xls]_SHOPLIST_xl_1340"/>
      <sheetName val="[SHOPLIST.xls]_SHOPLIST_xl_1341"/>
      <sheetName val="[SHOPLIST.xls]_SHOPLIST_xl_1342"/>
      <sheetName val="[SHOPLIST.xls]_SHOPLIST_xl_1343"/>
      <sheetName val="[SHOPLIST.xls]_SHOPLIST_xl_1344"/>
      <sheetName val="[SHOPLIST.xls]_SHOPLIST_xl_1345"/>
      <sheetName val="[SHOPLIST.xls]_SHOPLIST_xl_1346"/>
      <sheetName val="[SHOPLIST.xls]_SHOPLIST_xl_1347"/>
      <sheetName val="[SHOPLIST.xls]_SHOPLIST_xl_1348"/>
      <sheetName val="[SHOPLIST.xls]_SHOPLIST_xl_1349"/>
      <sheetName val="[SHOPLIST.xls]_SHOPLIST_xl_1350"/>
      <sheetName val="[SHOPLIST.xls]_SHOPLIST_xl_1351"/>
      <sheetName val="[SHOPLIST.xls]_SHOPLIST_xl_1352"/>
      <sheetName val="[SHOPLIST.xls]_SHOPLIST_xl_1353"/>
      <sheetName val="[SHOPLIST.xls]_SHOPLIST_xl_1354"/>
      <sheetName val="[SHOPLIST.xls]_SHOPLIST_xl_1355"/>
      <sheetName val="[SHOPLIST.xls]_SHOPLIST_xl_1356"/>
      <sheetName val="[SHOPLIST.xls]_SHOPLIST_xl_1357"/>
      <sheetName val="[SHOPLIST.xls]_SHOPLIST_xl_1358"/>
      <sheetName val="[SHOPLIST.xls]_SHOPLIST_xl_1359"/>
      <sheetName val="[SHOPLIST.xls]_SHOPLIST_xl_1360"/>
      <sheetName val="[SHOPLIST.xls]_SHOPLIST_xl_1361"/>
      <sheetName val="[SHOPLIST.xls]_SHOPLIST_xl_1362"/>
      <sheetName val="[SHOPLIST.xls]_SHOPLIST_xl_1363"/>
      <sheetName val="[SHOPLIST.xls]_SHOPLIST_xl_1364"/>
      <sheetName val="[SHOPLIST.xls]_SHOPLIST_xl_1365"/>
      <sheetName val="[SHOPLIST.xls]_SHOPLIST_xl_1366"/>
      <sheetName val="[SHOPLIST.xls]_SHOPLIST_xl_1367"/>
      <sheetName val="[SHOPLIST.xls]_SHOPLIST_xl_1368"/>
      <sheetName val="[SHOPLIST.xls]_SHOPLIST_xl_1369"/>
      <sheetName val="[SHOPLIST.xls]_SHOPLIST_xl_1370"/>
      <sheetName val="[SHOPLIST.xls]_SHOPLIST_xl_1371"/>
      <sheetName val="[SHOPLIST.xls]_SHOPLIST_xl_1372"/>
      <sheetName val="[SHOPLIST.xls]_SHOPLIST_xl_1373"/>
      <sheetName val="[SHOPLIST.xls]_SHOPLIST_xl_1374"/>
      <sheetName val="[SHOPLIST.xls]_SHOPLIST_xl_1375"/>
      <sheetName val="[SHOPLIST.xls]_SHOPLIST_xl_1376"/>
      <sheetName val="[SHOPLIST.xls]_SHOPLIST_xl_1377"/>
      <sheetName val="[SHOPLIST.xls]_SHOPLIST_xl_1378"/>
      <sheetName val="[SHOPLIST.xls]_SHOPLIST_xl_1379"/>
      <sheetName val="[SHOPLIST.xls]_SHOPLIST_xl_1380"/>
      <sheetName val="[SHOPLIST.xls]_SHOPLIST_xl_1381"/>
      <sheetName val="[SHOPLIST.xls]_SHOPLIST_xl_1382"/>
      <sheetName val="[SHOPLIST.xls]_SHOPLIST_xl_1383"/>
      <sheetName val="[SHOPLIST.xls]_SHOPLIST_xl_1384"/>
      <sheetName val="[SHOPLIST.xls]_SHOPLIST_xl_1385"/>
      <sheetName val="[SHOPLIST.xls]_SHOPLIST_xl_1386"/>
      <sheetName val="[SHOPLIST.xls]_SHOPLIST_xl_1387"/>
      <sheetName val="[SHOPLIST.xls]_SHOPLIST_xl_1388"/>
      <sheetName val="[SHOPLIST.xls]_SHOPLIST_xl_1389"/>
      <sheetName val="[SHOPLIST.xls]_SHOPLIST_xl_1390"/>
      <sheetName val="[SHOPLIST.xls]_SHOPLIST_xl_1391"/>
      <sheetName val="[SHOPLIST.xls]_SHOPLIST_xl_1392"/>
      <sheetName val="[SHOPLIST.xls]/VWVU))tÏØ0__61"/>
      <sheetName val="[SHOPLIST.xls]/VWVU))tÏØ0__71"/>
      <sheetName val="[SHOPLIST.xls]70,/0s«iÆøí¬i16"/>
      <sheetName val="[SHOPLIST.xls]/VW11"/>
      <sheetName val="[SHOPLIST.xls]/VWVU))tÏØ0__55"/>
      <sheetName val="[SHOPLIST.xls]/VWVU))tÏØ0__56"/>
      <sheetName val="[SHOPLIST.xls]/VWVU))tÏØ0__57"/>
      <sheetName val="[SHOPLIST.xls]/VWVU))tÏØ0__58"/>
      <sheetName val="[SHOPLIST.xls]/VWVU))tÏØ0__59"/>
      <sheetName val="[SHOPLIST.xls]70,/0s«_iÆø_í¬_11"/>
      <sheetName val="[SHOPLIST.xls]70?,/0?s«i?Æøí¬11"/>
      <sheetName val="[SHOPLIST.xls]/VWVU))tÏØ0__60"/>
      <sheetName val="[SHOPLIST.xls]/VWVU))tÏØ0__62"/>
      <sheetName val="[SHOPLIST.xls]/VWVU))tÏØ0__63"/>
      <sheetName val="[SHOPLIST.xls]/VWVU))tÏØ0__81"/>
      <sheetName val="[SHOPLIST.xls]/VWVU))tÏØ0__91"/>
      <sheetName val="[SHOPLIST.xls]_SHOPLIST_xl_1393"/>
      <sheetName val="[SHOPLIST.xls]_SHOPLIST_xl_1394"/>
      <sheetName val="[SHOPLIST.xls]_SHOPLIST_xl_1395"/>
      <sheetName val="[SHOPLIST.xls]_SHOPLIST_xl_1396"/>
      <sheetName val="[SHOPLIST.xls]_SHOPLIST_xl_1397"/>
      <sheetName val="[SHOPLIST.xls]_SHOPLIST_xl_1398"/>
      <sheetName val="[SHOPLIST.xls]_SHOPLIST_xl_1399"/>
      <sheetName val="[SHOPLIST.xls]_SHOPLIST_xl_1400"/>
      <sheetName val="[SHOPLIST.xls]_SHOPLIST_xl_1401"/>
      <sheetName val="[SHOPLIST.xls]_SHOPLIST_xl_1402"/>
      <sheetName val="[SHOPLIST.xls]_SHOPLIST_xl_1403"/>
      <sheetName val="[SHOPLIST.xls]_SHOPLIST_xl_1404"/>
      <sheetName val="[SHOPLIST.xls]_SHOPLIST_xl_1405"/>
      <sheetName val="[SHOPLIST.xls]_SHOPLIST_xl_1406"/>
      <sheetName val="[SHOPLIST.xls]_SHOPLIST_xl_1407"/>
      <sheetName val="[SHOPLIST.xls]_SHOPLIST_xl_1408"/>
      <sheetName val="[SHOPLIST.xls]_SHOPLIST_xl_1409"/>
      <sheetName val="[SHOPLIST.xls]_SHOPLIST_xl_1410"/>
      <sheetName val="[SHOPLIST.xls]_SHOPLIST_xl_1411"/>
      <sheetName val="[SHOPLIST.xls]_SHOPLIST_xl_1412"/>
      <sheetName val="[SHOPLIST.xls]_SHOPLIST_xl_1413"/>
      <sheetName val="[SHOPLIST.xls]_SHOPLIST_xl_1414"/>
      <sheetName val="[SHOPLIST.xls]_SHOPLIST_xl_1415"/>
      <sheetName val="[SHOPLIST.xls]_SHOPLIST_xl_1416"/>
      <sheetName val="[SHOPLIST.xls]_SHOPLIST_xl_1417"/>
      <sheetName val="[SHOPLIST.xls]_SHOPLIST_xl_1418"/>
      <sheetName val="[SHOPLIST.xls]_SHOPLIST_xl_1419"/>
      <sheetName val="[SHOPLIST.xls]_SHOPLIST_xl_1420"/>
      <sheetName val="[SHOPLIST.xls]_SHOPLIST_xl_1421"/>
      <sheetName val="[SHOPLIST.xls]_SHOPLIST_xl_1422"/>
      <sheetName val="[SHOPLIST.xls]_SHOPLIST_xl_1423"/>
      <sheetName val="[SHOPLIST.xls]_SHOPLIST_xl_1424"/>
      <sheetName val="[SHOPLIST.xls]_SHOPLIST_xl_1425"/>
      <sheetName val="[SHOPLIST.xls]_SHOPLIST_xl_1426"/>
      <sheetName val="[SHOPLIST.xls]_SHOPLIST_xl_1427"/>
      <sheetName val="[SHOPLIST.xls]_SHOPLIST_xl_1428"/>
      <sheetName val="[SHOPLIST.xls]_SHOPLIST_xl_1429"/>
      <sheetName val="[SHOPLIST.xls]_SHOPLIST_xl_1430"/>
      <sheetName val="[SHOPLIST.xls]_SHOPLIST_xl_1431"/>
      <sheetName val="[SHOPLIST.xls]_SHOPLIST_xl_1432"/>
      <sheetName val="[SHOPLIST.xls]_SHOPLIST_xl_1433"/>
      <sheetName val="[SHOPLIST.xls]_SHOPLIST_xl_1434"/>
      <sheetName val="[SHOPLIST.xls]_SHOPLIST_xl_1435"/>
      <sheetName val="[SHOPLIST.xls]_SHOPLIST_xl_1436"/>
      <sheetName val="[SHOPLIST.xls]_SHOPLIST_xl_1437"/>
      <sheetName val="[SHOPLIST.xls]_SHOPLIST_xl_1438"/>
      <sheetName val="[SHOPLIST.xls]_SHOPLIST_xl_1439"/>
      <sheetName val="[SHOPLIST.xls]_SHOPLIST_xl_1440"/>
      <sheetName val="[SHOPLIST.xls]_SHOPLIST_xl_1441"/>
      <sheetName val="[SHOPLIST.xls]_SHOPLIST_xl_1442"/>
      <sheetName val="[SHOPLIST.xls]_SHOPLIST_xl_1443"/>
      <sheetName val="[SHOPLIST.xls]_SHOPLIST_xl_1444"/>
      <sheetName val="[SHOPLIST.xls]_SHOPLIST_xl_1445"/>
      <sheetName val="[SHOPLIST.xls]_SHOPLIST_xl_1446"/>
      <sheetName val="[SHOPLIST.xls]_SHOPLIST_xl_1447"/>
      <sheetName val="[SHOPLIST.xls]_SHOPLIST_xl_1448"/>
      <sheetName val="[SHOPLIST.xls]_SHOPLIST_xl_1449"/>
      <sheetName val="[SHOPLIST.xls]_SHOPLIST_xl_1450"/>
      <sheetName val="[SHOPLIST.xls]_SHOPLIST_xl_1451"/>
      <sheetName val="[SHOPLIST.xls]_SHOPLIST_xl_1452"/>
      <sheetName val="[SHOPLIST.xls]_SHOPLIST_xl_1453"/>
      <sheetName val="[SHOPLIST.xls]_SHOPLIST_xl_1454"/>
      <sheetName val="[SHOPLIST.xls]_SHOPLIST_xl_1455"/>
      <sheetName val="[SHOPLIST.xls]_SHOPLIST_xl_1456"/>
      <sheetName val="[SHOPLIST.xls]_SHOPLIST_xl_1457"/>
      <sheetName val="[SHOPLIST.xls]_SHOPLIST_xl_1458"/>
      <sheetName val="[SHOPLIST.xls]_SHOPLIST_xl_1459"/>
      <sheetName val="[SHOPLIST.xls]_SHOPLIST_xl_1460"/>
      <sheetName val="[SHOPLIST.xls]_SHOPLIST_xl_1461"/>
      <sheetName val="[SHOPLIST.xls]_SHOPLIST_xl_1462"/>
      <sheetName val="[SHOPLIST.xls]_SHOPLIST_xl_1463"/>
      <sheetName val="[SHOPLIST.xls]_SHOPLIST_xl_1464"/>
      <sheetName val="[SHOPLIST.xls]_SHOPLIST_xl_1465"/>
      <sheetName val="[SHOPLIST.xls]_SHOPLIST_xl_1466"/>
      <sheetName val="[SHOPLIST.xls]_SHOPLIST_xl_1467"/>
      <sheetName val="[SHOPLIST.xls]_SHOPLIST_xl_1468"/>
      <sheetName val="[SHOPLIST.xls]_SHOPLIST_xl_1469"/>
      <sheetName val="[SHOPLIST.xls]_SHOPLIST_xl_1470"/>
      <sheetName val="[SHOPLIST.xls]_SHOPLIST_xl_1471"/>
      <sheetName val="[SHOPLIST.xls]_SHOPLIST_xl_1472"/>
      <sheetName val="[SHOPLIST.xls]_SHOPLIST_xl_1473"/>
      <sheetName val="[SHOPLIST.xls]_SHOPLIST_xl_1474"/>
      <sheetName val="[SHOPLIST.xls]_SHOPLIST_xl_1475"/>
      <sheetName val="[SHOPLIST.xls]_SHOPLIST_xl_1476"/>
      <sheetName val="[SHOPLIST.xls]_SHOPLIST_xl_1477"/>
      <sheetName val="[SHOPLIST.xls]_SHOPLIST_xl_1478"/>
      <sheetName val="[SHOPLIST.xls]_SHOPLIST_xl_1479"/>
      <sheetName val="[SHOPLIST.xls]_SHOPLIST_xl_1480"/>
      <sheetName val="[SHOPLIST.xls]_SHOPLIST_xl_1481"/>
      <sheetName val="[SHOPLIST.xls]_SHOPLIST_xl_1482"/>
      <sheetName val="[SHOPLIST.xls]_SHOPLIST_xl_1483"/>
      <sheetName val="[SHOPLIST.xls]_SHOPLIST_xl_1484"/>
      <sheetName val="[SHOPLIST.xls]_SHOPLIST_xl_1485"/>
      <sheetName val="[SHOPLIST.xls]_SHOPLIST_xl_1486"/>
      <sheetName val="[SHOPLIST.xls]_SHOPLIST_xl_1487"/>
      <sheetName val="[SHOPLIST.xls]_SHOPLIST_xl_1488"/>
      <sheetName val="[SHOPLIST.xls]_SHOPLIST_xl_1489"/>
      <sheetName val="[SHOPLIST.xls]_SHOPLIST_xl_1490"/>
      <sheetName val="[SHOPLIST.xls]_SHOPLIST_xl_1491"/>
      <sheetName val="[SHOPLIST.xls]_SHOPLIST_xl_1492"/>
      <sheetName val="[SHOPLIST.xls]_SHOPLIST_xl_1493"/>
      <sheetName val="[SHOPLIST.xls]_SHOPLIST_xl_1494"/>
      <sheetName val="[SHOPLIST.xls]_SHOPLIST_xl_1495"/>
      <sheetName val="[SHOPLIST.xls]_SHOPLIST_xl_1496"/>
      <sheetName val="[SHOPLIST.xls]_SHOPLIST_xl_1497"/>
      <sheetName val="[SHOPLIST.xls]_SHOPLIST_xl_1498"/>
      <sheetName val="[SHOPLIST.xls]_SHOPLIST_xl_1499"/>
      <sheetName val="[SHOPLIST.xls]_SHOPLIST_xl_1500"/>
      <sheetName val="[SHOPLIST.xls]_SHOPLIST_xl_1501"/>
      <sheetName val="[SHOPLIST.xls]_SHOPLIST_xl_1502"/>
      <sheetName val="[SHOPLIST.xls]_SHOPLIST_xl_1503"/>
      <sheetName val="[SHOPLIST.xls]_SHOPLIST_xl_1504"/>
      <sheetName val="[SHOPLIST.xls]_SHOPLIST_xl_1505"/>
      <sheetName val="[SHOPLIST.xls]_SHOPLIST_xl_1506"/>
      <sheetName val="[SHOPLIST.xls]_SHOPLIST_xl_1507"/>
      <sheetName val="[SHOPLIST.xls]_SHOPLIST_xl_1508"/>
      <sheetName val="[SHOPLIST.xls]_SHOPLIST_xl_1509"/>
      <sheetName val="[SHOPLIST.xls]_SHOPLIST_xl_1510"/>
      <sheetName val="[SHOPLIST.xls]_SHOPLIST_xl_1511"/>
      <sheetName val="[SHOPLIST.xls]_SHOPLIST_xl_1512"/>
      <sheetName val="[SHOPLIST.xls]_SHOPLIST_xl_1513"/>
      <sheetName val="[SHOPLIST.xls]_SHOPLIST_xl_1514"/>
      <sheetName val="[SHOPLIST.xls]_SHOPLIST_xl_1515"/>
      <sheetName val="[SHOPLIST.xls]_SHOPLIST_xl_1516"/>
      <sheetName val="[SHOPLIST.xls]_SHOPLIST_xl_1517"/>
      <sheetName val="[SHOPLIST.xls]_SHOPLIST_xl_1518"/>
      <sheetName val="[SHOPLIST.xls]_SHOPLIST_xl_1519"/>
      <sheetName val="[SHOPLIST.xls]_SHOPLIST_xl_1520"/>
      <sheetName val="[SHOPLIST.xls]_SHOPLIST_xl_1521"/>
      <sheetName val="[SHOPLIST.xls]_SHOPLIST_xl_1522"/>
      <sheetName val="[SHOPLIST.xls]_SHOPLIST_xl_1523"/>
      <sheetName val="[SHOPLIST.xls]_SHOPLIST_xl_1524"/>
      <sheetName val="[SHOPLIST.xls]_SHOPLIST_xl_1525"/>
      <sheetName val="[SHOPLIST.xls]_SHOPLIST_xl_1526"/>
      <sheetName val="[SHOPLIST.xls]_SHOPLIST_xl_1527"/>
      <sheetName val="[SHOPLIST.xls]_SHOPLIST_xl_1528"/>
      <sheetName val="[SHOPLIST.xls]_SHOPLIST_xl_1529"/>
      <sheetName val="[SHOPLIST.xls]_SHOPLIST_xl_1530"/>
      <sheetName val="[SHOPLIST.xls]_SHOPLIST_xl_1531"/>
      <sheetName val="[SHOPLIST.xls]_SHOPLIST_xl_1532"/>
      <sheetName val="[SHOPLIST.xls]_SHOPLIST_xl_1533"/>
      <sheetName val="[SHOPLIST.xls]_SHOPLIST_xl_1534"/>
      <sheetName val="[SHOPLIST.xls]_SHOPLIST_xl_1535"/>
      <sheetName val="[SHOPLIST.xls]_SHOPLIST_xl_1536"/>
      <sheetName val="[SHOPLIST.xls]_SHOPLIST_xl_1537"/>
      <sheetName val="[SHOPLIST.xls]_SHOPLIST_xl_1538"/>
      <sheetName val="[SHOPLIST.xls]_SHOPLIST_xl_1539"/>
      <sheetName val="[SHOPLIST.xls]_SHOPLIST_xl_1540"/>
      <sheetName val="[SHOPLIST.xls]_SHOPLIST_xl_1541"/>
      <sheetName val="[SHOPLIST.xls]_SHOPLIST_xl_1542"/>
      <sheetName val="[SHOPLIST.xls]_SHOPLIST_xl_1543"/>
      <sheetName val="[SHOPLIST.xls]_SHOPLIST_xl_1544"/>
      <sheetName val="[SHOPLIST.xls]_SHOPLIST_xl_1545"/>
      <sheetName val="[SHOPLIST.xls]_SHOPLIST_xl_1546"/>
      <sheetName val="[SHOPLIST.xls]_SHOPLIST_xl_1547"/>
      <sheetName val="[SHOPLIST.xls]_SHOPLIST_xl_1548"/>
      <sheetName val="[SHOPLIST.xls]_SHOPLIST_xl_1549"/>
      <sheetName val="[SHOPLIST.xls]_SHOPLIST_xl_1550"/>
      <sheetName val="[SHOPLIST.xls]_SHOPLIST_xl_1551"/>
      <sheetName val="[SHOPLIST.xls]_SHOPLIST_xl_1552"/>
      <sheetName val="[SHOPLIST.xls]_SHOPLIST_xl_1553"/>
      <sheetName val="[SHOPLIST.xls]_SHOPLIST_xl_1554"/>
      <sheetName val="[SHOPLIST.xls]_SHOPLIST_xl_1555"/>
      <sheetName val="[SHOPLIST.xls]_SHOPLIST_xl_1556"/>
      <sheetName val="[SHOPLIST.xls]_SHOPLIST_xl_1557"/>
      <sheetName val="[SHOPLIST.xls]_SHOPLIST_xl_1558"/>
      <sheetName val="[SHOPLIST.xls]_SHOPLIST_xl_1559"/>
      <sheetName val="[SHOPLIST.xls]_SHOPLIST_xl_1560"/>
      <sheetName val="[SHOPLIST.xls]_SHOPLIST_xl_1561"/>
      <sheetName val="[SHOPLIST.xls]_SHOPLIST_xl_1562"/>
      <sheetName val="[SHOPLIST.xls]_SHOPLIST_xl_1563"/>
      <sheetName val="[SHOPLIST.xls]_SHOPLIST_xl_1564"/>
      <sheetName val="[SHOPLIST.xls]_SHOPLIST_xl_1565"/>
      <sheetName val="[SHOPLIST.xls]_SHOPLIST_xl_1566"/>
      <sheetName val="[SHOPLIST.xls]_SHOPLIST_xl_1567"/>
      <sheetName val="[SHOPLIST.xls]_SHOPLIST_xl_1568"/>
      <sheetName val="[SHOPLIST.xls]_SHOPLIST_xl_1569"/>
      <sheetName val="[SHOPLIST.xls]_SHOPLIST_xl_1570"/>
      <sheetName val="[SHOPLIST.xls]_SHOPLIST_xl_1571"/>
      <sheetName val="[SHOPLIST.xls]_SHOPLIST_xl_1572"/>
      <sheetName val="[SHOPLIST.xls]_SHOPLIST_xl_1573"/>
      <sheetName val="[SHOPLIST.xls]_SHOPLIST_xl_1574"/>
      <sheetName val="[SHOPLIST.xls]_SHOPLIST_xl_1575"/>
      <sheetName val="[SHOPLIST.xls]_SHOPLIST_xl_1576"/>
      <sheetName val="[SHOPLIST.xls]_SHOPLIST_xl_1577"/>
      <sheetName val="[SHOPLIST.xls]_SHOPLIST_xl_1578"/>
      <sheetName val="[SHOPLIST.xls]_SHOPLIST_xl_1579"/>
      <sheetName val="[SHOPLIST.xls]_SHOPLIST_xl_1580"/>
      <sheetName val="[SHOPLIST.xls]_SHOPLIST_xl_1581"/>
      <sheetName val="[SHOPLIST.xls]_SHOPLIST_xl_1582"/>
      <sheetName val="[SHOPLIST.xls]_SHOPLIST_xl_1583"/>
      <sheetName val="[SHOPLIST.xls]_SHOPLIST_xl_1584"/>
      <sheetName val="[SHOPLIST.xls]_SHOPLIST_xl_1585"/>
      <sheetName val="[SHOPLIST.xls]_SHOPLIST_xl_1586"/>
      <sheetName val="[SHOPLIST.xls]_SHOPLIST_xl_1587"/>
      <sheetName val="[SHOPLIST.xls]_SHOPLIST_xl_1588"/>
      <sheetName val="[SHOPLIST.xls]_SHOPLIST_xl_1589"/>
      <sheetName val="[SHOPLIST.xls]_SHOPLIST_xl_1590"/>
      <sheetName val="[SHOPLIST.xls]_SHOPLIST_xl_1591"/>
      <sheetName val="[SHOPLIST.xls]_SHOPLIST_xl_1592"/>
      <sheetName val="[SHOPLIST.xls]_SHOPLIST_xl_1593"/>
      <sheetName val="[SHOPLIST.xls]_SHOPLIST_xl_1594"/>
      <sheetName val="[SHOPLIST.xls]_SHOPLIST_xl_1595"/>
      <sheetName val="[SHOPLIST.xls]_SHOPLIST_xl_1596"/>
      <sheetName val="[SHOPLIST.xls]_SHOPLIST_xl_1597"/>
      <sheetName val="[SHOPLIST.xls]_SHOPLIST_xl_1598"/>
      <sheetName val="[SHOPLIST.xls]_SHOPLIST_xl_1599"/>
      <sheetName val="[SHOPLIST.xls]_SHOPLIST_xl_1600"/>
      <sheetName val="[SHOPLIST.xls]_SHOPLIST_xl_1601"/>
      <sheetName val="[SHOPLIST.xls]_SHOPLIST_xl_1602"/>
      <sheetName val="[SHOPLIST.xls]_SHOPLIST_xl_1603"/>
      <sheetName val="[SHOPLIST.xls]_SHOPLIST_xl_1604"/>
      <sheetName val="[SHOPLIST.xls]_SHOPLIST_xl_1605"/>
      <sheetName val="[SHOPLIST.xls]_SHOPLIST_xl_1606"/>
      <sheetName val="[SHOPLIST.xls]_SHOPLIST_xl_1607"/>
      <sheetName val="[SHOPLIST.xls]_SHOPLIST_xl_1608"/>
      <sheetName val="[SHOPLIST.xls]_SHOPLIST_xl_1609"/>
      <sheetName val="[SHOPLIST.xls]_SHOPLIST_xl_1610"/>
      <sheetName val="[SHOPLIST.xls]_SHOPLIST_xl_1611"/>
      <sheetName val="[SHOPLIST.xls]_SHOPLIST_xl_1612"/>
      <sheetName val="[SHOPLIST.xls]_SHOPLIST_xl_1613"/>
      <sheetName val="[SHOPLIST.xls]_SHOPLIST_xl_1614"/>
      <sheetName val="[SHOPLIST.xls]_SHOPLIST_xl_1615"/>
      <sheetName val="[SHOPLIST.xls]_SHOPLIST_xl_1616"/>
      <sheetName val="[SHOPLIST.xls]_SHOPLIST_xl_1617"/>
      <sheetName val="[SHOPLIST.xls]_SHOPLIST_xl_1618"/>
      <sheetName val="[SHOPLIST.xls]_SHOPLIST_xl_1619"/>
      <sheetName val="[SHOPLIST.xls]_SHOPLIST_xl_1620"/>
      <sheetName val="[SHOPLIST.xls]_SHOPLIST_xl_1621"/>
      <sheetName val="[SHOPLIST.xls]_SHOPLIST_xl_1622"/>
      <sheetName val="[SHOPLIST.xls]_SHOPLIST_xl_1623"/>
      <sheetName val="[SHOPLIST.xls]_SHOPLIST_xl_1624"/>
      <sheetName val="[SHOPLIST.xls]_SHOPLIST_xl_1625"/>
      <sheetName val="[SHOPLIST.xls]_SHOPLIST_xl_1626"/>
      <sheetName val="[SHOPLIST.xls]_SHOPLIST_xl_1627"/>
      <sheetName val="[SHOPLIST.xls]_SHOPLIST_xl_1628"/>
      <sheetName val="[SHOPLIST.xls]_SHOPLIST_xl_1629"/>
      <sheetName val="[SHOPLIST.xls]_SHOPLIST_xl_1630"/>
      <sheetName val="[SHOPLIST.xls]_SHOPLIST_xl_1631"/>
      <sheetName val="[SHOPLIST.xls]_SHOPLIST_xl_1632"/>
      <sheetName val="[SHOPLIST.xls]_SHOPLIST_xl_1633"/>
      <sheetName val="[SHOPLIST.xls]_SHOPLIST_xl_1634"/>
      <sheetName val="[SHOPLIST.xls]_SHOPLIST_xl_1635"/>
      <sheetName val="[SHOPLIST.xls]_SHOPLIST_xl_1636"/>
      <sheetName val="[SHOPLIST.xls]_SHOPLIST_xl_1637"/>
      <sheetName val="[SHOPLIST.xls]_SHOPLIST_xl_1638"/>
      <sheetName val="[SHOPLIST.xls]_SHOPLIST_xl_1639"/>
      <sheetName val="[SHOPLIST.xls]_SHOPLIST_xl_1640"/>
      <sheetName val="[SHOPLIST.xls]_SHOPLIST_xl_1641"/>
      <sheetName val="[SHOPLIST.xls]_SHOPLIST_xl_1642"/>
      <sheetName val="[SHOPLIST.xls]_SHOPLIST_xl_1643"/>
      <sheetName val="[SHOPLIST.xls]_SHOPLIST_xl_1644"/>
      <sheetName val="[SHOPLIST.xls]_SHOPLIST_xl_1645"/>
      <sheetName val="[SHOPLIST.xls]_SHOPLIST_xl_1646"/>
      <sheetName val="[SHOPLIST.xls]_SHOPLIST_xl_1647"/>
      <sheetName val="[SHOPLIST.xls]_SHOPLIST_xl_1648"/>
      <sheetName val="[SHOPLIST.xls]_SHOPLIST_xl_1649"/>
      <sheetName val="[SHOPLIST.xls]_SHOPLIST_xl_1650"/>
      <sheetName val="[SHOPLIST.xls]_SHOPLIST_xl_1651"/>
      <sheetName val="[SHOPLIST.xls]_SHOPLIST_xl_1652"/>
      <sheetName val="[SHOPLIST.xls]_SHOPLIST_xl_1653"/>
      <sheetName val="[SHOPLIST.xls]_SHOPLIST_xl_1654"/>
      <sheetName val="[SHOPLIST.xls]_SHOPLIST_xl_1655"/>
      <sheetName val="[SHOPLIST.xls]_SHOPLIST_xl_1656"/>
      <sheetName val="[SHOPLIST.xls]_SHOPLIST_xl_1657"/>
      <sheetName val="[SHOPLIST.xls]_SHOPLIST_xl_1658"/>
      <sheetName val="[SHOPLIST.xls]_SHOPLIST_xl_1659"/>
      <sheetName val="[SHOPLIST.xls]_SHOPLIST_xl_1660"/>
      <sheetName val="[SHOPLIST.xls]_SHOPLIST_xl_1661"/>
      <sheetName val="[SHOPLIST.xls]_SHOPLIST_xl_1662"/>
      <sheetName val="[SHOPLIST.xls]_SHOPLIST_xl_1663"/>
      <sheetName val="[SHOPLIST.xls]_SHOPLIST_xl_1664"/>
      <sheetName val="[SHOPLIST.xls]_SHOPLIST_xl_1665"/>
      <sheetName val="[SHOPLIST.xls]_SHOPLIST_xl_1666"/>
      <sheetName val="[SHOPLIST.xls]_SHOPLIST_xl_1667"/>
      <sheetName val="[SHOPLIST.xls]_SHOPLIST_xl_1668"/>
      <sheetName val="[SHOPLIST.xls]_SHOPLIST_xl_1669"/>
      <sheetName val="[SHOPLIST.xls]_SHOPLIST_xl_1670"/>
      <sheetName val="[SHOPLIST.xls]_SHOPLIST_xl_1671"/>
      <sheetName val="[SHOPLIST.xls]_SHOPLIST_xl_1672"/>
      <sheetName val="[SHOPLIST.xls]_SHOPLIST_xl_1673"/>
      <sheetName val="[SHOPLIST.xls]_SHOPLIST_xl_1674"/>
      <sheetName val="[SHOPLIST.xls]_SHOPLIST_xl_1675"/>
      <sheetName val="[SHOPLIST.xls]_SHOPLIST_xl_1676"/>
      <sheetName val="[SHOPLIST.xls]_SHOPLIST_xl_1677"/>
      <sheetName val="[SHOPLIST.xls]_SHOPLIST_xl_1678"/>
      <sheetName val="[SHOPLIST.xls]_SHOPLIST_xl_1679"/>
      <sheetName val="[SHOPLIST.xls]_SHOPLIST_xl_1680"/>
      <sheetName val="[SHOPLIST.xls]_SHOPLIST_xl_1681"/>
      <sheetName val="[SHOPLIST.xls]_SHOPLIST_xl_1682"/>
      <sheetName val="[SHOPLIST.xls]_SHOPLIST_xl_1683"/>
      <sheetName val="[SHOPLIST.xls]_SHOPLIST_xl_1684"/>
      <sheetName val="[SHOPLIST.xls]_SHOPLIST_xl_1685"/>
      <sheetName val="[SHOPLIST.xls]_SHOPLIST_xl_1686"/>
      <sheetName val="[SHOPLIST.xls]_SHOPLIST_xl_1687"/>
      <sheetName val="[SHOPLIST.xls]_SHOPLIST_xl_1688"/>
      <sheetName val="[SHOPLIST.xls]_SHOPLIST_xl_1689"/>
      <sheetName val="[SHOPLIST.xls]_SHOPLIST_xl_1690"/>
      <sheetName val="[SHOPLIST.xls]_SHOPLIST_xl_1691"/>
      <sheetName val="[SHOPLIST.xls]_SHOPLIST_xl_1692"/>
      <sheetName val="[SHOPLIST.xls]_SHOPLIST_xl_1693"/>
      <sheetName val="[SHOPLIST.xls]_SHOPLIST_xl_1694"/>
      <sheetName val="[SHOPLIST.xls]_SHOPLIST_xl_1695"/>
      <sheetName val="[SHOPLIST.xls]_SHOPLIST_xl_1696"/>
      <sheetName val="[SHOPLIST.xls]_SHOPLIST_xl_1697"/>
      <sheetName val="[SHOPLIST.xls]_SHOPLIST_xl_1698"/>
      <sheetName val="[SHOPLIST.xls]_SHOPLIST_xl_1699"/>
      <sheetName val="[SHOPLIST.xls]_SHOPLIST_xl_1700"/>
      <sheetName val="[SHOPLIST.xls]_SHOPLIST_xl_1701"/>
      <sheetName val="[SHOPLIST.xls]_SHOPLIST_xl_1702"/>
      <sheetName val="[SHOPLIST.xls]_SHOPLIST_xl_1703"/>
      <sheetName val="[SHOPLIST.xls]_SHOPLIST_xl_1704"/>
      <sheetName val="[SHOPLIST.xls]_SHOPLIST_xl_1705"/>
      <sheetName val="[SHOPLIST.xls]_SHOPLIST_xl_1706"/>
      <sheetName val="[SHOPLIST.xls]_SHOPLIST_xl_1707"/>
      <sheetName val="[SHOPLIST.xls]_SHOPLIST_xl_1708"/>
      <sheetName val="[SHOPLIST.xls]_SHOPLIST_xl_1709"/>
      <sheetName val="[SHOPLIST.xls]_SHOPLIST_xl_1710"/>
      <sheetName val="[SHOPLIST.xls]_SHOPLIST_xl_1711"/>
      <sheetName val="[SHOPLIST.xls]_SHOPLIST_xl_1712"/>
      <sheetName val="[SHOPLIST.xls]_SHOPLIST_xl_1713"/>
      <sheetName val="[SHOPLIST.xls]_SHOPLIST_xl_1714"/>
      <sheetName val="[SHOPLIST.xls]_SHOPLIST_xl_1715"/>
      <sheetName val="[SHOPLIST.xls]_SHOPLIST_xl_1716"/>
      <sheetName val="[SHOPLIST.xls]_SHOPLIST_xl_1717"/>
      <sheetName val="[SHOPLIST.xls]_SHOPLIST_xl_1718"/>
      <sheetName val="[SHOPLIST.xls]_SHOPLIST_xl_1719"/>
      <sheetName val="[SHOPLIST.xls]_SHOPLIST_xl_1720"/>
      <sheetName val="[SHOPLIST.xls]_SHOPLIST_xl_1721"/>
      <sheetName val="[SHOPLIST.xls]_SHOPLIST_xl_1722"/>
      <sheetName val="[SHOPLIST.xls]_SHOPLIST_xl_1723"/>
      <sheetName val="[SHOPLIST.xls]_SHOPLIST_xl_1724"/>
      <sheetName val="[SHOPLIST.xls]_SHOPLIST_xl_1725"/>
      <sheetName val="[SHOPLIST.xls]_SHOPLIST_xl_1726"/>
      <sheetName val="[SHOPLIST.xls]_SHOPLIST_xl_1727"/>
      <sheetName val="[SHOPLIST.xls]_SHOPLIST_xl_1728"/>
      <sheetName val="[SHOPLIST.xls]_SHOPLIST_xl_1729"/>
      <sheetName val="[SHOPLIST.xls]_SHOPLIST_xl_1730"/>
      <sheetName val="[SHOPLIST.xls]_SHOPLIST_xl_1731"/>
      <sheetName val="[SHOPLIST.xls]_SHOPLIST_xl_1732"/>
      <sheetName val="[SHOPLIST.xls]_SHOPLIST_xl_1733"/>
      <sheetName val="[SHOPLIST.xls]_SHOPLIST_xl_1734"/>
      <sheetName val="[SHOPLIST.xls]_SHOPLIST_xl_1735"/>
      <sheetName val="[SHOPLIST.xls]_SHOPLIST_xl_1736"/>
      <sheetName val="[SHOPLIST.xls]_SHOPLIST_xl_1737"/>
      <sheetName val="[SHOPLIST.xls]_SHOPLIST_xl_1738"/>
      <sheetName val="[SHOPLIST.xls]_SHOPLIST_xl_1739"/>
      <sheetName val="[SHOPLIST.xls]_SHOPLIST_xl_1740"/>
      <sheetName val="[SHOPLIST.xls]_SHOPLIST_xl_1741"/>
      <sheetName val="[SHOPLIST.xls]_SHOPLIST_xl_1742"/>
      <sheetName val="[SHOPLIST.xls]_SHOPLIST_xl_1743"/>
      <sheetName val="[SHOPLIST.xls]_SHOPLIST_xl_1744"/>
      <sheetName val="[SHOPLIST.xls]_SHOPLIST_xl_1745"/>
      <sheetName val="[SHOPLIST.xls]_SHOPLIST_xl_1746"/>
      <sheetName val="[SHOPLIST.xls]_SHOPLIST_xl_1747"/>
      <sheetName val="[SHOPLIST.xls]_SHOPLIST_xl_1748"/>
      <sheetName val="[SHOPLIST.xls]_SHOPLIST_xl_1749"/>
      <sheetName val="[SHOPLIST.xls]_SHOPLIST_xl_1750"/>
      <sheetName val="[SHOPLIST.xls]_SHOPLIST_xl_1751"/>
      <sheetName val="[SHOPLIST.xls]_SHOPLIST_xl_1752"/>
      <sheetName val="[SHOPLIST.xls]_SHOPLIST_xl_1753"/>
      <sheetName val="[SHOPLIST.xls]_SHOPLIST_xl_1754"/>
      <sheetName val="[SHOPLIST.xls]_SHOPLIST_xl_1755"/>
      <sheetName val="[SHOPLIST.xls]_SHOPLIST_xl_1756"/>
      <sheetName val="[SHOPLIST.xls]_SHOPLIST_xl_1757"/>
      <sheetName val="[SHOPLIST.xls]_SHOPLIST_xl_1758"/>
      <sheetName val="[SHOPLIST.xls]_SHOPLIST_xl_1759"/>
      <sheetName val="[SHOPLIST.xls]_SHOPLIST_xl_1760"/>
      <sheetName val="[SHOPLIST.xls]_SHOPLIST_xl_1761"/>
      <sheetName val="[SHOPLIST.xls]_SHOPLIST_xl_1762"/>
      <sheetName val="[SHOPLIST.xls]_SHOPLIST_xl_1763"/>
      <sheetName val="[SHOPLIST.xls]_SHOPLIST_xl_1764"/>
      <sheetName val="[SHOPLIST.xls]_SHOPLIST_xl_1765"/>
      <sheetName val="[SHOPLIST.xls]_SHOPLIST_xl_1766"/>
      <sheetName val="[SHOPLIST.xls]_SHOPLIST_xl_1767"/>
      <sheetName val="[SHOPLIST.xls]_SHOPLIST_xl_1768"/>
      <sheetName val="[SHOPLIST.xls]_SHOPLIST_xl_1769"/>
      <sheetName val="[SHOPLIST.xls]_SHOPLIST_xl_1770"/>
      <sheetName val="[SHOPLIST.xls]_SHOPLIST_xl_1771"/>
      <sheetName val="[SHOPLIST.xls]_SHOPLIST_xl_1772"/>
      <sheetName val="[SHOPLIST.xls]_SHOPLIST_xl_1773"/>
      <sheetName val="[SHOPLIST.xls]_SHOPLIST_xl_1774"/>
      <sheetName val="[SHOPLIST.xls]_SHOPLIST_xl_1775"/>
      <sheetName val="[SHOPLIST.xls]_SHOPLIST_xl_1776"/>
      <sheetName val="[SHOPLIST.xls]_SHOPLIST_xl_1777"/>
      <sheetName val="[SHOPLIST.xls]_SHOPLIST_xl_1778"/>
      <sheetName val="[SHOPLIST.xls]_SHOPLIST_xl_1779"/>
      <sheetName val="[SHOPLIST.xls]_SHOPLIST_xl_1780"/>
      <sheetName val="[SHOPLIST.xls]_SHOPLIST_xl_1781"/>
      <sheetName val="[SHOPLIST.xls]_SHOPLIST_xl_1782"/>
      <sheetName val="[SHOPLIST.xls]_SHOPLIST_xl_1783"/>
      <sheetName val="[SHOPLIST.xls]_SHOPLIST_xl_1784"/>
      <sheetName val="[SHOPLIST.xls]_SHOPLIST_xl_1785"/>
      <sheetName val="[SHOPLIST.xls]_SHOPLIST_xl_1786"/>
      <sheetName val="[SHOPLIST.xls]_SHOPLIST_xl_1787"/>
      <sheetName val="[SHOPLIST.xls]_SHOPLIST_xl_1788"/>
      <sheetName val="[SHOPLIST.xls]_SHOPLIST_xl_1789"/>
      <sheetName val="[SHOPLIST.xls]_SHOPLIST_xl_1790"/>
      <sheetName val="[SHOPLIST.xls]_SHOPLIST_xl_1791"/>
      <sheetName val="[SHOPLIST.xls]_SHOPLIST_xl_1792"/>
      <sheetName val="[SHOPLIST.xls]_SHOPLIST_xl_1793"/>
      <sheetName val="[SHOPLIST.xls]_SHOPLIST_xl_1794"/>
      <sheetName val="[SHOPLIST.xls]_SHOPLIST_xl_1795"/>
      <sheetName val="[SHOPLIST.xls]_SHOPLIST_xl_1796"/>
      <sheetName val="[SHOPLIST.xls]_SHOPLIST_xl_1797"/>
      <sheetName val="[SHOPLIST.xls]_SHOPLIST_xl_1798"/>
      <sheetName val="[SHOPLIST.xls]_SHOPLIST_xl_1799"/>
      <sheetName val="[SHOPLIST.xls]_SHOPLIST_xl_1800"/>
      <sheetName val="[SHOPLIST.xls]_SHOPLIST_xl_1801"/>
      <sheetName val="[SHOPLIST.xls]_SHOPLIST_xl_1802"/>
      <sheetName val="[SHOPLIST.xls]_SHOPLIST_xl_1803"/>
      <sheetName val="[SHOPLIST.xls]_SHOPLIST_xl_1804"/>
      <sheetName val="[SHOPLIST.xls]_SHOPLIST_xl_1805"/>
      <sheetName val="[SHOPLIST.xls]_SHOPLIST_xl_1806"/>
      <sheetName val="[SHOPLIST.xls]_SHOPLIST_xl_1807"/>
      <sheetName val="[SHOPLIST.xls]_SHOPLIST_xl_1808"/>
      <sheetName val="[SHOPLIST.xls]_SHOPLIST_xl_1809"/>
      <sheetName val="[SHOPLIST.xls]_SHOPLIST_xl_1810"/>
      <sheetName val="[SHOPLIST.xls]_SHOPLIST_xl_1811"/>
      <sheetName val="[SHOPLIST.xls]_SHOPLIST_xl_1812"/>
      <sheetName val="[SHOPLIST.xls]_SHOPLIST_xl_1813"/>
      <sheetName val="[SHOPLIST.xls]_SHOPLIST_xl_1814"/>
      <sheetName val="[SHOPLIST.xls]_SHOPLIST_xl_1815"/>
      <sheetName val="[SHOPLIST.xls]_SHOPLIST_xl_1816"/>
      <sheetName val="[SHOPLIST.xls]_SHOPLIST_xl_1817"/>
      <sheetName val="[SHOPLIST.xls]_SHOPLIST_xl_1818"/>
      <sheetName val="[SHOPLIST.xls]_SHOPLIST_xl_1819"/>
      <sheetName val="[SHOPLIST.xls]_SHOPLIST_xl_1820"/>
      <sheetName val="[SHOPLIST.xls]_SHOPLIST_xl_1821"/>
      <sheetName val="[SHOPLIST.xls]_SHOPLIST_xl_1822"/>
      <sheetName val="[SHOPLIST.xls]_SHOPLIST_xl_1823"/>
      <sheetName val="[SHOPLIST.xls]_SHOPLIST_xl_1824"/>
      <sheetName val="[SHOPLIST.xls]_SHOPLIST_xl_1825"/>
      <sheetName val="[SHOPLIST.xls]_SHOPLIST_xl_1826"/>
      <sheetName val="[SHOPLIST.xls]_SHOPLIST_xl_1827"/>
      <sheetName val="[SHOPLIST.xls]_SHOPLIST_xl_1828"/>
      <sheetName val="[SHOPLIST.xls]_SHOPLIST_xl_1829"/>
      <sheetName val="[SHOPLIST.xls]_SHOPLIST_xl_1830"/>
      <sheetName val="[SHOPLIST.xls]_SHOPLIST_xl_1831"/>
      <sheetName val="[SHOPLIST.xls]_SHOPLIST_xl_1832"/>
      <sheetName val="[SHOPLIST.xls]_SHOPLIST_xl_1833"/>
      <sheetName val="[SHOPLIST.xls]_SHOPLIST_xl_1834"/>
      <sheetName val="[SHOPLIST.xls]_SHOPLIST_xl_1835"/>
      <sheetName val="[SHOPLIST.xls]_SHOPLIST_xl_1836"/>
      <sheetName val="[SHOPLIST.xls]_SHOPLIST_xl_1837"/>
      <sheetName val="[SHOPLIST.xls]_SHOPLIST_xl_1838"/>
      <sheetName val="[SHOPLIST.xls]_SHOPLIST_xl_1839"/>
      <sheetName val="[SHOPLIST.xls]_SHOPLIST_xl_1840"/>
      <sheetName val="[SHOPLIST.xls]_SHOPLIST_xl_1841"/>
      <sheetName val="[SHOPLIST.xls]_SHOPLIST_xl_1842"/>
      <sheetName val="[SHOPLIST.xls]_SHOPLIST_xl_1843"/>
      <sheetName val="[SHOPLIST.xls]_SHOPLIST_xl_1844"/>
      <sheetName val="[SHOPLIST.xls]_SHOPLIST_xl_1845"/>
      <sheetName val="[SHOPLIST.xls]_SHOPLIST_xl_1846"/>
      <sheetName val="[SHOPLIST.xls]_SHOPLIST_xl_1847"/>
      <sheetName val="[SHOPLIST.xls]_SHOPLIST_xl_1848"/>
      <sheetName val="[SHOPLIST.xls]_SHOPLIST_xl_1849"/>
      <sheetName val="[SHOPLIST.xls]_SHOPLIST_xl_1850"/>
      <sheetName val="[SHOPLIST.xls]_SHOPLIST_xl_1851"/>
      <sheetName val="[SHOPLIST.xls]_SHOPLIST_xl_1852"/>
      <sheetName val="[SHOPLIST.xls]_SHOPLIST_xl_1853"/>
      <sheetName val="[SHOPLIST.xls]_SHOPLIST_xl_1854"/>
      <sheetName val="[SHOPLIST.xls]_SHOPLIST_xl_1855"/>
      <sheetName val="[SHOPLIST.xls]_SHOPLIST_xl_1856"/>
      <sheetName val="[SHOPLIST.xls]_SHOPLIST_xl_1857"/>
      <sheetName val="[SHOPLIST.xls]_SHOPLIST_xl_1858"/>
      <sheetName val="[SHOPLIST.xls]_SHOPLIST_xl_1859"/>
      <sheetName val="[SHOPLIST.xls]_SHOPLIST_xl_1860"/>
      <sheetName val="[SHOPLIST.xls]_SHOPLIST_xl_1861"/>
      <sheetName val="[SHOPLIST.xls]_SHOPLIST_xl_1862"/>
      <sheetName val="[SHOPLIST.xls]_SHOPLIST_xl_1863"/>
      <sheetName val="[SHOPLIST.xls]_SHOPLIST_xl_1864"/>
      <sheetName val="[SHOPLIST.xls]_SHOPLIST_xl_1865"/>
      <sheetName val="[SHOPLIST.xls]_SHOPLIST_xl_1866"/>
      <sheetName val="[SHOPLIST.xls]_SHOPLIST_xl_1867"/>
      <sheetName val="[SHOPLIST.xls]_SHOPLIST_xl_1868"/>
      <sheetName val="[SHOPLIST.xls]_SHOPLIST_xl_1869"/>
      <sheetName val="[SHOPLIST.xls]_SHOPLIST_xl_1870"/>
      <sheetName val="[SHOPLIST.xls]_SHOPLIST_xl_1871"/>
      <sheetName val="[SHOPLIST.xls]_SHOPLIST_xl_1872"/>
      <sheetName val="[SHOPLIST.xls]_SHOPLIST_xl_1873"/>
      <sheetName val="[SHOPLIST.xls]_SHOPLIST_xl_1874"/>
      <sheetName val="[SHOPLIST.xls]_SHOPLIST_xl_1875"/>
      <sheetName val=" Est "/>
      <sheetName val="Finansal_tamamlanma_Eğrisi8"/>
      <sheetName val="Dropdown_List8"/>
      <sheetName val="HB_CEC_schd_4_28"/>
      <sheetName val="HB_CEC_schd_4_38"/>
      <sheetName val="HB_CEC_schd_5_28"/>
      <sheetName val="HB_CEC_schd_6_28"/>
      <sheetName val="HB_CEC_schd_7_28"/>
      <sheetName val="HB_CEC_schd_9_28"/>
      <sheetName val="Doha_Farm8"/>
      <sheetName val="New_Bld8"/>
      <sheetName val="Cover_Page5"/>
      <sheetName val="Approved_INR_Claimed_Log_(2)5"/>
      <sheetName val="INR_Data5"/>
      <sheetName val="Dec_OCR5"/>
      <sheetName val="OCR_(APR5"/>
      <sheetName val="Survey_5"/>
      <sheetName val="INR_Summary_Sheet5"/>
      <sheetName val="ITR_Form_(Rev0)5"/>
      <sheetName val="ITR_Form_(SS)5"/>
      <sheetName val="ITR_Form_(Rev1)5"/>
      <sheetName val="Method_Statements5"/>
      <sheetName val="SI_225"/>
      <sheetName val="TO_List5"/>
      <sheetName val="CCTV_DATA5"/>
      <sheetName val="FAL_intern5"/>
      <sheetName val="Spacing_of_Delineators2"/>
      <sheetName val="VESSELS_2"/>
      <sheetName val="SoW_Assess_Blank_Form2"/>
      <sheetName val="VO_Breakdown2"/>
      <sheetName val="Measurement_Sheet2"/>
      <sheetName val="Schedule_of_Drawings2"/>
      <sheetName val="SI_Schedule2"/>
      <sheetName val="ContraCharge_Schedule2"/>
      <sheetName val="Item_List_OLD2"/>
      <sheetName val="B_Room_W_Done_Progress2"/>
      <sheetName val="SUMMARY_(ROOM)2"/>
      <sheetName val="W_D_Prgress_Public_area2"/>
      <sheetName val="SUMMARY_Public2"/>
      <sheetName val="Tender_Stage1"/>
      <sheetName val="Delay_Clasifications1"/>
      <sheetName val="PA_Milestones1"/>
      <sheetName val="Dropdown Lists"/>
      <sheetName val="AOR"/>
      <sheetName val="SGOLD FEB"/>
      <sheetName val="VC2 8.98"/>
      <sheetName val="_x005f_x005f_x005f_x0000__x005f_x005f_x005f_x0000__x005"/>
      <sheetName val="Gra¦_x005f_x0004_)_x005f_x0000__x005f_x0000__x0"/>
      <sheetName val="_VW_x005f_x0000_VU_x005f_x0000_)_x005f_x0000__x"/>
      <sheetName val="Gra¦_x005f_x0004_)"/>
      <sheetName val="Geneí¬_x005f_x005f_x005f_x0008_i_x000"/>
      <sheetName val="Geneí¬_x005f_x0008_i___x005f_x0014__0."/>
      <sheetName val="70_,_0_s«_x005f_x0008_i_Æø_x005f_x0003_í¬_x"/>
      <sheetName val="Cac HS hieu chinh"/>
      <sheetName val="Cước CG"/>
      <sheetName val="gia tri theo phong"/>
      <sheetName val="DMCP"/>
      <sheetName val="BocXep"/>
      <sheetName val="TinhGiaMTC"/>
      <sheetName val="Truot_nen"/>
      <sheetName val="Bill 3- Restaurant 1"/>
      <sheetName val="PEBBill 2- Food Court"/>
      <sheetName val="PEBBill 3- Restaurant 1"/>
      <sheetName val="PEBBill 4- Restaurant 2 &amp;3"/>
      <sheetName val="Steeldoor"/>
      <sheetName val="Du toan"/>
      <sheetName val="Keothep"/>
      <sheetName val="TEMP"/>
      <sheetName val="PTdam"/>
      <sheetName val="09. DATABASE"/>
      <sheetName val="Chi tiet gia DT"/>
      <sheetName val="Gia DT bo Sung"/>
      <sheetName val="PT gia DT"/>
      <sheetName val="Phan tich vat tu"/>
      <sheetName val="PTgia DT BS"/>
      <sheetName val="FP-Labour_M"/>
      <sheetName val="GTNC"/>
      <sheetName val="2nd-corridor"/>
      <sheetName val="2nd-back corridor"/>
      <sheetName val="1st-Multi-function room"/>
      <sheetName val="2nd-Multi-function room"/>
      <sheetName val="2nd-Meeting room"/>
      <sheetName val="1st-Lobby"/>
      <sheetName val="2nd-Lobby"/>
      <sheetName val="1st-corridor"/>
      <sheetName val="1st-back chamber"/>
      <sheetName val="1st-Toilet"/>
      <sheetName val="2nd-Toilet"/>
      <sheetName val="Hot-Piping"/>
      <sheetName val="Doi_so2"/>
      <sheetName val="CỘT_+_VÁCH_B2-B42"/>
      <sheetName val="Du_thau2"/>
      <sheetName val="Door_&amp;_Window-_Schedule2"/>
      <sheetName val="GIÁ_TRỊ_GĐ22"/>
      <sheetName val="GIẤY_ĐỀ_NGHỊ_THANH_TOÁN_GĐ12"/>
      <sheetName val="GIẤY_ĐỀ_NGHỊ_THANH_TOÁN_GĐ22"/>
      <sheetName val="bìa_trước2"/>
      <sheetName val="bìa_sau2"/>
      <sheetName val="DANH_MỤC2"/>
      <sheetName val="BẢNG_THDG2"/>
      <sheetName val="BẢNG_DG2"/>
      <sheetName val="BẢNG_THỐNG_KÊ2"/>
      <sheetName val="HUTKHOI_22"/>
      <sheetName val="WC_22"/>
      <sheetName val="GIO_TUOI_22"/>
      <sheetName val="GIO_THẢI_22"/>
      <sheetName val="TAO_AP2"/>
      <sheetName val="Điện_căn_hộ042"/>
      <sheetName val="Điện_căn_hộ052"/>
      <sheetName val="Điện_căn_hộ092"/>
      <sheetName val="Điện_căn_hộ102"/>
      <sheetName val="Điện_căn_hộ112"/>
      <sheetName val="Điện_căn_hộ122"/>
      <sheetName val="Điện_căn_hộ132"/>
      <sheetName val="Điện_căn_hộ172"/>
      <sheetName val="Điện_căn_hộ_182"/>
      <sheetName val="Điện_căn_hộ_212"/>
      <sheetName val="CS+OC+CSSC_HL2"/>
      <sheetName val="CN_CH2"/>
      <sheetName val="Tong_hop2"/>
      <sheetName val="BOQ(ELEC)_2"/>
      <sheetName val="Buy_vs__Lease_Car2"/>
      <sheetName val="Vat_tu_XD2"/>
      <sheetName val="Liệt_kê2"/>
      <sheetName val="Nhan_cong2"/>
      <sheetName val="MTO_REV_2_ARMOR_2"/>
      <sheetName val="Goi_thau1"/>
      <sheetName val="Bill_1_CPC1"/>
      <sheetName val="Bill_2_BoQ__(2)1"/>
      <sheetName val="Bảng_TH_cửa_CC1"/>
      <sheetName val="Bảng_TH_PK1"/>
      <sheetName val="Chi_tiết1"/>
      <sheetName val="Bill_3_PL1"/>
      <sheetName val="Bill_4_Do_boc_KL1"/>
      <sheetName val="Bill5__VT_CDT_cap1"/>
      <sheetName val="I_11"/>
      <sheetName val="I_21"/>
      <sheetName val="I_31"/>
      <sheetName val="I_41"/>
      <sheetName val="I_51"/>
      <sheetName val="Ｎｏ_132"/>
      <sheetName val="Budget_Code2"/>
      <sheetName val="Priced_BOQ1"/>
      <sheetName val="A__Electrical1"/>
      <sheetName val="_SHOPLIST_xls_70,_0s«iÆøí¬2"/>
      <sheetName val="TH_thiet_bi1"/>
      <sheetName val="TH_vat_tu1"/>
      <sheetName val="TH_may_TC1"/>
      <sheetName val="Bang_phan_tich1"/>
      <sheetName val="DM_Chi_phi1"/>
      <sheetName val="_SHOPLIST_xls_70?,_0_x0001"/>
      <sheetName val="Geneí¬_i??_?0_1"/>
      <sheetName val="70?,/0?s«_i?Æø_í¬_i?1"/>
      <sheetName val="[SHOPLIST_xls]70?,/0?s«_i?Æø_í1"/>
      <sheetName val="[SHOPLIST_xls]/VW?VU?)???)??1"/>
      <sheetName val="VO-Curtain_Wall1"/>
      <sheetName val="Bar_Sched1"/>
      <sheetName val="Bill_1_Prelim"/>
      <sheetName val="Bill_2_Bored_Pile"/>
      <sheetName val="vanchuyen_TC"/>
      <sheetName val="TK_T2"/>
      <sheetName val="T2_CAMERA"/>
      <sheetName val="T2_LOA"/>
      <sheetName val="T2_TRUNKING"/>
      <sheetName val="T2_MANG"/>
      <sheetName val="[SHOPLIST_xls]70,/0"/>
      <sheetName val="/VW?VU?)???)??????tÏØ0_??_1"/>
      <sheetName val="Bill_of_Qty_MEP"/>
      <sheetName val="TT DZ35"/>
      <sheetName val="물량표"/>
      <sheetName val="TONGKE-HT"/>
      <sheetName val="Gra¦_x0004_)___VW_________ U"/>
      <sheetName val="_VW_VU_)___)____x0001____tÏØ0 _x0008___ _x0008_"/>
      <sheetName val="_SHOPLIST.xls_70_,_0_s«_x0008_i_Æø_x0003_í¬"/>
      <sheetName val="ConferenceCentre_옰ʒ䄂ʒ鵠ʐ䄂ʒ"/>
      <sheetName val="Geneí¬_x0008_i___x0"/>
      <sheetName val="70_,_0_s«_x0008_i_x"/>
      <sheetName val="Gra¦_x0004_)___x0"/>
      <sheetName val="_VW_VU_)__x"/>
      <sheetName val="_SHOPLIST.xls_70_,_0_x000"/>
      <sheetName val="_____x0"/>
      <sheetName val="ConferenceCentre_옰ʒ"/>
      <sheetName val="70_,_0_"/>
      <sheetName val="___x005"/>
      <sheetName val="_SHOPLIST.xls_70_,_0_s«_x0008_i_x"/>
      <sheetName val="Geneí¬ i__ _0."/>
      <sheetName val="70_,_0_s« i_Æø í¬ i_"/>
      <sheetName val="_SHOPLIST.xls_70_,_0_s« i_Æø í¬"/>
      <sheetName val="ConferenceCentre_옰ʒ䄂ʒ鵠ʐ䄂ʒ閐̐脭め_x0005__"/>
      <sheetName val="_SHOPLIST.xls__VW_VU_)___)___"/>
      <sheetName val="_SHOPLIST.xls_70___0_s__i_____2"/>
      <sheetName val="_SHOPLIST.xls__VW__VU_________2"/>
      <sheetName val="_SHOPLIST.xls__VW__VU_________3"/>
      <sheetName val="_SHOPLIST.xls_70_x005f_x0000___0_x0_2"/>
      <sheetName val="_SHOPLIST.xls__SHOPLIST.xls_7_2"/>
      <sheetName val="_SHOPLIST.xls__SHOPLIST.xls_7_3"/>
      <sheetName val="_SHOPLIST.xls_70_x005f_x005f_x005f_x0000__2"/>
      <sheetName val="_SHOPLIST.xls_70___0_s__i_____3"/>
      <sheetName val="_SHOPLIST.xls__SHOPLIST.xls___2"/>
      <sheetName val="_SHOPLIST.xls__SHOPLIST_xls_7_2"/>
      <sheetName val="_SHOPLIST.xls__SHOPLIST_xls_7_3"/>
      <sheetName val="_SHOPLIST.xls__SHOPLIST.xls___3"/>
      <sheetName val="_SHOPLIST.xls__SHOPLIST.xls___4"/>
      <sheetName val="_SHOPLIST.xls__SHOPLIST_xls_7_4"/>
      <sheetName val="_SHOPLIST.xls__SHOPLIST.xls___5"/>
      <sheetName val="_SHOPLIST.xls__SHOPLIST.xls_7_4"/>
      <sheetName val="_SHOPLIST.xls__SHOPLIST.xls_7_5"/>
      <sheetName val="_SHOPLIST.xls_70_x005f_x0000___0_x0_3"/>
      <sheetName val="_SHOPLIST.xls__SHOPLIST_xls_7_5"/>
      <sheetName val="_SHOPLIST.xls__SHOPLIST_xls___2"/>
      <sheetName val="_SHOPLIST.xls__SHOPLIST_xls___3"/>
      <sheetName val="_SHOPLIST.xls__SHOPLIST_xls___4"/>
      <sheetName val="_SHOPLIST.xls_70,_0s«i_x"/>
      <sheetName val="_SHOPLIST_xls_70,_0s«i_x"/>
      <sheetName val="Gra¦)___VW__________U"/>
      <sheetName val="_VW_VU_)___)______tÏØ0 __ "/>
      <sheetName val="_VW_VU_)___)______tÏØ0____"/>
      <sheetName val="_SHOPLIST_xls_70_,_0_s«i_Æøí¬"/>
      <sheetName val="Geneí¬i___x0"/>
      <sheetName val="70_,_0_s«i_x"/>
      <sheetName val="Gra¦)___x0"/>
      <sheetName val="_SHOPLIST_xls_70_,_0_x000"/>
      <sheetName val="_SHOPLIST_xls_70_,_0_s«i_x"/>
      <sheetName val="Geneí¬_i____0_"/>
      <sheetName val="70_,_0_s«_i_Æø_í¬_i_"/>
      <sheetName val="_SHOPLIST_xls_70_,_0_s«_i_Æø_í¬"/>
      <sheetName val="ConferenceCentre_옰ʒ䄂ʒ鵠ʐ䄂ʒ閐̐脭め_"/>
      <sheetName val="_SHOPLIST_xls__VW_VU_)___)___"/>
      <sheetName val="_SHOPLIST.xls__SHOPLIST_xls___5"/>
      <sheetName val="_SHOPLIST.xls_70___0_s__i_____4"/>
      <sheetName val="_SHOPLIST.xls__SHOPLIST.xls_7_6"/>
      <sheetName val="_SHOPLIST.xls__SHOPLIST.xls___6"/>
      <sheetName val="Slide 6 - Returns &amp; NWC"/>
      <sheetName val="foot-slab_rein_x000c__x0002_"/>
      <sheetName val="Income_Statement1"/>
      <sheetName val="Schedules_PL"/>
      <sheetName val="Schedules_BS"/>
      <sheetName val="Summary-margin_calc"/>
      <sheetName val="eval"/>
      <sheetName val="calcul"/>
      <sheetName val="Cost_Any."/>
      <sheetName val="CAUSTIC"/>
      <sheetName val="12. Ins &amp; Bonds"/>
      <sheetName val="3. Staff Facilities"/>
      <sheetName val="11. Clients Requirements"/>
      <sheetName val="Legal Risk Analysis"/>
      <sheetName val="pri-com"/>
      <sheetName val="Detail In Door Stad"/>
      <sheetName val="8. Cover"/>
      <sheetName val="Cost_Rates"/>
      <sheetName val="Qty_SR"/>
      <sheetName val="EW_SR"/>
      <sheetName val="CRUDE-D"/>
      <sheetName val="POSTLPG"/>
      <sheetName val="S'PORE-D"/>
      <sheetName val="POSTF1"/>
      <sheetName val="POSTHD1"/>
      <sheetName val="PO97(02)"/>
      <sheetName val="[SHOPLIST_xls]/VW3"/>
      <sheetName val="P-Ins_&amp;_Bonds4"/>
      <sheetName val="Admin_TAKE_OFF1"/>
      <sheetName val="Admin_TAKE_OFF"/>
      <sheetName val="[SHOPLIST_xls]/VW2"/>
      <sheetName val="P-Ins_&amp;_Bonds3"/>
      <sheetName val="Assmpns"/>
      <sheetName val="Drop_Down_Data6"/>
      <sheetName val="Rules_6"/>
      <sheetName val="L3-WBS_Mapping6"/>
      <sheetName val="Update_list6"/>
      <sheetName val="Sinh_Nam_systems6"/>
      <sheetName val="DIE_profile6"/>
      <sheetName val="Import_tax6"/>
      <sheetName val="TONG_HOP_VL-NC6"/>
      <sheetName val="TONGKE3p_6"/>
      <sheetName val="TH_VL,_NC,_DDHT_Thanhphuoc6"/>
      <sheetName val="DON_GIA6"/>
      <sheetName val="CHITIET_VL-NC6"/>
      <sheetName val="TH_kinh_phi6"/>
      <sheetName val="KLDT_DIEN6"/>
      <sheetName val="Dinh_muc_CP_KTCB_khac6"/>
      <sheetName val="quotation_6"/>
      <sheetName val="Bill_5_-_Carpark6"/>
      <sheetName val="BOQ_-_summary__36"/>
      <sheetName val="NKSC_thue6"/>
      <sheetName val="05__Data_Cash_Flow6"/>
      <sheetName val="MTO_REV_2(ARMOR)6"/>
      <sheetName val="BAFO_CCL_Submission6"/>
      <sheetName val="P-Ins_&amp;_Bonds5"/>
      <sheetName val="[SHOPLIST_xls]/VW4"/>
      <sheetName val="Admin_TAKE_OFF2"/>
      <sheetName val="[SHOPLIST_xls][SHOPLIST_xls]769"/>
      <sheetName val="[SHOPLIST_xls][SHOPLIST_xls]770"/>
      <sheetName val="[SHOPLIST_xls][SHOPLIST_xls]771"/>
      <sheetName val="[SHOPLIST_xls][SHOPLIST_xls]772"/>
      <sheetName val="[SHOPLIST_xls][SHOPLIST_xls]773"/>
      <sheetName val="[SHOPLIST_xls][SHOPLIST_xls]774"/>
      <sheetName val="[SHOPLIST_xls][SHOPLIST_xls]287"/>
      <sheetName val="[SHOPLIST_xls][SHOPLIST_xls]288"/>
      <sheetName val="[SHOPLIST_xls][SHOPLIST_xls]289"/>
      <sheetName val="[SHOPLIST_xls][SHOPLIST_xls]290"/>
      <sheetName val="[SHOPLIST_xls][SHOPLIST_xls]291"/>
      <sheetName val="[SHOPLIST_xls][SHOPLIST_xls]292"/>
      <sheetName val="[SHOPLIST_xls][SHOPLIST_xls]293"/>
      <sheetName val="[SHOPLIST_xls][SHOPLIST_xls]294"/>
      <sheetName val="[SHOPLIST_xls][SHOPLIST_xls]295"/>
      <sheetName val="[SHOPLIST_xls][SHOPLIST_xls]296"/>
      <sheetName val="[SHOPLIST_xls][SHOPLIST_xls]297"/>
      <sheetName val="[SHOPLIST_xls][SHOPLIST_xls]298"/>
      <sheetName val="[SHOPLIST_xls][SHOPLIST_xls]299"/>
      <sheetName val="[SHOPLIST_xls][SHOPLIST_xls]300"/>
      <sheetName val="[SHOPLIST_xls][SHOPLIST_xls]301"/>
      <sheetName val="[SHOPLIST_xls][SHOPLIST_xls]302"/>
      <sheetName val="[SHOPLIST_xls][SHOPLIST_xls]303"/>
      <sheetName val="[SHOPLIST_xls][SHOPLIST_xls]304"/>
      <sheetName val="[SHOPLIST_xls][SHOPLIST_xls]305"/>
      <sheetName val="[SHOPLIST_xls][SHOPLIST_xls]306"/>
      <sheetName val="[SHOPLIST_xls][SHOPLIST_xls]307"/>
      <sheetName val="[SHOPLIST_xls][SHOPLIST_xls]308"/>
      <sheetName val="[SHOPLIST_xls][SHOPLIST_xls]309"/>
      <sheetName val="[SHOPLIST_xls][SHOPLIST_xls]310"/>
      <sheetName val="[SHOPLIST_xls][SHOPLIST_xls]311"/>
      <sheetName val="[SHOPLIST_xls][SHOPLIST_xls]312"/>
      <sheetName val="[SHOPLIST_xls][SHOPLIST_xls]313"/>
      <sheetName val="[SHOPLIST_xls][SHOPLIST_xls]314"/>
      <sheetName val="[SHOPLIST_xls][SHOPLIST_xls]315"/>
      <sheetName val="[SHOPLIST_xls][SHOPLIST_xls]316"/>
      <sheetName val="[SHOPLIST_xls][SHOPLIST_xls]317"/>
      <sheetName val="[SHOPLIST_xls][SHOPLIST_xls]318"/>
      <sheetName val="[SHOPLIST_xls][SHOPLIST_xls]319"/>
      <sheetName val="[SHOPLIST_xls][SHOPLIST_xls]320"/>
      <sheetName val="[SHOPLIST_xls][SHOPLIST_xls]321"/>
      <sheetName val="[SHOPLIST_xls][SHOPLIST_xls]322"/>
      <sheetName val="[SHOPLIST_xls][SHOPLIST_xls]323"/>
      <sheetName val="[SHOPLIST_xls][SHOPLIST_xls]324"/>
      <sheetName val="[SHOPLIST_xls][SHOPLIST_xls]325"/>
      <sheetName val="[SHOPLIST_xls][SHOPLIST_xls]326"/>
      <sheetName val="[SHOPLIST_xls][SHOPLIST_xls]327"/>
      <sheetName val="[SHOPLIST_xls][SHOPLIST_xls]328"/>
      <sheetName val="[SHOPLIST_xls][SHOPLIST_xls]329"/>
      <sheetName val="[SHOPLIST_xls][SHOPLIST_xls]330"/>
      <sheetName val="[SHOPLIST_xls][SHOPLIST_xls]331"/>
      <sheetName val="[SHOPLIST_xls][SHOPLIST_xls]332"/>
      <sheetName val="[SHOPLIST_xls][SHOPLIST_xls]333"/>
      <sheetName val="[SHOPLIST_xls][SHOPLIST_xls]334"/>
      <sheetName val="[SHOPLIST_xls][SHOPLIST_xls]335"/>
      <sheetName val="[SHOPLIST_xls][SHOPLIST_xls]336"/>
      <sheetName val="[SHOPLIST_xls][SHOPLIST_xls]337"/>
      <sheetName val="[SHOPLIST_xls][SHOPLIST_xls]338"/>
      <sheetName val="[SHOPLIST_xls][SHOPLIST_xls]339"/>
      <sheetName val="[SHOPLIST_xls][SHOPLIST_xls]340"/>
      <sheetName val="[SHOPLIST_xls][SHOPLIST_xls]775"/>
      <sheetName val="[SHOPLIST_xls][SHOPLIST_xls]341"/>
      <sheetName val="[SHOPLIST_xls][SHOPLIST_xls]342"/>
      <sheetName val="[SHOPLIST_xls][SHOPLIST_xls]776"/>
      <sheetName val="[SHOPLIST_xls]/VWVU))3"/>
      <sheetName val="[SHOPLIST_xls][SHOPLIST_xls]343"/>
      <sheetName val="[SHOPLIST_xls][SHOPLIST_xls]344"/>
      <sheetName val="[SHOPLIST_xls][SHOPLIST_xls]345"/>
      <sheetName val="[SHOPLIST_xls][SHOPLIST_xls]346"/>
      <sheetName val="[SHOPLIST_xls][SHOPLIST_xls]347"/>
      <sheetName val="[SHOPLIST_xls][SHOPLIST_xls]348"/>
      <sheetName val="[SHOPLIST_xls][SHOPLIST_xls]349"/>
      <sheetName val="[SHOPLIST_xls][SHOPLIST_xls]350"/>
      <sheetName val="EATON_SUMMARY2"/>
      <sheetName val="Outline_Cost_-_Five_star_Hotel2"/>
      <sheetName val="Schedules_PL1"/>
      <sheetName val="Schedules_BS1"/>
      <sheetName val="Drop_Down_Data7"/>
      <sheetName val="Rules_7"/>
      <sheetName val="L3-WBS_Mapping7"/>
      <sheetName val="[SHOPLIST_xls][SHOPLIST_xls]777"/>
      <sheetName val="[SHOPLIST_xls][SHOPLIST_xls]778"/>
      <sheetName val="[SHOPLIST_xls][SHOPLIST_xls]779"/>
      <sheetName val="Update_list7"/>
      <sheetName val="Sinh_Nam_systems7"/>
      <sheetName val="DIE_profile7"/>
      <sheetName val="Import_tax7"/>
      <sheetName val="TONG_HOP_VL-NC7"/>
      <sheetName val="TONGKE3p_7"/>
      <sheetName val="TH_VL,_NC,_DDHT_Thanhphuoc7"/>
      <sheetName val="DON_GIA7"/>
      <sheetName val="CHITIET_VL-NC7"/>
      <sheetName val="TH_kinh_phi7"/>
      <sheetName val="KLDT_DIEN7"/>
      <sheetName val="Dinh_muc_CP_KTCB_khac7"/>
      <sheetName val="quotation_7"/>
      <sheetName val="Bill_5_-_Carpark7"/>
      <sheetName val="BOQ_-_summary__37"/>
      <sheetName val="NKSC_thue7"/>
      <sheetName val="05__Data_Cash_Flow7"/>
      <sheetName val="MTO_REV_2(ARMOR)7"/>
      <sheetName val="BAFO_CCL_Submission7"/>
      <sheetName val="MASTER_RATE_ANALYSIS6"/>
      <sheetName val="Basic_Rate6"/>
      <sheetName val="P-Ins_&amp;_Bonds6"/>
      <sheetName val="[SHOPLIST_xls]/VW5"/>
      <sheetName val="Admin_TAKE_OFF3"/>
      <sheetName val="[SHOPLIST_xls][SHOPLIST_xls]780"/>
      <sheetName val="[SHOPLIST_xls][SHOPLIST_xls]351"/>
      <sheetName val="[SHOPLIST_xls][SHOPLIST_xls]781"/>
      <sheetName val="[SHOPLIST_xls][SHOPLIST_xls]352"/>
      <sheetName val="[SHOPLIST_xls][SHOPLIST_xls]353"/>
      <sheetName val="[SHOPLIST_xls][SHOPLIST_xls]354"/>
      <sheetName val="[SHOPLIST_xls][SHOPLIST_xls]355"/>
      <sheetName val="[SHOPLIST_xls][SHOPLIST_xls]356"/>
      <sheetName val="[SHOPLIST_xls][SHOPLIST_xls]782"/>
      <sheetName val="[SHOPLIST_xls][SHOPLIST_xls]783"/>
      <sheetName val="[SHOPLIST_xls][SHOPLIST_xls]784"/>
      <sheetName val="[SHOPLIST_xls][SHOPLIST_xls]785"/>
      <sheetName val="[SHOPLIST_xls][SHOPLIST_xls]786"/>
      <sheetName val="[SHOPLIST_xls][SHOPLIST_xls]787"/>
      <sheetName val="[SHOPLIST_xls][SHOPLIST_xls]788"/>
      <sheetName val="[SHOPLIST_xls][SHOPLIST_xls]789"/>
      <sheetName val="[SHOPLIST_xls][SHOPLIST_xls]357"/>
      <sheetName val="[SHOPLIST_xls][SHOPLIST_xls]790"/>
      <sheetName val="[SHOPLIST_xls][SHOPLIST_xls]791"/>
      <sheetName val="[SHOPLIST_xls][SHOPLIST_xls]358"/>
      <sheetName val="[SHOPLIST_xls][SHOPLIST_xls]359"/>
      <sheetName val="[SHOPLIST_xls][SHOPLIST_xls]360"/>
      <sheetName val="[SHOPLIST_xls][SHOPLIST_xls]361"/>
      <sheetName val="[SHOPLIST_xls][SHOPLIST_xls]792"/>
      <sheetName val="[SHOPLIST_xls][SHOPLIST_xls]362"/>
      <sheetName val="[SHOPLIST_xls][SHOPLIST_xls]363"/>
      <sheetName val="[SHOPLIST_xls][SHOPLIST_xls]364"/>
      <sheetName val="[SHOPLIST_xls][SHOPLIST_xls]365"/>
      <sheetName val="[SHOPLIST_xls][SHOPLIST_xls]366"/>
      <sheetName val="[SHOPLIST_xls][SHOPLIST_xls]367"/>
      <sheetName val="[SHOPLIST_xls][SHOPLIST_xls]368"/>
      <sheetName val="[SHOPLIST_xls][SHOPLIST_xls]369"/>
      <sheetName val="[SHOPLIST_xls][SHOPLIST_xls]370"/>
      <sheetName val="[SHOPLIST_xls][SHOPLIST_xls]371"/>
      <sheetName val="[SHOPLIST_xls][SHOPLIST_xls]372"/>
      <sheetName val="[SHOPLIST_xls][SHOPLIST_xls]373"/>
      <sheetName val="[SHOPLIST_xls][SHOPLIST_xls]374"/>
      <sheetName val="[SHOPLIST_xls][SHOPLIST_xls]375"/>
      <sheetName val="[SHOPLIST_xls][SHOPLIST_xls]376"/>
      <sheetName val="[SHOPLIST_xls][SHOPLIST_xls]377"/>
      <sheetName val="[SHOPLIST_xls][SHOPLIST_xls]378"/>
      <sheetName val="[SHOPLIST_xls][SHOPLIST_xls]379"/>
      <sheetName val="[SHOPLIST_xls][SHOPLIST_xls]380"/>
      <sheetName val="[SHOPLIST_xls][SHOPLIST_xls]381"/>
      <sheetName val="[SHOPLIST_xls][SHOPLIST_xls]382"/>
      <sheetName val="[SHOPLIST_xls][SHOPLIST_xls]383"/>
      <sheetName val="[SHOPLIST_xls][SHOPLIST_xls]384"/>
      <sheetName val="[SHOPLIST_xls][SHOPLIST_xls]385"/>
      <sheetName val="[SHOPLIST_xls][SHOPLIST_xls]386"/>
      <sheetName val="[SHOPLIST_xls][SHOPLIST_xls]387"/>
      <sheetName val="[SHOPLIST_xls][SHOPLIST_xls]388"/>
      <sheetName val="[SHOPLIST_xls][SHOPLIST_xls]389"/>
      <sheetName val="[SHOPLIST_xls][SHOPLIST_xls]390"/>
      <sheetName val="[SHOPLIST_xls][SHOPLIST_xls]391"/>
      <sheetName val="[SHOPLIST_xls][SHOPLIST_xls]392"/>
      <sheetName val="[SHOPLIST_xls][SHOPLIST_xls]393"/>
      <sheetName val="[SHOPLIST_xls][SHOPLIST_xls]394"/>
      <sheetName val="[SHOPLIST_xls][SHOPLIST_xls]395"/>
      <sheetName val="[SHOPLIST_xls][SHOPLIST_xls]396"/>
      <sheetName val="[SHOPLIST_xls][SHOPLIST_xls]397"/>
      <sheetName val="[SHOPLIST_xls][SHOPLIST_xls]398"/>
      <sheetName val="[SHOPLIST_xls][SHOPLIST_xls]399"/>
      <sheetName val="[SHOPLIST_xls][SHOPLIST_xls]400"/>
      <sheetName val="[SHOPLIST_xls][SHOPLIST_xls]401"/>
      <sheetName val="[SHOPLIST_xls][SHOPLIST_xls]402"/>
      <sheetName val="[SHOPLIST_xls][SHOPLIST_xls]403"/>
      <sheetName val="[SHOPLIST_xls][SHOPLIST_xls]404"/>
      <sheetName val="[SHOPLIST_xls][SHOPLIST_xls]405"/>
      <sheetName val="[SHOPLIST_xls][SHOPLIST_xls]406"/>
      <sheetName val="[SHOPLIST_xls][SHOPLIST_xls]407"/>
      <sheetName val="[SHOPLIST_xls][SHOPLIST_xls]408"/>
      <sheetName val="[SHOPLIST_xls][SHOPLIST_xls]409"/>
      <sheetName val="[SHOPLIST_xls][SHOPLIST_xls]410"/>
      <sheetName val="[SHOPLIST_xls][SHOPLIST_xls]411"/>
      <sheetName val="[SHOPLIST_xls][SHOPLIST_xls]412"/>
      <sheetName val="[SHOPLIST_xls][SHOPLIST_xls]413"/>
      <sheetName val="[SHOPLIST_xls][SHOPLIST_xls]414"/>
      <sheetName val="[SHOPLIST_xls][SHOPLIST_xls]415"/>
      <sheetName val="[SHOPLIST_xls][SHOPLIST_xls]416"/>
      <sheetName val="[SHOPLIST_xls][SHOPLIST_xls]417"/>
      <sheetName val="[SHOPLIST_xls][SHOPLIST_xls]418"/>
      <sheetName val="[SHOPLIST_xls][SHOPLIST_xls]419"/>
      <sheetName val="[SHOPLIST_xls][SHOPLIST_xls]420"/>
      <sheetName val="[SHOPLIST_xls][SHOPLIST_xls]421"/>
      <sheetName val="[SHOPLIST_xls][SHOPLIST_xls]422"/>
      <sheetName val="[SHOPLIST_xls][SHOPLIST_xls]423"/>
      <sheetName val="[SHOPLIST_xls][SHOPLIST_xls]424"/>
      <sheetName val="[SHOPLIST_xls][SHOPLIST_xls]425"/>
      <sheetName val="[SHOPLIST_xls][SHOPLIST_xls]426"/>
      <sheetName val="[SHOPLIST_xls][SHOPLIST_xls]427"/>
      <sheetName val="[SHOPLIST_xls][SHOPLIST_xls]428"/>
      <sheetName val="[SHOPLIST_xls][SHOPLIST_xls]429"/>
      <sheetName val="[SHOPLIST_xls][SHOPLIST_xls]430"/>
      <sheetName val="[SHOPLIST_xls][SHOPLIST_xls]431"/>
      <sheetName val="[SHOPLIST_xls][SHOPLIST_xls]432"/>
      <sheetName val="[SHOPLIST_xls][SHOPLIST_xls]433"/>
      <sheetName val="[SHOPLIST_xls][SHOPLIST_xls]434"/>
      <sheetName val="[SHOPLIST_xls][SHOPLIST_xls]435"/>
      <sheetName val="[SHOPLIST_xls][SHOPLIST_xls]436"/>
      <sheetName val="[SHOPLIST_xls][SHOPLIST_xls]437"/>
      <sheetName val="[SHOPLIST_xls][SHOPLIST_xls]438"/>
      <sheetName val="[SHOPLIST_xls][SHOPLIST_xls]439"/>
      <sheetName val="[SHOPLIST_xls][SHOPLIST_xls]440"/>
      <sheetName val="[SHOPLIST_xls][SHOPLIST_xls]441"/>
      <sheetName val="[SHOPLIST_xls][SHOPLIST_xls]442"/>
      <sheetName val="[SHOPLIST_xls][SHOPLIST_xls]443"/>
      <sheetName val="[SHOPLIST_xls][SHOPLIST_xls]444"/>
      <sheetName val="[SHOPLIST_xls][SHOPLIST_xls]445"/>
      <sheetName val="[SHOPLIST_xls][SHOPLIST_xls]446"/>
      <sheetName val="[SHOPLIST_xls][SHOPLIST_xls]447"/>
      <sheetName val="[SHOPLIST_xls][SHOPLIST_xls]448"/>
      <sheetName val="[SHOPLIST_xls][SHOPLIST_xls]449"/>
      <sheetName val="[SHOPLIST_xls][SHOPLIST_xls]450"/>
      <sheetName val="[SHOPLIST_xls][SHOPLIST_xls]451"/>
      <sheetName val="[SHOPLIST_xls][SHOPLIST_xls]452"/>
      <sheetName val="[SHOPLIST_xls][SHOPLIST_xls]453"/>
      <sheetName val="[SHOPLIST_xls][SHOPLIST_xls]454"/>
      <sheetName val="[SHOPLIST_xls][SHOPLIST_xls]455"/>
      <sheetName val="[SHOPLIST_xls][SHOPLIST_xls]456"/>
      <sheetName val="[SHOPLIST_xls][SHOPLIST_xls]457"/>
      <sheetName val="[SHOPLIST_xls][SHOPLIST_xls]458"/>
      <sheetName val="[SHOPLIST_xls][SHOPLIST_xls]459"/>
      <sheetName val="[SHOPLIST_xls][SHOPLIST_xls]460"/>
      <sheetName val="[SHOPLIST_xls][SHOPLIST_xls]461"/>
      <sheetName val="[SHOPLIST_xls][SHOPLIST_xls]462"/>
      <sheetName val="[SHOPLIST_xls][SHOPLIST_xls]793"/>
      <sheetName val="[SHOPLIST_xls][SHOPLIST_xls]463"/>
      <sheetName val="[SHOPLIST_xls][SHOPLIST_xls]464"/>
      <sheetName val="[SHOPLIST_xls][SHOPLIST_xls]794"/>
      <sheetName val="[SHOPLIST_xls]/VWVU))4"/>
      <sheetName val="VESSELS_3"/>
      <sheetName val="[SHOPLIST_xls][SHOPLIST_xls]465"/>
      <sheetName val="[SHOPLIST_xls][SHOPLIST_xls]466"/>
      <sheetName val="[SHOPLIST_xls][SHOPLIST_xls]467"/>
      <sheetName val="[SHOPLIST_xls][SHOPLIST_xls]468"/>
      <sheetName val="[SHOPLIST_xls][SHOPLIST_xls]469"/>
      <sheetName val="[SHOPLIST_xls][SHOPLIST_xls]470"/>
      <sheetName val="[SHOPLIST_xls][SHOPLIST_xls]471"/>
      <sheetName val="[SHOPLIST_xls][SHOPLIST_xls]472"/>
      <sheetName val="EATON_SUMMARY3"/>
      <sheetName val="Outline_Cost_-_Five_star_Hotel3"/>
      <sheetName val="Schedules_PL2"/>
      <sheetName val="Schedules_BS2"/>
      <sheetName val="1. Scenario Manager"/>
      <sheetName val="Lucas1"/>
      <sheetName val="Lucas2"/>
      <sheetName val="Lucas4"/>
      <sheetName val="Lucas3"/>
      <sheetName val="PLUMBING WORK ADDITIONS"/>
      <sheetName val="Geneí¬_x005f_x0008_i??_x005f_x0014_?0."/>
      <sheetName val="Customer Master Data"/>
      <sheetName val="ZED Inventory Phase 1"/>
      <sheetName val="cancelled"/>
      <sheetName val="5% 5% &amp; 7Years"/>
      <sheetName val="10% 5% 6Y"/>
      <sheetName val="Data validation 1"/>
      <sheetName val="Data Validation 2"/>
      <sheetName val="calculator"/>
      <sheetName val="Receipt"/>
      <sheetName val="Receipt manual"/>
      <sheetName val="pivot-summary"/>
      <sheetName val="pivot-summary (2)"/>
      <sheetName val="Updated Sales Report"/>
      <sheetName val="A1-2 &amp; B1-2 "/>
      <sheetName val="Deleted Buildings"/>
      <sheetName val="Reconcilation"/>
      <sheetName val="Yard"/>
      <sheetName val="VenCF"/>
      <sheetName val="2_0_Cover_Sum"/>
      <sheetName val="Cost_Summary"/>
      <sheetName val="Cost_Summary_SD"/>
      <sheetName val="Schedule_S-Curve_Revision#3"/>
      <sheetName val="2_223M_due_to_adj_profit"/>
      <sheetName val="HAKEDİŞ_"/>
      <sheetName val="keşif_özeti"/>
      <sheetName val="_SHOPLIST_xls__SH1"/>
      <sheetName val="_SHOPLIST_xls_70_1"/>
      <sheetName val="[SHOPLIST_xls]_SHOPLIST_xls_903"/>
      <sheetName val="[SHOPLIST_xls]_SHOPLIST_xls_904"/>
      <sheetName val="[SHOPLIST_xls]_SHOPLIST_xls_905"/>
      <sheetName val="[SHOPLIST_xls]_SHOPLIST_xls_906"/>
      <sheetName val="[SHOPLIST_xls]_SHOPLIST_xls_907"/>
      <sheetName val="[SHOPLIST_xls]_SHOPLIST_xls_908"/>
      <sheetName val="[SHOPLIST_xls]_SHOPLIST_xls_909"/>
      <sheetName val="[SHOPLIST_xls]_SHOPLIST_xls_910"/>
      <sheetName val="[SHOPLIST_xls]_SHOPLIST_xls_911"/>
      <sheetName val="[SHOPLIST_xls]_SHOPLIST_xls_912"/>
      <sheetName val="[SHOPLIST_xls]_SHOPLIST_xls_913"/>
      <sheetName val="[SHOPLIST_xls]_SHOPLIST_xls_914"/>
      <sheetName val="[SHOPLIST_xls]_SHOPLIST_xls_915"/>
      <sheetName val="[SHOPLIST_xls]_SHOPLIST_xls_916"/>
      <sheetName val="[SHOPLIST_xls]_SHOPLIST_xls_917"/>
      <sheetName val="[SHOPLIST_xls]_SHOPLIST_xls_918"/>
      <sheetName val="[SHOPLIST_xls]_SHOPLIST_xls_919"/>
      <sheetName val="[SHOPLIST_xls]_SHOPLIST_xls_920"/>
      <sheetName val="[SHOPLIST_xls]_SHOPLIST_xls_921"/>
      <sheetName val="[SHOPLIST_xls]_SHOPLIST_xls_922"/>
      <sheetName val="[SHOPLIST_xls]_SHOPLIST_xls_923"/>
      <sheetName val="[SHOPLIST_xls]_SHOPLIST_xls_924"/>
      <sheetName val="[SHOPLIST_xls]_SHOPLIST_xls_925"/>
      <sheetName val="[SHOPLIST_xls]_SHOPLIST_xls_926"/>
      <sheetName val="[SHOPLIST_xls]_SHOPLIST_xls_927"/>
      <sheetName val="[SHOPLIST_xls]_SHOPLIST_xls_928"/>
      <sheetName val="[SHOPLIST_xls]_SHOPLIST_xls_929"/>
      <sheetName val="[SHOPLIST_xls]_SHOPLIST_xls_930"/>
      <sheetName val="[SHOPLIST_xls]_SHOPLIST_xls_931"/>
      <sheetName val="[SHOPLIST_xls]_SHOPLIST_xls_932"/>
      <sheetName val="[SHOPLIST_xls]_SHOPLIST_xls_933"/>
      <sheetName val="[SHOPLIST_xls]_SHOPLIST_xl_1048"/>
      <sheetName val="[SHOPLIST_xls]_SHOPLIST_xl_1049"/>
      <sheetName val="[SHOPLIST_xls]_SHOPLIST_xl_1050"/>
      <sheetName val="[SHOPLIST_xls]_SHOPLIST_xl_1051"/>
      <sheetName val="[SHOPLIST_xls]_SHOPLIST_xl_1052"/>
      <sheetName val="[SHOPLIST_xls]_SHOPLIST_xl_1053"/>
      <sheetName val="[SHOPLIST_xls]_SHOPLIST_xls_934"/>
      <sheetName val="[SHOPLIST_xls]_SHOPLIST_xl_1054"/>
      <sheetName val="[SHOPLIST_xls]_SHOPLIST_xl_1055"/>
      <sheetName val="[SHOPLIST_xls]_SHOPLIST_xl_1056"/>
      <sheetName val="[SHOPLIST_xls]_SHOPLIST_xls_935"/>
      <sheetName val="[SHOPLIST_xls]_SHOPLIST_xls_936"/>
      <sheetName val="[SHOPLIST_xls]_SHOPLIST_xls_937"/>
      <sheetName val="[SHOPLIST_xls]_SHOPLIST_xls_938"/>
      <sheetName val="[SHOPLIST_xls]_SHOPLIST_xl_1057"/>
      <sheetName val="[SHOPLIST_xls]_SHOPLIST_xls_939"/>
      <sheetName val="[SHOPLIST_xls]_SHOPLIST_xls_940"/>
      <sheetName val="[SHOPLIST_xls]_SHOPLIST_xl_1058"/>
      <sheetName val="[SHOPLIST_xls]_SHOPLIST_xls_941"/>
      <sheetName val="[SHOPLIST_xls]_SHOPLIST_xl_1059"/>
      <sheetName val="[SHOPLIST_xls]_SHOPLIST_xls_942"/>
      <sheetName val="[SHOPLIST_xls]_SHOPLIST_xl_1060"/>
      <sheetName val="[SHOPLIST_xls]_SHOPLIST_xl_1061"/>
      <sheetName val="[SHOPLIST_xls]_SHOPLIST_xls_943"/>
      <sheetName val="[SHOPLIST_xls]_SHOPLIST_xls_944"/>
      <sheetName val="[SHOPLIST_xls]_SHOPLIST_xls_945"/>
      <sheetName val="[SHOPLIST_xls]_SHOPLIST_xls_946"/>
      <sheetName val="[SHOPLIST_xls]_SHOPLIST_xls_947"/>
      <sheetName val="[SHOPLIST_xls]_SHOPLIST_xls_948"/>
      <sheetName val="[SHOPLIST_xls]_SHOPLIST_xls_949"/>
      <sheetName val="[SHOPLIST_xls]_SHOPLIST_xls_950"/>
      <sheetName val="[SHOPLIST_xls]_SHOPLIST_xls_951"/>
      <sheetName val="[SHOPLIST_xls]_SHOPLIST_xls_952"/>
      <sheetName val="[SHOPLIST_xls]_SHOPLIST_xl_1062"/>
      <sheetName val="[SHOPLIST_xls]_SHOPLIST_xls_953"/>
      <sheetName val="[SHOPLIST_xls]_SHOPLIST_xl_1063"/>
      <sheetName val="[SHOPLIST_xls]_SHOPLIST_xl_1064"/>
      <sheetName val="[SHOPLIST_xls]_SHOPLIST_xls_954"/>
      <sheetName val="[SHOPLIST_xls]_SHOPLIST_xls_955"/>
      <sheetName val="[SHOPLIST_xls]_SHOPLIST_xls_956"/>
      <sheetName val="[SHOPLIST_xls]_SHOPLIST_xls_957"/>
      <sheetName val="[SHOPLIST_xls]_SHOPLIST_xls_958"/>
      <sheetName val="[SHOPLIST_xls]_SHOPLIST_xls_959"/>
      <sheetName val="[SHOPLIST_xls]_SHOPLIST_xls_960"/>
      <sheetName val="[SHOPLIST_xls]_SHOPLIST_xls_961"/>
      <sheetName val="[SHOPLIST_xls]_SHOPLIST_xls_962"/>
      <sheetName val="[SHOPLIST_xls]_SHOPLIST_xls_963"/>
      <sheetName val="[SHOPLIST_xls]_SHOPLIST_xls_964"/>
      <sheetName val="[SHOPLIST_xls]_SHOPLIST_xl_1065"/>
      <sheetName val="[SHOPLIST_xls]_SHOPLIST_xl_1066"/>
      <sheetName val="[SHOPLIST_xls]_SHOPLIST_xls_965"/>
      <sheetName val="[SHOPLIST_xls]_SHOPLIST_xls_966"/>
      <sheetName val="[SHOPLIST_xls]_SHOPLIST_xls_967"/>
      <sheetName val="[SHOPLIST_xls]_SHOPLIST_xls_968"/>
      <sheetName val="[SHOPLIST_xls]_SHOPLIST_xls_969"/>
      <sheetName val="[SHOPLIST_xls]_SHOPLIST_xls_970"/>
      <sheetName val="[SHOPLIST_xls]_SHOPLIST_xls_971"/>
      <sheetName val="[SHOPLIST_xls]_SHOPLIST_xls_972"/>
      <sheetName val="[SHOPLIST_xls]_SHOPLIST_xls_973"/>
      <sheetName val="[SHOPLIST_xls]_SHOPLIST_xls_974"/>
      <sheetName val="[SHOPLIST_xls]_SHOPLIST_xls_975"/>
      <sheetName val="[SHOPLIST_xls]_SHOPLIST_xls_976"/>
      <sheetName val="[SHOPLIST_xls]_SHOPLIST_xls_977"/>
      <sheetName val="[SHOPLIST_xls]_SHOPLIST_xl_1067"/>
      <sheetName val="[SHOPLIST_xls]_SHOPLIST_xls_978"/>
      <sheetName val="[SHOPLIST_xls]_SHOPLIST_xl_1068"/>
      <sheetName val="[SHOPLIST_xls]_SHOPLIST_xl_1069"/>
      <sheetName val="[SHOPLIST_xls]_SHOPLIST_xl_1070"/>
      <sheetName val="[SHOPLIST_xls]_SHOPLIST_xl_1071"/>
      <sheetName val="[SHOPLIST_xls]_SHOPLIST_xls_979"/>
      <sheetName val="[SHOPLIST_xls]_SHOPLIST_xl_1072"/>
      <sheetName val="[SHOPLIST_xls]_SHOPLIST_xls_980"/>
      <sheetName val="[SHOPLIST_xls]_SHOPLIST_xls_981"/>
      <sheetName val="[SHOPLIST_xls]_SHOPLIST_xls_982"/>
      <sheetName val="[SHOPLIST_xls]_SHOPLIST_xls_983"/>
      <sheetName val="[SHOPLIST_xls]_SHOPLIST_xls_984"/>
      <sheetName val="[SHOPLIST_xls]_SHOPLIST_xls_985"/>
      <sheetName val="[SHOPLIST_xls]_SHOPLIST_xls_986"/>
      <sheetName val="[SHOPLIST_xls]_SHOPLIST_xl_1073"/>
      <sheetName val="[SHOPLIST_xls]_SHOPLIST_xl_1074"/>
      <sheetName val="[SHOPLIST_xls]_SHOPLIST_xls_987"/>
      <sheetName val="[SHOPLIST_xls]_SHOPLIST_xls_988"/>
      <sheetName val="[SHOPLIST_xls]_SHOPLIST_xls_989"/>
      <sheetName val="[SHOPLIST_xls]_SHOPLIST_xls_990"/>
      <sheetName val="[SHOPLIST_xls]_SHOPLIST_xls_991"/>
      <sheetName val="[SHOPLIST_xls]_SHOPLIST_xls_992"/>
      <sheetName val="[SHOPLIST_xls]_SHOPLIST_xls_993"/>
      <sheetName val="[SHOPLIST_xls]_SHOPLIST_xls_994"/>
      <sheetName val="[SHOPLIST_xls]_SHOPLIST_xls_995"/>
      <sheetName val="[SHOPLIST_xls]_SHOPLIST_xl_1075"/>
      <sheetName val="[SHOPLIST_xls]_SHOPLIST_xls_996"/>
      <sheetName val="[SHOPLIST_xls]_SHOPLIST_xls_997"/>
      <sheetName val="[SHOPLIST_xls]_SHOPLIST_xls_998"/>
      <sheetName val="[SHOPLIST_xls]_SHOPLIST_xls_999"/>
      <sheetName val="[SHOPLIST_xls]_SHOPLIST_xl_1000"/>
      <sheetName val="[SHOPLIST_xls]_SHOPLIST_xl_1001"/>
      <sheetName val="[SHOPLIST_xls]_SHOPLIST_xl_1002"/>
      <sheetName val="[SHOPLIST_xls]_SHOPLIST_xl_1076"/>
      <sheetName val="[SHOPLIST_xls]_SHOPLIST_xl_1003"/>
      <sheetName val="[SHOPLIST_xls]_SHOPLIST_xl_1004"/>
      <sheetName val="[SHOPLIST_xls]_SHOPLIST_xl_1005"/>
      <sheetName val="[SHOPLIST_xls]_SHOPLIST_xl_1006"/>
      <sheetName val="[SHOPLIST_xls]_SHOPLIST_xl_1007"/>
      <sheetName val="[SHOPLIST_xls]_SHOPLIST_xl_1008"/>
      <sheetName val="[SHOPLIST_xls]_SHOPLIST_xl_1009"/>
      <sheetName val="[SHOPLIST_xls]_SHOPLIST_xl_1010"/>
      <sheetName val="[SHOPLIST_xls]_SHOPLIST_xl_1011"/>
      <sheetName val="[SHOPLIST_xls]_SHOPLIST_xl_1012"/>
      <sheetName val="[SHOPLIST_xls]_SHOPLIST_xl_1013"/>
      <sheetName val="[SHOPLIST_xls]_SHOPLIST_xl_1014"/>
      <sheetName val="[SHOPLIST_xls]_SHOPLIST_xl_1015"/>
      <sheetName val="[SHOPLIST_xls]_SHOPLIST_xl_1016"/>
      <sheetName val="[SHOPLIST_xls]_SHOPLIST_xl_1017"/>
      <sheetName val="[SHOPLIST_xls]_SHOPLIST_xl_1018"/>
      <sheetName val="[SHOPLIST_xls]_SHOPLIST_xl_1019"/>
      <sheetName val="[SHOPLIST_xls]_SHOPLIST_xl_1020"/>
      <sheetName val="[SHOPLIST_xls]_SHOPLIST_xl_1077"/>
      <sheetName val="[SHOPLIST_xls]_SHOPLIST_xl_1021"/>
      <sheetName val="[SHOPLIST_xls]_SHOPLIST_xl_1022"/>
      <sheetName val="[SHOPLIST_xls]_SHOPLIST_xl_1023"/>
      <sheetName val="[SHOPLIST_xls]_SHOPLIST_xl_1024"/>
      <sheetName val="[SHOPLIST_xls]_SHOPLIST_xl_1025"/>
      <sheetName val="[SHOPLIST_xls]_SHOPLIST_xl_1026"/>
      <sheetName val="[SHOPLIST_xls]_SHOPLIST_xl_1027"/>
      <sheetName val="[SHOPLIST_xls]_SHOPLIST_xl_1028"/>
      <sheetName val="[SHOPLIST_xls]_SHOPLIST_xl_1029"/>
      <sheetName val="[SHOPLIST_xls]_SHOPLIST_xl_1078"/>
      <sheetName val="[SHOPLIST_xls]_SHOPLIST_xl_1030"/>
      <sheetName val="[SHOPLIST_xls]_SHOPLIST_xl_1031"/>
      <sheetName val="[SHOPLIST_xls]_SHOPLIST_xl_1032"/>
      <sheetName val="[SHOPLIST_xls]_SHOPLIST_xl_1033"/>
      <sheetName val="[SHOPLIST_xls]_SHOPLIST_xl_1034"/>
      <sheetName val="[SHOPLIST_xls]_SHOPLIST_xl_1035"/>
      <sheetName val="[SHOPLIST_xls]_SHOPLIST_xl_1036"/>
      <sheetName val="[SHOPLIST_xls]_SHOPLIST_xl_1037"/>
      <sheetName val="[SHOPLIST_xls]_SHOPLIST_xl_1038"/>
      <sheetName val="[SHOPLIST_xls]_SHOPLIST_xl_1079"/>
      <sheetName val="[SHOPLIST_xls]_SHOPLIST_xl_1039"/>
      <sheetName val="[SHOPLIST_xls]_SHOPLIST_xl_1040"/>
      <sheetName val="[SHOPLIST_xls]_SHOPLIST_xl_1041"/>
      <sheetName val="[SHOPLIST_xls]_SHOPLIST_xl_1042"/>
      <sheetName val="[SHOPLIST_xls]_SHOPLIST_xl_1043"/>
      <sheetName val="[SHOPLIST_xls]_SHOPLIST_xl_1044"/>
      <sheetName val="[SHOPLIST_xls]_SHOPLIST_xl_1045"/>
      <sheetName val="[SHOPLIST_xls]70_x005f_x005f_x005f_x0000__8"/>
      <sheetName val="[SHOPLIST_xls]_SHOPLIST_xl_1046"/>
      <sheetName val="[SHOPLIST_xls]_SHOPLIST_xl_1047"/>
      <sheetName val="[SHOPLIST_xls]70___0_s__i____27"/>
      <sheetName val="[SHOPLIST.xls]70___0_s__i____48"/>
      <sheetName val="[SHOPLIST.xls]_VW__VU________28"/>
      <sheetName val="[SHOPLIST.xls]_VW__VU________29"/>
      <sheetName val="[SHOPLIST.xls]70___0_s__i____49"/>
      <sheetName val="[SHOPLIST.xls]70_x005f_x0000___0_x_15"/>
      <sheetName val="[SHOPLIST.xls]70___0_s__i____50"/>
      <sheetName val="[SHOPLIST.xls]_SHOPLIST_xl_3232"/>
      <sheetName val="[SHOPLIST.xls]_SHOPLIST_xl_3233"/>
      <sheetName val="[SHOPLIST.xls]_SHOPLIST_xl_3234"/>
      <sheetName val="[SHOPLIST.xls]_SHOPLIST_xl_3235"/>
      <sheetName val="[SHOPLIST.xls]_SHOPLIST_xl_3236"/>
      <sheetName val="[SHOPLIST.xls]_SHOPLIST_xl_3237"/>
      <sheetName val="[SHOPLIST.xls]_SHOPLIST_xl_3238"/>
      <sheetName val="[SHOPLIST.xls]_SHOPLIST_xl_3239"/>
      <sheetName val="[SHOPLIST.xls]_SHOPLIST_xl_3240"/>
      <sheetName val="[SHOPLIST.xls]_SHOPLIST_xl_3241"/>
      <sheetName val="[SHOPLIST.xls]_SHOPLIST_xl_3242"/>
      <sheetName val="[SHOPLIST.xls]_SHOPLIST_xl_3243"/>
      <sheetName val="[SHOPLIST.xls]_SHOPLIST_xl_3244"/>
      <sheetName val="[SHOPLIST.xls]_SHOPLIST_xl_3245"/>
      <sheetName val="[SHOPLIST.xls]_SHOPLIST_xl_3246"/>
      <sheetName val="[SHOPLIST.xls]_SHOPLIST_xl_3247"/>
      <sheetName val="[SHOPLIST.xls]_SHOPLIST_xl_3248"/>
      <sheetName val="[SHOPLIST.xls]_SHOPLIST_xl_3249"/>
      <sheetName val="[SHOPLIST.xls]_SHOPLIST_xl_3250"/>
      <sheetName val="[SHOPLIST.xls]_SHOPLIST_xl_3251"/>
      <sheetName val="[SHOPLIST.xls]_SHOPLIST_xl_3252"/>
      <sheetName val="[SHOPLIST.xls]_SHOPLIST_xl_3253"/>
      <sheetName val="[SHOPLIST.xls]_SHOPLIST_xl_3254"/>
      <sheetName val="[SHOPLIST.xls]_SHOPLIST_xl_3255"/>
      <sheetName val="[SHOPLIST.xls]_SHOPLIST_xl_3256"/>
      <sheetName val="[SHOPLIST.xls]_SHOPLIST_xl_3257"/>
      <sheetName val="[SHOPLIST.xls]_SHOPLIST_xl_3258"/>
      <sheetName val="[SHOPLIST.xls]_SHOPLIST_xl_3259"/>
      <sheetName val="[SHOPLIST.xls]_SHOPLIST_xl_3260"/>
      <sheetName val="[SHOPLIST.xls]_SHOPLIST_xl_3261"/>
      <sheetName val="[SHOPLIST.xls]_SHOPLIST_xl_3262"/>
      <sheetName val="[SHOPLIST.xls]_SHOPLIST_xl_3263"/>
      <sheetName val="[SHOPLIST.xls]_SHOPLIST_xl_3264"/>
      <sheetName val="[SHOPLIST.xls]_SHOPLIST_xl_3265"/>
      <sheetName val="[SHOPLIST.xls]_SHOPLIST_xl_3266"/>
      <sheetName val="[SHOPLIST.xls]_SHOPLIST_xl_3267"/>
      <sheetName val="[SHOPLIST.xls]_SHOPLIST_xl_3268"/>
      <sheetName val="[SHOPLIST.xls]_SHOPLIST_xl_3269"/>
      <sheetName val="[SHOPLIST.xls]_SHOPLIST_xl_3270"/>
      <sheetName val="[SHOPLIST.xls]_SHOPLIST_xl_3271"/>
      <sheetName val="[SHOPLIST.xls]_SHOPLIST_xl_3272"/>
      <sheetName val="[SHOPLIST.xls]_SHOPLIST_xl_3273"/>
      <sheetName val="[SHOPLIST.xls]_SHOPLIST_xl_3274"/>
      <sheetName val="[SHOPLIST.xls]_SHOPLIST_xl_3275"/>
      <sheetName val="[SHOPLIST.xls]_SHOPLIST_xl_3276"/>
      <sheetName val="[SHOPLIST.xls]_SHOPLIST_xl_3277"/>
      <sheetName val="[SHOPLIST.xls]_SHOPLIST_xl_3278"/>
      <sheetName val="[SHOPLIST.xls]_SHOPLIST_xl_3279"/>
      <sheetName val="[SHOPLIST.xls]_SHOPLIST_xl_3280"/>
      <sheetName val="[SHOPLIST.xls]_SHOPLIST_xl_3281"/>
      <sheetName val="[SHOPLIST.xls]_SHOPLIST_xl_3282"/>
      <sheetName val="[SHOPLIST.xls]_SHOPLIST_xl_3283"/>
      <sheetName val="[SHOPLIST.xls]_SHOPLIST_xl_3284"/>
      <sheetName val="[SHOPLIST.xls]_SHOPLIST_xl_3285"/>
      <sheetName val="[SHOPLIST.xls]_SHOPLIST_xl_3286"/>
      <sheetName val="[SHOPLIST.xls]_SHOPLIST_xl_3287"/>
      <sheetName val="[SHOPLIST.xls]_SHOPLIST_xl_3288"/>
      <sheetName val="[SHOPLIST.xls]_SHOPLIST_xl_3289"/>
      <sheetName val="[SHOPLIST.xls]_SHOPLIST_xl_3290"/>
      <sheetName val="[SHOPLIST.xls]_SHOPLIST_xl_3291"/>
      <sheetName val="[SHOPLIST.xls]_SHOPLIST_xl_3292"/>
      <sheetName val="[SHOPLIST.xls]_SHOPLIST_xl_3293"/>
      <sheetName val="[SHOPLIST.xls]_SHOPLIST_xl_3294"/>
      <sheetName val="[SHOPLIST.xls]_SHOPLIST_xl_3295"/>
      <sheetName val="[SHOPLIST.xls]_SHOPLIST_xl_3296"/>
      <sheetName val="[SHOPLIST.xls]_SHOPLIST_xl_3297"/>
      <sheetName val="[SHOPLIST.xls]_SHOPLIST_xl_3298"/>
      <sheetName val="[SHOPLIST.xls]_SHOPLIST_xl_3299"/>
      <sheetName val="[SHOPLIST.xls]_SHOPLIST_xl_3300"/>
      <sheetName val="[SHOPLIST.xls]_SHOPLIST_xl_3301"/>
      <sheetName val="[SHOPLIST.xls]_SHOPLIST_xl_3302"/>
      <sheetName val="[SHOPLIST.xls]_SHOPLIST_xl_3303"/>
      <sheetName val="[SHOPLIST.xls]_SHOPLIST_xl_3304"/>
      <sheetName val="[SHOPLIST.xls]_SHOPLIST_xl_3305"/>
      <sheetName val="[SHOPLIST.xls]_SHOPLIST_xl_3306"/>
      <sheetName val="[SHOPLIST.xls]_SHOPLIST_xl_3307"/>
      <sheetName val="[SHOPLIST.xls]_SHOPLIST_xl_3308"/>
      <sheetName val="[SHOPLIST.xls]_SHOPLIST_xl_3309"/>
      <sheetName val="[SHOPLIST.xls]_SHOPLIST_xl_3310"/>
      <sheetName val="[SHOPLIST.xls]_SHOPLIST_xl_3311"/>
      <sheetName val="[SHOPLIST.xls]_SHOPLIST_xl_3312"/>
      <sheetName val="[SHOPLIST.xls]_SHOPLIST_xl_3313"/>
      <sheetName val="[SHOPLIST.xls]_SHOPLIST_xl_3314"/>
      <sheetName val="[SHOPLIST.xls]_SHOPLIST_xl_3315"/>
      <sheetName val="[SHOPLIST.xls]_SHOPLIST_xl_3316"/>
      <sheetName val="[SHOPLIST.xls]_SHOPLIST_xl_3317"/>
      <sheetName val="[SHOPLIST.xls]_SHOPLIST_xl_3318"/>
      <sheetName val="[SHOPLIST.xls]_SHOPLIST_xl_3319"/>
      <sheetName val="[SHOPLIST.xls]_SHOPLIST_xl_3320"/>
      <sheetName val="[SHOPLIST.xls]_SHOPLIST_xl_3321"/>
      <sheetName val="[SHOPLIST.xls]_SHOPLIST_xl_3322"/>
      <sheetName val="[SHOPLIST.xls]_SHOPLIST_xl_3323"/>
      <sheetName val="[SHOPLIST.xls]_SHOPLIST_xl_3324"/>
      <sheetName val="[SHOPLIST.xls]_SHOPLIST_xl_3325"/>
      <sheetName val="[SHOPLIST.xls]_SHOPLIST_xl_3326"/>
      <sheetName val="[SHOPLIST.xls]_SHOPLIST_xl_3327"/>
      <sheetName val="[SHOPLIST.xls]_SHOPLIST_xl_3328"/>
      <sheetName val="[SHOPLIST.xls]_SHOPLIST_xl_3329"/>
      <sheetName val="[SHOPLIST.xls]_SHOPLIST_xl_3330"/>
      <sheetName val="[SHOPLIST.xls]_SHOPLIST_xl_3331"/>
      <sheetName val="[SHOPLIST.xls]_SHOPLIST_xl_3332"/>
      <sheetName val="[SHOPLIST.xls]_SHOPLIST_xl_3333"/>
      <sheetName val="[SHOPLIST.xls]_SHOPLIST_xl_3334"/>
      <sheetName val="[SHOPLIST.xls]_SHOPLIST_xl_3335"/>
      <sheetName val="[SHOPLIST.xls]_SHOPLIST_xl_3336"/>
      <sheetName val="[SHOPLIST.xls]_SHOPLIST_xl_3337"/>
      <sheetName val="[SHOPLIST.xls]_SHOPLIST_xl_3338"/>
      <sheetName val="[SHOPLIST.xls]_SHOPLIST_xl_3339"/>
      <sheetName val="[SHOPLIST.xls]_SHOPLIST_xl_3340"/>
      <sheetName val="[SHOPLIST.xls]_SHOPLIST_xl_3341"/>
      <sheetName val="[SHOPLIST.xls]_SHOPLIST_xl_3342"/>
      <sheetName val="[SHOPLIST.xls]_SHOPLIST_xl_3343"/>
      <sheetName val="[SHOPLIST.xls]_SHOPLIST_xl_3344"/>
      <sheetName val="[SHOPLIST.xls]_SHOPLIST_xl_3345"/>
      <sheetName val="[SHOPLIST.xls]_SHOPLIST_xl_3346"/>
      <sheetName val="[SHOPLIST.xls]_SHOPLIST_xl_3347"/>
      <sheetName val="[SHOPLIST.xls]_SHOPLIST_xl_3348"/>
      <sheetName val="[SHOPLIST.xls]_SHOPLIST_xl_3349"/>
      <sheetName val="[SHOPLIST.xls]_SHOPLIST_xl_3350"/>
      <sheetName val="[SHOPLIST.xls]_SHOPLIST_xl_3351"/>
      <sheetName val="[SHOPLIST.xls]_SHOPLIST_xl_3352"/>
      <sheetName val="[SHOPLIST.xls]_SHOPLIST_xl_3353"/>
      <sheetName val="[SHOPLIST.xls]_SHOPLIST_xl_3354"/>
      <sheetName val="[SHOPLIST.xls]_SHOPLIST_xl_3355"/>
      <sheetName val="[SHOPLIST.xls]_SHOPLIST_xl_3356"/>
      <sheetName val="[SHOPLIST.xls]_SHOPLIST_xl_3357"/>
      <sheetName val="[SHOPLIST.xls]70_x005f_x005f_x005f_x0000_14"/>
      <sheetName val="[SHOPLIST.xls]_SHOPLIST_xl_3358"/>
      <sheetName val="[SHOPLIST.xls]_SHOPLIST_xl_3359"/>
      <sheetName val="[SHOPLIST.xls]_SHOPLIST_xl_3360"/>
      <sheetName val="[SHOPLIST.xls]_SHOPLIST_xl_3361"/>
      <sheetName val="[SHOPLIST.xls]_SHOPLIST_xl_3362"/>
      <sheetName val="[SHOPLIST.xls]_SHOPLIST_xl_3363"/>
      <sheetName val="[SHOPLIST.xls]_SHOPLIST_xl_3364"/>
      <sheetName val="[SHOPLIST.xls]_SHOPLIST_xl_3365"/>
      <sheetName val="[SHOPLIST.xls]_SHOPLIST_xl_3366"/>
      <sheetName val="[SHOPLIST.xls]_SHOPLIST_xl_3367"/>
      <sheetName val="[SHOPLIST.xls]_SHOPLIST_xl_3368"/>
      <sheetName val="[SHOPLIST.xls]_SHOPLIST_xl_3369"/>
      <sheetName val="[SHOPLIST.xls]_SHOPLIST_xl_3370"/>
      <sheetName val="[SHOPLIST.xls]70___0_s__i____51"/>
      <sheetName val="[SHOPLIST.xls]_SHOPLIST_xl_3371"/>
      <sheetName val="[SHOPLIST.xls]_SHOPLIST_xl_3372"/>
      <sheetName val="[SHOPLIST.xls]_SHOPLIST_xl_3373"/>
      <sheetName val="[SHOPLIST.xls]_SHOPLIST_xl_3374"/>
      <sheetName val="[SHOPLIST.xls]_SHOPLIST_xl_3375"/>
      <sheetName val="[SHOPLIST.xls]_SHOPLIST_xl_3376"/>
      <sheetName val="[SHOPLIST.xls]_SHOPLIST_xl_3377"/>
      <sheetName val="[SHOPLIST.xls]_SHOPLIST_xl_3378"/>
      <sheetName val="[SHOPLIST.xls]_SHOPLIST_xl_3379"/>
      <sheetName val="[SHOPLIST.xls]_SHOPLIST_xl_3380"/>
      <sheetName val="[SHOPLIST.xls]_SHOPLIST_xl_3381"/>
      <sheetName val="[SHOPLIST.xls]_SHOPLIST_xl_3382"/>
      <sheetName val="[SHOPLIST.xls]_SHOPLIST_xl_3383"/>
      <sheetName val="[SHOPLIST.xls]_SHOPLIST_xl_3384"/>
      <sheetName val="[SHOPLIST.xls]_SHOPLIST_xl_3385"/>
      <sheetName val="[SHOPLIST.xls]_SHOPLIST_xl_3386"/>
      <sheetName val="[SHOPLIST.xls]_SHOPLIST_xl_3387"/>
      <sheetName val="[SHOPLIST.xls]_SHOPLIST_xl_3388"/>
      <sheetName val="[SHOPLIST.xls]_SHOPLIST_xl_3389"/>
      <sheetName val="[SHOPLIST.xls]_SHOPLIST_xl_3390"/>
      <sheetName val="[SHOPLIST.xls]_SHOPLIST_xl_3391"/>
      <sheetName val="[SHOPLIST.xls]_SHOPLIST_xl_3392"/>
      <sheetName val="[SHOPLIST.xls]_SHOPLIST_xl_3393"/>
      <sheetName val="[SHOPLIST.xls]_SHOPLIST_xl_3394"/>
      <sheetName val="[SHOPLIST.xls]_SHOPLIST_xl_3395"/>
      <sheetName val="[SHOPLIST.xls]_SHOPLIST_xl_3396"/>
      <sheetName val="[SHOPLIST.xls]_SHOPLIST_xl_3397"/>
      <sheetName val="[SHOPLIST.xls]_SHOPLIST_xl_3398"/>
      <sheetName val="[SHOPLIST.xls]_SHOPLIST_xl_3399"/>
      <sheetName val="[SHOPLIST.xls]_SHOPLIST_xl_3400"/>
      <sheetName val="[SHOPLIST.xls]_SHOPLIST_xl_3401"/>
      <sheetName val="[SHOPLIST.xls]_SHOPLIST_xl_3402"/>
      <sheetName val="[SHOPLIST.xls]_SHOPLIST_xl_3403"/>
      <sheetName val="[SHOPLIST.xls]_SHOPLIST_xl_3404"/>
      <sheetName val="[SHOPLIST.xls]_SHOPLIST_xl_3405"/>
      <sheetName val="[SHOPLIST.xls]_SHOPLIST_xl_3406"/>
      <sheetName val="[SHOPLIST.xls]_SHOPLIST_xl_3407"/>
      <sheetName val="[SHOPLIST.xls]_SHOPLIST_xl_3408"/>
      <sheetName val="[SHOPLIST.xls]_SHOPLIST_xl_3409"/>
      <sheetName val="[SHOPLIST.xls]_SHOPLIST_xl_3410"/>
      <sheetName val="[SHOPLIST.xls]_SHOPLIST_xl_3411"/>
      <sheetName val="[SHOPLIST.xls]_SHOPLIST_xl_3412"/>
      <sheetName val="[SHOPLIST.xls]_SHOPLIST_xl_3413"/>
      <sheetName val="[SHOPLIST.xls]_SHOPLIST_xl_3414"/>
      <sheetName val="[SHOPLIST.xls]_SHOPLIST_xl_3415"/>
      <sheetName val="[SHOPLIST.xls]_SHOPLIST_xl_3416"/>
      <sheetName val="[SHOPLIST.xls]_SHOPLIST_xl_3417"/>
      <sheetName val="[SHOPLIST.xls]_SHOPLIST_xl_3418"/>
      <sheetName val="[SHOPLIST.xls]_SHOPLIST_xl_3419"/>
      <sheetName val="[SHOPLIST.xls]_SHOPLIST_xl_3420"/>
      <sheetName val="[SHOPLIST.xls]_SHOPLIST_xl_3421"/>
      <sheetName val="[SHOPLIST.xls]_SHOPLIST_xl_3422"/>
      <sheetName val="[SHOPLIST.xls]_SHOPLIST_xl_3423"/>
      <sheetName val="[SHOPLIST.xls]_SHOPLIST_xl_3424"/>
      <sheetName val="[SHOPLIST.xls]_SHOPLIST_xl_3425"/>
      <sheetName val="[SHOPLIST.xls]_SHOPLIST_xl_3426"/>
      <sheetName val="[SHOPLIST.xls]_SHOPLIST_xl_3427"/>
      <sheetName val="[SHOPLIST.xls]_SHOPLIST_xl_3428"/>
      <sheetName val="[SHOPLIST.xls]_SHOPLIST_xl_3429"/>
      <sheetName val="[SHOPLIST.xls]_SHOPLIST_xl_3430"/>
      <sheetName val="[SHOPLIST.xls]_SHOPLIST_xl_3431"/>
      <sheetName val="[SHOPLIST.xls]_SHOPLIST_xl_3432"/>
      <sheetName val="[SHOPLIST.xls]_SHOPLIST_xl_3433"/>
      <sheetName val="[SHOPLIST.xls]_SHOPLIST_xl_3434"/>
      <sheetName val="[SHOPLIST.xls]_SHOPLIST_xl_3435"/>
      <sheetName val="[SHOPLIST.xls]_SHOPLIST_xl_3436"/>
      <sheetName val="[SHOPLIST.xls]_SHOPLIST_xl_3437"/>
      <sheetName val="[SHOPLIST.xls]_SHOPLIST_xl_3438"/>
      <sheetName val="[SHOPLIST.xls]_SHOPLIST_xl_3439"/>
      <sheetName val="[SHOPLIST.xls]_SHOPLIST_xl_3440"/>
      <sheetName val="[SHOPLIST.xls]_SHOPLIST_xl_3441"/>
      <sheetName val="[SHOPLIST.xls]_SHOPLIST_xl_3442"/>
      <sheetName val="[SHOPLIST.xls]_SHOPLIST_xl_3443"/>
      <sheetName val="[SHOPLIST.xls]_SHOPLIST_xl_3444"/>
      <sheetName val="[SHOPLIST.xls]_SHOPLIST_xl_3445"/>
      <sheetName val="[SHOPLIST.xls]_SHOPLIST_xl_3446"/>
      <sheetName val="[SHOPLIST.xls]_SHOPLIST_xl_3447"/>
      <sheetName val="[SHOPLIST.xls]_SHOPLIST_xl_3448"/>
      <sheetName val="[SHOPLIST.xls]_SHOPLIST_xl_3449"/>
      <sheetName val="[SHOPLIST.xls]_SHOPLIST_xl_3450"/>
      <sheetName val="[SHOPLIST.xls]_SHOPLIST_xl_3451"/>
      <sheetName val="[SHOPLIST.xls]_SHOPLIST_xl_3452"/>
      <sheetName val="[SHOPLIST.xls]_SHOPLIST_xl_3453"/>
      <sheetName val="[SHOPLIST.xls]_SHOPLIST_xl_3454"/>
      <sheetName val="[SHOPLIST.xls]_SHOPLIST_xl_1876"/>
      <sheetName val="[SHOPLIST.xls]_SHOPLIST_xl_1877"/>
      <sheetName val="[SHOPLIST.xls]_SHOPLIST_xl_1878"/>
      <sheetName val="[SHOPLIST.xls]_SHOPLIST_xl_1879"/>
      <sheetName val="[SHOPLIST.xls]_SHOPLIST_xl_1880"/>
      <sheetName val="[SHOPLIST.xls]_SHOPLIST_xl_1881"/>
      <sheetName val="[SHOPLIST.xls]_SHOPLIST_xl_1882"/>
      <sheetName val="[SHOPLIST.xls]_SHOPLIST_xl_1883"/>
      <sheetName val="[SHOPLIST.xls]_SHOPLIST_xl_1884"/>
      <sheetName val="[SHOPLIST.xls]_SHOPLIST_xl_1885"/>
      <sheetName val="[SHOPLIST.xls]_SHOPLIST_xl_1886"/>
      <sheetName val="[SHOPLIST.xls]_SHOPLIST_xl_1887"/>
      <sheetName val="[SHOPLIST.xls]_SHOPLIST_xl_1888"/>
      <sheetName val="[SHOPLIST.xls]_SHOPLIST_xl_1889"/>
      <sheetName val="[SHOPLIST.xls]_SHOPLIST_xl_1890"/>
      <sheetName val="[SHOPLIST.xls]_SHOPLIST_xl_1891"/>
      <sheetName val="[SHOPLIST.xls]_SHOPLIST_xl_1892"/>
      <sheetName val="[SHOPLIST.xls]_SHOPLIST_xl_1893"/>
      <sheetName val="[SHOPLIST.xls]_SHOPLIST_xl_1894"/>
      <sheetName val="[SHOPLIST.xls]_SHOPLIST_xl_1895"/>
      <sheetName val="[SHOPLIST.xls]_SHOPLIST_xl_1896"/>
      <sheetName val="[SHOPLIST.xls]_SHOPLIST_xl_1897"/>
      <sheetName val="[SHOPLIST.xls]_SHOPLIST_xl_1898"/>
      <sheetName val="[SHOPLIST.xls]_SHOPLIST_xl_1899"/>
      <sheetName val="[SHOPLIST.xls]_SHOPLIST_xl_1900"/>
      <sheetName val="[SHOPLIST.xls]_SHOPLIST_xl_1901"/>
      <sheetName val="[SHOPLIST.xls]_SHOPLIST_xl_1902"/>
      <sheetName val="[SHOPLIST.xls]_SHOPLIST_xl_1903"/>
      <sheetName val="[SHOPLIST.xls]_SHOPLIST_xl_1904"/>
      <sheetName val="[SHOPLIST.xls]_SHOPLIST_xl_1905"/>
      <sheetName val="[SHOPLIST.xls]_SHOPLIST_xl_1906"/>
      <sheetName val="[SHOPLIST.xls]_SHOPLIST_xl_1907"/>
      <sheetName val="[SHOPLIST.xls]_SHOPLIST_xl_1908"/>
      <sheetName val="[SHOPLIST.xls]_SHOPLIST_xl_1909"/>
      <sheetName val="[SHOPLIST.xls]_SHOPLIST_xl_1910"/>
      <sheetName val="[SHOPLIST.xls]_SHOPLIST_xl_1911"/>
      <sheetName val="[SHOPLIST.xls]_SHOPLIST_xl_1912"/>
      <sheetName val="[SHOPLIST.xls]_SHOPLIST_xl_1913"/>
      <sheetName val="[SHOPLIST.xls]_SHOPLIST_xl_1914"/>
      <sheetName val="[SHOPLIST.xls]_SHOPLIST_xl_1915"/>
      <sheetName val="[SHOPLIST.xls]_SHOPLIST_xl_1916"/>
      <sheetName val="[SHOPLIST.xls]_SHOPLIST_xl_1917"/>
      <sheetName val="[SHOPLIST.xls]_SHOPLIST_xl_1918"/>
      <sheetName val="[SHOPLIST.xls]_SHOPLIST_xl_1919"/>
      <sheetName val="[SHOPLIST.xls]_SHOPLIST_xl_1920"/>
      <sheetName val="[SHOPLIST.xls]_SHOPLIST_xl_1921"/>
      <sheetName val="[SHOPLIST.xls]_SHOPLIST_xl_1922"/>
      <sheetName val="[SHOPLIST.xls]_SHOPLIST_xl_1923"/>
      <sheetName val="[SHOPLIST.xls]_SHOPLIST_xl_1924"/>
      <sheetName val="[SHOPLIST.xls]_SHOPLIST_xl_1925"/>
      <sheetName val="[SHOPLIST.xls]_SHOPLIST_xl_1926"/>
      <sheetName val="[SHOPLIST.xls]_SHOPLIST_xl_1927"/>
      <sheetName val="[SHOPLIST.xls]_SHOPLIST_xl_1928"/>
      <sheetName val="[SHOPLIST.xls]_SHOPLIST_xl_1929"/>
      <sheetName val="[SHOPLIST.xls]_SHOPLIST_xl_1930"/>
      <sheetName val="[SHOPLIST.xls]_SHOPLIST_xl_1931"/>
      <sheetName val="[SHOPLIST.xls]_SHOPLIST_xl_1932"/>
      <sheetName val="[SHOPLIST.xls]_SHOPLIST_xl_1933"/>
      <sheetName val="[SHOPLIST.xls]_SHOPLIST_xl_2142"/>
      <sheetName val="[SHOPLIST.xls]_SHOPLIST_xl_1934"/>
      <sheetName val="[SHOPLIST.xls]_SHOPLIST_xl_1935"/>
      <sheetName val="[SHOPLIST.xls]_SHOPLIST_xl_1936"/>
      <sheetName val="[SHOPLIST.xls]_SHOPLIST_xl_1937"/>
      <sheetName val="[SHOPLIST.xls]_SHOPLIST_xl_1938"/>
      <sheetName val="[SHOPLIST.xls]_SHOPLIST_xl_1939"/>
      <sheetName val="[SHOPLIST.xls]_SHOPLIST_xl_1940"/>
      <sheetName val="[SHOPLIST.xls]_SHOPLIST_xl_1941"/>
      <sheetName val="[SHOPLIST.xls]_SHOPLIST_xl_1942"/>
      <sheetName val="[SHOPLIST.xls]_SHOPLIST_xl_1943"/>
      <sheetName val="[SHOPLIST.xls]_SHOPLIST_xl_1944"/>
      <sheetName val="[SHOPLIST.xls]_SHOPLIST_xl_1945"/>
      <sheetName val="[SHOPLIST.xls]_SHOPLIST_xl_1946"/>
      <sheetName val="[SHOPLIST.xls]_SHOPLIST_xl_1947"/>
      <sheetName val="[SHOPLIST.xls]_SHOPLIST_xl_1948"/>
      <sheetName val="[SHOPLIST.xls]_SHOPLIST_xl_1949"/>
      <sheetName val="[SHOPLIST.xls]_SHOPLIST_xl_1950"/>
      <sheetName val="[SHOPLIST.xls]_SHOPLIST_xl_1951"/>
      <sheetName val="[SHOPLIST.xls]_SHOPLIST_xl_1952"/>
      <sheetName val="[SHOPLIST.xls]_SHOPLIST_xl_2143"/>
      <sheetName val="[SHOPLIST.xls]_SHOPLIST_xl_2144"/>
      <sheetName val="[SHOPLIST.xls]_SHOPLIST_xl_2145"/>
      <sheetName val="[SHOPLIST.xls]_SHOPLIST_xl_2146"/>
      <sheetName val="[SHOPLIST.xls]_SHOPLIST_xl_2147"/>
      <sheetName val="[SHOPLIST.xls]_SHOPLIST_xl_1953"/>
      <sheetName val="[SHOPLIST.xls]70___0_s__i____38"/>
      <sheetName val="[SHOPLIST.xls]_SHOPLIST_xl_2148"/>
      <sheetName val="[SHOPLIST.xls]_SHOPLIST_xl_2149"/>
      <sheetName val="[SHOPLIST.xls]_SHOPLIST_xl_1954"/>
      <sheetName val="[SHOPLIST.xls]_SHOPLIST_xl_1955"/>
      <sheetName val="[SHOPLIST.xls]_SHOPLIST_xl_2150"/>
      <sheetName val="[SHOPLIST.xls]_SHOPLIST_xl_1956"/>
      <sheetName val="[SHOPLIST.xls]_SHOPLIST_xl_2151"/>
      <sheetName val="[SHOPLIST.xls]_SHOPLIST_xl_1957"/>
      <sheetName val="[SHOPLIST.xls]_SHOPLIST_xl_2152"/>
      <sheetName val="[SHOPLIST.xls]_SHOPLIST_xl_1958"/>
      <sheetName val="[SHOPLIST.xls]_SHOPLIST_xl_1959"/>
      <sheetName val="[SHOPLIST.xls]_SHOPLIST_xl_2153"/>
      <sheetName val="[SHOPLIST.xls]_SHOPLIST_xl_1960"/>
      <sheetName val="[SHOPLIST.xls]_SHOPLIST_xl_2154"/>
      <sheetName val="[SHOPLIST.xls]_SHOPLIST_xl_1961"/>
      <sheetName val="[SHOPLIST.xls]_SHOPLIST_xl_2155"/>
      <sheetName val="[SHOPLIST.xls]_SHOPLIST_xl_1962"/>
      <sheetName val="[SHOPLIST.xls]_SHOPLIST_xl_2156"/>
      <sheetName val="[SHOPLIST.xls]_SHOPLIST_xl_1963"/>
      <sheetName val="[SHOPLIST.xls]_SHOPLIST_xl_1964"/>
      <sheetName val="[SHOPLIST.xls]_SHOPLIST_xl_1965"/>
      <sheetName val="[SHOPLIST.xls]_SHOPLIST_xl_1966"/>
      <sheetName val="[SHOPLIST.xls]_SHOPLIST_xl_1967"/>
      <sheetName val="[SHOPLIST.xls]_SHOPLIST_xl_1968"/>
      <sheetName val="[SHOPLIST.xls]_SHOPLIST_xl_1969"/>
      <sheetName val="[SHOPLIST.xls]_SHOPLIST_xl_2157"/>
      <sheetName val="[SHOPLIST.xls]_SHOPLIST_xl_1970"/>
      <sheetName val="[SHOPLIST.xls]_SHOPLIST_xl_1971"/>
      <sheetName val="[SHOPLIST.xls]_SHOPLIST_xl_1972"/>
      <sheetName val="[SHOPLIST.xls]_SHOPLIST_xl_2158"/>
      <sheetName val="[SHOPLIST.xls]_SHOPLIST_xl_1973"/>
      <sheetName val="[SHOPLIST.xls]_SHOPLIST_xl_1974"/>
      <sheetName val="[SHOPLIST.xls]_SHOPLIST_xl_2159"/>
      <sheetName val="[SHOPLIST.xls]_SHOPLIST_xl_1975"/>
      <sheetName val="[SHOPLIST.xls]_SHOPLIST_xl_1976"/>
      <sheetName val="[SHOPLIST.xls]_SHOPLIST_xl_1977"/>
      <sheetName val="[SHOPLIST.xls]_SHOPLIST_xl_1978"/>
      <sheetName val="[SHOPLIST.xls]_SHOPLIST_xl_1979"/>
      <sheetName val="[SHOPLIST.xls]_SHOPLIST_xl_1980"/>
      <sheetName val="[SHOPLIST.xls]_SHOPLIST_xl_1981"/>
      <sheetName val="[SHOPLIST.xls]_SHOPLIST_xl_1982"/>
      <sheetName val="[SHOPLIST.xls]_SHOPLIST_xl_1983"/>
      <sheetName val="[SHOPLIST.xls]_SHOPLIST_xl_2160"/>
      <sheetName val="[SHOPLIST.xls]_SHOPLIST_xl_1984"/>
      <sheetName val="[SHOPLIST.xls]_SHOPLIST_xl_1985"/>
      <sheetName val="[SHOPLIST.xls]_SHOPLIST_xl_1986"/>
      <sheetName val="[SHOPLIST.xls]_SHOPLIST_xl_1987"/>
      <sheetName val="[SHOPLIST.xls]_SHOPLIST_xl_1988"/>
      <sheetName val="[SHOPLIST.xls]_SHOPLIST_xl_1989"/>
      <sheetName val="[SHOPLIST.xls]_SHOPLIST_xl_1990"/>
      <sheetName val="[SHOPLIST.xls]_SHOPLIST_xl_2161"/>
      <sheetName val="[SHOPLIST.xls]_SHOPLIST_xl_1991"/>
      <sheetName val="[SHOPLIST.xls]_SHOPLIST_xl_2162"/>
      <sheetName val="[SHOPLIST.xls]_SHOPLIST_xl_1992"/>
      <sheetName val="[SHOPLIST.xls]_SHOPLIST_xl_1993"/>
      <sheetName val="[SHOPLIST.xls]_SHOPLIST_xl_1994"/>
      <sheetName val="[SHOPLIST.xls]_SHOPLIST_xl_1995"/>
      <sheetName val="[SHOPLIST.xls]_SHOPLIST_xl_1996"/>
      <sheetName val="[SHOPLIST.xls]_SHOPLIST_xl_1997"/>
      <sheetName val="[SHOPLIST.xls]_SHOPLIST_xl_1998"/>
      <sheetName val="[SHOPLIST.xls]_SHOPLIST_xl_1999"/>
      <sheetName val="[SHOPLIST.xls]_SHOPLIST_xl_2163"/>
      <sheetName val="[SHOPLIST.xls]_SHOPLIST_xl_2000"/>
      <sheetName val="[SHOPLIST.xls]_SHOPLIST_xl_2001"/>
      <sheetName val="[SHOPLIST.xls]_SHOPLIST_xl_2002"/>
      <sheetName val="[SHOPLIST.xls]_SHOPLIST_xl_2003"/>
      <sheetName val="[SHOPLIST.xls]_SHOPLIST_xl_2004"/>
      <sheetName val="[SHOPLIST.xls]_SHOPLIST_xl_2005"/>
      <sheetName val="[SHOPLIST.xls]_SHOPLIST_xl_2006"/>
      <sheetName val="[SHOPLIST.xls]_SHOPLIST_xl_2007"/>
      <sheetName val="[SHOPLIST.xls]_SHOPLIST_xl_2008"/>
      <sheetName val="[SHOPLIST.xls]_SHOPLIST_xl_2164"/>
      <sheetName val="[SHOPLIST.xls]_SHOPLIST_xl_2165"/>
      <sheetName val="[SHOPLIST.xls]_SHOPLIST_xl_2009"/>
      <sheetName val="[SHOPLIST.xls]_SHOPLIST_xl_2010"/>
      <sheetName val="[SHOPLIST.xls]_SHOPLIST_xl_2011"/>
      <sheetName val="[SHOPLIST.xls]_SHOPLIST_xl_2012"/>
      <sheetName val="[SHOPLIST.xls]_SHOPLIST_xl_2013"/>
      <sheetName val="[SHOPLIST.xls]_SHOPLIST_xl_2014"/>
      <sheetName val="[SHOPLIST.xls]_SHOPLIST_xl_2015"/>
      <sheetName val="[SHOPLIST.xls]_SHOPLIST_xl_2016"/>
      <sheetName val="[SHOPLIST.xls]_SHOPLIST_xl_2017"/>
      <sheetName val="[SHOPLIST.xls]_SHOPLIST_xl_2166"/>
      <sheetName val="[SHOPLIST.xls]_SHOPLIST_xl_2018"/>
      <sheetName val="[SHOPLIST.xls]_SHOPLIST_xl_2019"/>
      <sheetName val="[SHOPLIST.xls]_SHOPLIST_xl_2020"/>
      <sheetName val="[SHOPLIST.xls]_SHOPLIST_xl_2021"/>
      <sheetName val="[SHOPLIST.xls]_SHOPLIST_xl_2022"/>
      <sheetName val="[SHOPLIST.xls]_SHOPLIST_xl_2023"/>
      <sheetName val="[SHOPLIST.xls]_SHOPLIST_xl_2024"/>
      <sheetName val="[SHOPLIST.xls]_SHOPLIST_xl_2025"/>
      <sheetName val="[SHOPLIST.xls]_SHOPLIST_xl_2026"/>
      <sheetName val="[SHOPLIST.xls]_SHOPLIST_xl_2027"/>
      <sheetName val="[SHOPLIST.xls]_SHOPLIST_xl_2028"/>
      <sheetName val="[SHOPLIST.xls]_SHOPLIST_xl_2029"/>
      <sheetName val="[SHOPLIST.xls]_SHOPLIST_xl_2030"/>
      <sheetName val="[SHOPLIST.xls]_SHOPLIST_xl_2031"/>
      <sheetName val="[SHOPLIST.xls]_SHOPLIST_xl_2032"/>
      <sheetName val="[SHOPLIST.xls]_SHOPLIST_xl_2033"/>
      <sheetName val="[SHOPLIST.xls]_SHOPLIST_xl_2034"/>
      <sheetName val="[SHOPLIST.xls]_SHOPLIST_xl_2035"/>
      <sheetName val="[SHOPLIST.xls]_SHOPLIST_xl_2167"/>
      <sheetName val="[SHOPLIST.xls]_SHOPLIST_xl_2036"/>
      <sheetName val="[SHOPLIST.xls]_SHOPLIST_xl_2037"/>
      <sheetName val="[SHOPLIST.xls]_SHOPLIST_xl_2038"/>
      <sheetName val="[SHOPLIST.xls]_SHOPLIST_xl_2039"/>
      <sheetName val="[SHOPLIST.xls]_SHOPLIST_xl_2040"/>
      <sheetName val="[SHOPLIST.xls]_SHOPLIST_xl_2041"/>
      <sheetName val="[SHOPLIST.xls]_SHOPLIST_xl_2042"/>
      <sheetName val="[SHOPLIST.xls]_SHOPLIST_xl_2043"/>
      <sheetName val="[SHOPLIST.xls]_SHOPLIST_xl_2044"/>
      <sheetName val="[SHOPLIST.xls]_SHOPLIST_xl_2168"/>
      <sheetName val="[SHOPLIST.xls]_SHOPLIST_xl_2045"/>
      <sheetName val="[SHOPLIST.xls]_SHOPLIST_xl_2046"/>
      <sheetName val="[SHOPLIST.xls]_SHOPLIST_xl_2047"/>
      <sheetName val="[SHOPLIST.xls]_SHOPLIST_xl_2048"/>
      <sheetName val="[SHOPLIST.xls]_SHOPLIST_xl_2049"/>
      <sheetName val="[SHOPLIST.xls]_SHOPLIST_xl_2050"/>
      <sheetName val="[SHOPLIST.xls]_SHOPLIST_xl_2051"/>
      <sheetName val="[SHOPLIST.xls]_SHOPLIST_xl_2052"/>
      <sheetName val="[SHOPLIST.xls]_SHOPLIST_xl_2053"/>
      <sheetName val="[SHOPLIST.xls]_SHOPLIST_xl_2169"/>
      <sheetName val="[SHOPLIST.xls]_SHOPLIST_xl_2054"/>
      <sheetName val="[SHOPLIST.xls]_SHOPLIST_xl_2055"/>
      <sheetName val="[SHOPLIST.xls]_SHOPLIST_xl_2056"/>
      <sheetName val="[SHOPLIST.xls]_SHOPLIST_xl_2057"/>
      <sheetName val="[SHOPLIST.xls]_SHOPLIST_xl_2058"/>
      <sheetName val="[SHOPLIST.xls]_SHOPLIST_xl_2059"/>
      <sheetName val="[SHOPLIST.xls]_SHOPLIST_xl_2060"/>
      <sheetName val="[SHOPLIST.xls]_SHOPLIST_xl_2061"/>
      <sheetName val="[SHOPLIST.xls]_SHOPLIST_xl_2062"/>
      <sheetName val="[SHOPLIST.xls]_SHOPLIST_xl_2170"/>
      <sheetName val="[SHOPLIST.xls]_SHOPLIST_xl_2063"/>
      <sheetName val="[SHOPLIST.xls]_SHOPLIST_xl_2064"/>
      <sheetName val="[SHOPLIST.xls]_SHOPLIST_xl_2171"/>
      <sheetName val="[SHOPLIST.xls]_SHOPLIST_xl_2172"/>
      <sheetName val="[SHOPLIST.xls]_SHOPLIST_xl_2173"/>
      <sheetName val="[SHOPLIST.xls]_SHOPLIST_xl_2174"/>
      <sheetName val="[SHOPLIST.xls]_SHOPLIST_xl_2065"/>
      <sheetName val="[SHOPLIST.xls]_SHOPLIST_xl_2175"/>
      <sheetName val="[SHOPLIST.xls]_SHOPLIST_xl_2176"/>
      <sheetName val="[SHOPLIST.xls]_SHOPLIST_xl_2177"/>
      <sheetName val="[SHOPLIST.xls]70___0_s__i____39"/>
      <sheetName val="[SHOPLIST.xls]_SHOPLIST_xl_2178"/>
      <sheetName val="[SHOPLIST.xls]_SHOPLIST_xl_2179"/>
      <sheetName val="[SHOPLIST.xls]_SHOPLIST_xl_2180"/>
      <sheetName val="[SHOPLIST.xls]_SHOPLIST_xl_2181"/>
      <sheetName val="[SHOPLIST.xls]_SHOPLIST_xl_2182"/>
      <sheetName val="[SHOPLIST.xls]_SHOPLIST_xl_2183"/>
      <sheetName val="[SHOPLIST.xls]_SHOPLIST_xl_2184"/>
      <sheetName val="[SHOPLIST.xls]_SHOPLIST_xl_2185"/>
      <sheetName val="[SHOPLIST.xls]_SHOPLIST_xl_2186"/>
      <sheetName val="[SHOPLIST.xls]_SHOPLIST_xl_2187"/>
      <sheetName val="[SHOPLIST.xls]_SHOPLIST_xl_2188"/>
      <sheetName val="[SHOPLIST.xls]_SHOPLIST_xl_2189"/>
      <sheetName val="[SHOPLIST.xls]_SHOPLIST_xl_2190"/>
      <sheetName val="[SHOPLIST.xls]_SHOPLIST_xl_2191"/>
      <sheetName val="[SHOPLIST.xls]_SHOPLIST_xl_2192"/>
      <sheetName val="[SHOPLIST.xls]_SHOPLIST_xl_2193"/>
      <sheetName val="[SHOPLIST.xls]_SHOPLIST_xl_2194"/>
      <sheetName val="[SHOPLIST.xls]_SHOPLIST_xl_2195"/>
      <sheetName val="[SHOPLIST.xls]_SHOPLIST_xl_2196"/>
      <sheetName val="[SHOPLIST.xls]_SHOPLIST_xl_2197"/>
      <sheetName val="[SHOPLIST.xls]_SHOPLIST_xl_2198"/>
      <sheetName val="[SHOPLIST.xls]_SHOPLIST_xl_2199"/>
      <sheetName val="[SHOPLIST.xls]_SHOPLIST_xl_2200"/>
      <sheetName val="[SHOPLIST.xls]_SHOPLIST_xl_2201"/>
      <sheetName val="[SHOPLIST.xls]_SHOPLIST_xl_2202"/>
      <sheetName val="[SHOPLIST.xls]_SHOPLIST_xl_2203"/>
      <sheetName val="[SHOPLIST.xls]_SHOPLIST_xl_2204"/>
      <sheetName val="[SHOPLIST.xls]_SHOPLIST_xl_2205"/>
      <sheetName val="[SHOPLIST.xls]_SHOPLIST_xl_2206"/>
      <sheetName val="[SHOPLIST.xls]_SHOPLIST_xl_2207"/>
      <sheetName val="[SHOPLIST.xls]_SHOPLIST_xl_2208"/>
      <sheetName val="[SHOPLIST.xls]_SHOPLIST_xl_2209"/>
      <sheetName val="[SHOPLIST.xls]_SHOPLIST_xl_2210"/>
      <sheetName val="[SHOPLIST.xls]_SHOPLIST_xl_2211"/>
      <sheetName val="[SHOPLIST.xls]_SHOPLIST_xl_2212"/>
      <sheetName val="[SHOPLIST.xls]_SHOPLIST_xl_2213"/>
      <sheetName val="[SHOPLIST.xls]_SHOPLIST_xl_2214"/>
      <sheetName val="[SHOPLIST.xls]_SHOPLIST_xl_2215"/>
      <sheetName val="[SHOPLIST.xls]_SHOPLIST_xl_2216"/>
      <sheetName val="[SHOPLIST.xls]_SHOPLIST_xl_2217"/>
      <sheetName val="[SHOPLIST.xls]_SHOPLIST_xl_2218"/>
      <sheetName val="[SHOPLIST.xls]_SHOPLIST_xl_2219"/>
      <sheetName val="[SHOPLIST.xls]_SHOPLIST_xl_2220"/>
      <sheetName val="[SHOPLIST.xls]_SHOPLIST_xl_2221"/>
      <sheetName val="[SHOPLIST.xls]_SHOPLIST_xl_2222"/>
      <sheetName val="[SHOPLIST.xls]_SHOPLIST_xl_2223"/>
      <sheetName val="[SHOPLIST.xls]_SHOPLIST_xl_2224"/>
      <sheetName val="[SHOPLIST.xls]_SHOPLIST_xl_2225"/>
      <sheetName val="[SHOPLIST.xls]_SHOPLIST_xl_2226"/>
      <sheetName val="[SHOPLIST.xls]_SHOPLIST_xl_2227"/>
      <sheetName val="[SHOPLIST.xls]_SHOPLIST_xl_2228"/>
      <sheetName val="[SHOPLIST.xls]_SHOPLIST_xl_2229"/>
      <sheetName val="[SHOPLIST.xls]_SHOPLIST_xl_2230"/>
      <sheetName val="[SHOPLIST.xls]_SHOPLIST_xl_2231"/>
      <sheetName val="[SHOPLIST.xls]_SHOPLIST_xl_2232"/>
      <sheetName val="[SHOPLIST.xls]_SHOPLIST_xl_2233"/>
      <sheetName val="[SHOPLIST.xls]_SHOPLIST_xl_2234"/>
      <sheetName val="[SHOPLIST.xls]_SHOPLIST_xl_2235"/>
      <sheetName val="[SHOPLIST.xls]_SHOPLIST_xl_2236"/>
      <sheetName val="[SHOPLIST.xls]_SHOPLIST_xl_2237"/>
      <sheetName val="[SHOPLIST.xls]_SHOPLIST_xl_2238"/>
      <sheetName val="[SHOPLIST.xls]_SHOPLIST_xl_2239"/>
      <sheetName val="[SHOPLIST.xls]_SHOPLIST_xl_2240"/>
      <sheetName val="[SHOPLIST.xls]_SHOPLIST_xl_2241"/>
      <sheetName val="[SHOPLIST.xls]_SHOPLIST_xl_2242"/>
      <sheetName val="[SHOPLIST.xls]_SHOPLIST_xl_2243"/>
      <sheetName val="[SHOPLIST.xls]_SHOPLIST_xl_2244"/>
      <sheetName val="[SHOPLIST.xls]_SHOPLIST_xl_2245"/>
      <sheetName val="[SHOPLIST.xls]_SHOPLIST_xl_2246"/>
      <sheetName val="[SHOPLIST.xls]_SHOPLIST_xl_2247"/>
      <sheetName val="[SHOPLIST.xls]_SHOPLIST_xl_2248"/>
      <sheetName val="[SHOPLIST.xls]_SHOPLIST_xl_2249"/>
      <sheetName val="[SHOPLIST.xls]_SHOPLIST_xl_2250"/>
      <sheetName val="[SHOPLIST.xls]_SHOPLIST_xl_2251"/>
      <sheetName val="[SHOPLIST.xls]_SHOPLIST_xl_2252"/>
      <sheetName val="[SHOPLIST.xls]_SHOPLIST_xl_2066"/>
      <sheetName val="[SHOPLIST.xls]_SHOPLIST_xl_2067"/>
      <sheetName val="[SHOPLIST.xls]_SHOPLIST_xl_2068"/>
      <sheetName val="[SHOPLIST.xls]_SHOPLIST_xl_2069"/>
      <sheetName val="[SHOPLIST.xls]_SHOPLIST_xl_2070"/>
      <sheetName val="[SHOPLIST.xls]_SHOPLIST_xl_2071"/>
      <sheetName val="[SHOPLIST.xls]_SHOPLIST_xl_2072"/>
      <sheetName val="[SHOPLIST.xls]_SHOPLIST_xl_2073"/>
      <sheetName val="[SHOPLIST.xls]_SHOPLIST_xl_2074"/>
      <sheetName val="[SHOPLIST.xls]_SHOPLIST_xl_2075"/>
      <sheetName val="[SHOPLIST.xls]_SHOPLIST_xl_2076"/>
      <sheetName val="[SHOPLIST.xls]_SHOPLIST_xl_2077"/>
      <sheetName val="[SHOPLIST.xls]_SHOPLIST_xl_2078"/>
      <sheetName val="[SHOPLIST.xls]_SHOPLIST_xl_2079"/>
      <sheetName val="[SHOPLIST.xls]_SHOPLIST_xl_2080"/>
      <sheetName val="[SHOPLIST.xls]_SHOPLIST_xl_2081"/>
      <sheetName val="[SHOPLIST.xls]_SHOPLIST_xl_2253"/>
      <sheetName val="[SHOPLIST.xls]_SHOPLIST_xl_2254"/>
      <sheetName val="[SHOPLIST.xls]_SHOPLIST_xl_2255"/>
      <sheetName val="[SHOPLIST.xls]_SHOPLIST_xl_2082"/>
      <sheetName val="[SHOPLIST.xls]_SHOPLIST_xl_2083"/>
      <sheetName val="[SHOPLIST.xls]_SHOPLIST_xl_2084"/>
      <sheetName val="[SHOPLIST.xls]_SHOPLIST_xl_2085"/>
      <sheetName val="[SHOPLIST.xls]_SHOPLIST_xl_2086"/>
      <sheetName val="[SHOPLIST.xls]_SHOPLIST_xl_2087"/>
      <sheetName val="[SHOPLIST.xls]_SHOPLIST_xl_2256"/>
      <sheetName val="[SHOPLIST.xls]_SHOPLIST_xl_2257"/>
      <sheetName val="[SHOPLIST.xls]_SHOPLIST_xl_2258"/>
      <sheetName val="[SHOPLIST.xls]_SHOPLIST_xl_2259"/>
      <sheetName val="[SHOPLIST.xls]_SHOPLIST_xl_2260"/>
      <sheetName val="[SHOPLIST.xls]_SHOPLIST_xl_2261"/>
      <sheetName val="[SHOPLIST.xls]_SHOPLIST_xl_2262"/>
      <sheetName val="[SHOPLIST.xls]_SHOPLIST_xl_2263"/>
      <sheetName val="[SHOPLIST.xls]_SHOPLIST_xl_2264"/>
      <sheetName val="[SHOPLIST.xls]_SHOPLIST_xl_2265"/>
      <sheetName val="[SHOPLIST.xls]_SHOPLIST_xl_2266"/>
      <sheetName val="[SHOPLIST.xls]_SHOPLIST_xl_2267"/>
      <sheetName val="[SHOPLIST.xls]_SHOPLIST_xl_2268"/>
      <sheetName val="[SHOPLIST.xls]_SHOPLIST_xl_2269"/>
      <sheetName val="[SHOPLIST.xls]_SHOPLIST_xl_2270"/>
      <sheetName val="[SHOPLIST.xls]_SHOPLIST_xl_2088"/>
      <sheetName val="[SHOPLIST.xls]_SHOPLIST_xl_2089"/>
      <sheetName val="[SHOPLIST.xls]_SHOPLIST_xl_2090"/>
      <sheetName val="[SHOPLIST.xls]_SHOPLIST_xl_2091"/>
      <sheetName val="[SHOPLIST.xls]_SHOPLIST_xl_2092"/>
      <sheetName val="[SHOPLIST.xls]_SHOPLIST_xl_2093"/>
      <sheetName val="[SHOPLIST.xls]_SHOPLIST_xl_2271"/>
      <sheetName val="[SHOPLIST.xls]_SHOPLIST_xl_2094"/>
      <sheetName val="[SHOPLIST.xls]_SHOPLIST_xl_2095"/>
      <sheetName val="[SHOPLIST.xls]_SHOPLIST_xl_2096"/>
      <sheetName val="[SHOPLIST.xls]_SHOPLIST_xl_2097"/>
      <sheetName val="[SHOPLIST.xls]_SHOPLIST_xl_2098"/>
      <sheetName val="[SHOPLIST.xls]_SHOPLIST_xl_2099"/>
      <sheetName val="[SHOPLIST.xls]_SHOPLIST_xl_2100"/>
      <sheetName val="[SHOPLIST.xls]_SHOPLIST_xl_2101"/>
      <sheetName val="[SHOPLIST.xls]_SHOPLIST_xl_2102"/>
      <sheetName val="[SHOPLIST.xls]_SHOPLIST_xl_2103"/>
      <sheetName val="[SHOPLIST.xls]_SHOPLIST_xl_2104"/>
      <sheetName val="[SHOPLIST.xls]_SHOPLIST_xl_2105"/>
      <sheetName val="[SHOPLIST.xls]_SHOPLIST_xl_2106"/>
      <sheetName val="[SHOPLIST.xls]_SHOPLIST_xl_2107"/>
      <sheetName val="[SHOPLIST.xls]_SHOPLIST_xl_2108"/>
      <sheetName val="[SHOPLIST.xls]_SHOPLIST_xl_2109"/>
      <sheetName val="[SHOPLIST.xls]_SHOPLIST_xl_2110"/>
      <sheetName val="[SHOPLIST.xls]_SHOPLIST_xl_2111"/>
      <sheetName val="[SHOPLIST.xls]_SHOPLIST_xl_2112"/>
      <sheetName val="[SHOPLIST.xls]_SHOPLIST_xl_2113"/>
      <sheetName val="[SHOPLIST.xls]_SHOPLIST_xl_2114"/>
      <sheetName val="[SHOPLIST.xls]_SHOPLIST_xl_2115"/>
      <sheetName val="[SHOPLIST.xls]_SHOPLIST_xl_2116"/>
      <sheetName val="[SHOPLIST.xls]_SHOPLIST_xl_2117"/>
      <sheetName val="[SHOPLIST.xls]_SHOPLIST_xl_2118"/>
      <sheetName val="[SHOPLIST.xls]_SHOPLIST_xl_2119"/>
      <sheetName val="[SHOPLIST.xls]_SHOPLIST_xl_2120"/>
      <sheetName val="[SHOPLIST.xls]_SHOPLIST_xl_2121"/>
      <sheetName val="[SHOPLIST.xls]_SHOPLIST_xl_2122"/>
      <sheetName val="[SHOPLIST.xls]_SHOPLIST_xl_2123"/>
      <sheetName val="[SHOPLIST.xls]_SHOPLIST_xl_2124"/>
      <sheetName val="[SHOPLIST.xls]_SHOPLIST_xl_2125"/>
      <sheetName val="[SHOPLIST.xls]_SHOPLIST_xl_2126"/>
      <sheetName val="[SHOPLIST.xls]_SHOPLIST_xl_2127"/>
      <sheetName val="[SHOPLIST.xls]_SHOPLIST_xl_2128"/>
      <sheetName val="[SHOPLIST.xls]_SHOPLIST_xl_2129"/>
      <sheetName val="[SHOPLIST.xls]_SHOPLIST_xl_2130"/>
      <sheetName val="[SHOPLIST.xls]_SHOPLIST_xl_2131"/>
      <sheetName val="[SHOPLIST.xls]_SHOPLIST_xl_2132"/>
      <sheetName val="[SHOPLIST.xls]_SHOPLIST_xl_2133"/>
      <sheetName val="[SHOPLIST.xls]_SHOPLIST_xl_2134"/>
      <sheetName val="[SHOPLIST.xls]_SHOPLIST_xl_2135"/>
      <sheetName val="[SHOPLIST.xls]_SHOPLIST_xl_2136"/>
      <sheetName val="[SHOPLIST.xls]_SHOPLIST_xl_2137"/>
      <sheetName val="[SHOPLIST.xls]_SHOPLIST_xl_2138"/>
      <sheetName val="[SHOPLIST.xls]_SHOPLIST_xl_2139"/>
      <sheetName val="[SHOPLIST.xls]_SHOPLIST_xl_2140"/>
      <sheetName val="[SHOPLIST.xls]_SHOPLIST_xl_2141"/>
      <sheetName val="[SHOPLIST.xls]70___0_s__i____40"/>
      <sheetName val="[SHOPLIST.xls]70___0_s__i____41"/>
      <sheetName val="[SHOPLIST.xls]_SHOPLIST_xl_2272"/>
      <sheetName val="[SHOPLIST.xls]70___0_s__i____42"/>
      <sheetName val="[SHOPLIST.xls]_SHOPLIST_xl_2273"/>
      <sheetName val="[SHOPLIST.xls]_SHOPLIST_xl_2274"/>
      <sheetName val="[SHOPLIST.xls]_SHOPLIST_xl_2275"/>
      <sheetName val="[SHOPLIST.xls]_SHOPLIST_xl_2276"/>
      <sheetName val="[SHOPLIST.xls]_SHOPLIST_xl_2277"/>
      <sheetName val="[SHOPLIST.xls]_SHOPLIST_xl_2278"/>
      <sheetName val="[SHOPLIST.xls]_SHOPLIST_xl_2279"/>
      <sheetName val="[SHOPLIST.xls]_SHOPLIST_xl_2280"/>
      <sheetName val="[SHOPLIST.xls]_SHOPLIST_xl_2281"/>
      <sheetName val="[SHOPLIST.xls]_SHOPLIST_xl_2282"/>
      <sheetName val="[SHOPLIST.xls]_SHOPLIST_xl_2283"/>
      <sheetName val="[SHOPLIST.xls]_SHOPLIST_xl_2284"/>
      <sheetName val="[SHOPLIST.xls]_SHOPLIST_xl_2285"/>
      <sheetName val="[SHOPLIST.xls]_SHOPLIST_xl_2286"/>
      <sheetName val="[SHOPLIST.xls]_SHOPLIST_xl_2287"/>
      <sheetName val="[SHOPLIST.xls]_SHOPLIST_xl_2288"/>
      <sheetName val="[SHOPLIST.xls]_SHOPLIST_xl_2289"/>
      <sheetName val="[SHOPLIST.xls]_SHOPLIST_xl_2290"/>
      <sheetName val="[SHOPLIST.xls]_SHOPLIST_xl_2291"/>
      <sheetName val="[SHOPLIST.xls]_SHOPLIST_xl_2292"/>
      <sheetName val="[SHOPLIST.xls]_SHOPLIST_xl_2293"/>
      <sheetName val="[SHOPLIST.xls]_SHOPLIST_xl_2294"/>
      <sheetName val="[SHOPLIST.xls]_SHOPLIST_xl_2295"/>
      <sheetName val="[SHOPLIST.xls]_SHOPLIST_xl_2296"/>
      <sheetName val="[SHOPLIST.xls]_SHOPLIST_xl_2297"/>
      <sheetName val="[SHOPLIST.xls]_SHOPLIST_xl_2298"/>
      <sheetName val="[SHOPLIST.xls]_SHOPLIST_xl_2299"/>
      <sheetName val="[SHOPLIST.xls]_SHOPLIST_xl_2300"/>
      <sheetName val="[SHOPLIST.xls]_SHOPLIST_xl_2301"/>
      <sheetName val="[SHOPLIST.xls]_SHOPLIST_xl_2302"/>
      <sheetName val="[SHOPLIST.xls]_SHOPLIST_xl_2303"/>
      <sheetName val="[SHOPLIST.xls]_SHOPLIST_xl_2304"/>
      <sheetName val="[SHOPLIST.xls]_SHOPLIST_xl_2305"/>
      <sheetName val="[SHOPLIST.xls]_SHOPLIST_xl_2306"/>
      <sheetName val="[SHOPLIST.xls]_SHOPLIST_xl_2307"/>
      <sheetName val="[SHOPLIST.xls]_SHOPLIST_xl_2308"/>
      <sheetName val="[SHOPLIST.xls]_SHOPLIST_xl_2309"/>
      <sheetName val="[SHOPLIST.xls]_SHOPLIST_xl_2310"/>
      <sheetName val="[SHOPLIST.xls]_SHOPLIST_xl_2311"/>
      <sheetName val="[SHOPLIST.xls]_SHOPLIST_xl_2312"/>
      <sheetName val="[SHOPLIST.xls]_SHOPLIST_xl_2313"/>
      <sheetName val="[SHOPLIST.xls]_SHOPLIST_xl_2314"/>
      <sheetName val="[SHOPLIST.xls]_SHOPLIST_xl_2315"/>
      <sheetName val="[SHOPLIST.xls]_SHOPLIST_xl_2316"/>
      <sheetName val="[SHOPLIST.xls]_SHOPLIST_xl_2317"/>
      <sheetName val="[SHOPLIST.xls]_SHOPLIST_xl_2318"/>
      <sheetName val="[SHOPLIST.xls]_SHOPLIST_xl_2319"/>
      <sheetName val="[SHOPLIST.xls]_SHOPLIST_xl_2320"/>
      <sheetName val="[SHOPLIST.xls]_SHOPLIST_xl_2321"/>
      <sheetName val="[SHOPLIST.xls]_SHOPLIST_xl_2322"/>
      <sheetName val="[SHOPLIST.xls]_SHOPLIST_xl_2323"/>
      <sheetName val="[SHOPLIST.xls]_SHOPLIST_xl_2324"/>
      <sheetName val="[SHOPLIST.xls]_SHOPLIST_xl_2325"/>
      <sheetName val="[SHOPLIST.xls]_SHOPLIST_xl_2326"/>
      <sheetName val="[SHOPLIST.xls]_SHOPLIST_xl_2327"/>
      <sheetName val="[SHOPLIST.xls]_SHOPLIST_xl_2328"/>
      <sheetName val="[SHOPLIST.xls]_SHOPLIST_xl_2329"/>
      <sheetName val="[SHOPLIST.xls]_SHOPLIST_xl_2330"/>
      <sheetName val="[SHOPLIST.xls]_SHOPLIST_xl_2331"/>
      <sheetName val="[SHOPLIST.xls]_SHOPLIST_xl_2332"/>
      <sheetName val="[SHOPLIST.xls]_SHOPLIST_xl_2333"/>
      <sheetName val="[SHOPLIST.xls]_SHOPLIST_xl_2334"/>
      <sheetName val="[SHOPLIST.xls]_SHOPLIST_xl_2335"/>
      <sheetName val="[SHOPLIST.xls]_SHOPLIST_xl_2336"/>
      <sheetName val="[SHOPLIST.xls]_SHOPLIST_xl_2337"/>
      <sheetName val="[SHOPLIST.xls]_SHOPLIST_xl_2338"/>
      <sheetName val="[SHOPLIST.xls]_SHOPLIST_xl_2339"/>
      <sheetName val="[SHOPLIST.xls]_SHOPLIST_xl_2340"/>
      <sheetName val="[SHOPLIST.xls]_SHOPLIST_xl_2341"/>
      <sheetName val="[SHOPLIST.xls]_SHOPLIST_xl_2342"/>
      <sheetName val="[SHOPLIST.xls]_SHOPLIST_xl_2343"/>
      <sheetName val="[SHOPLIST.xls]_SHOPLIST_xl_2344"/>
      <sheetName val="[SHOPLIST.xls]_SHOPLIST_xl_2345"/>
      <sheetName val="[SHOPLIST.xls]_SHOPLIST_xl_2346"/>
      <sheetName val="[SHOPLIST.xls]_SHOPLIST_xl_2347"/>
      <sheetName val="[SHOPLIST.xls]_SHOPLIST_xl_2348"/>
      <sheetName val="[SHOPLIST.xls]_SHOPLIST_xl_2349"/>
      <sheetName val="[SHOPLIST.xls]_SHOPLIST_xl_2350"/>
      <sheetName val="[SHOPLIST.xls]_SHOPLIST_xl_2351"/>
      <sheetName val="[SHOPLIST.xls]_SHOPLIST_xl_2352"/>
      <sheetName val="[SHOPLIST.xls]_SHOPLIST_xl_2353"/>
      <sheetName val="[SHOPLIST.xls]_SHOPLIST_xl_2354"/>
      <sheetName val="[SHOPLIST.xls]_SHOPLIST_xl_2355"/>
      <sheetName val="[SHOPLIST.xls]_SHOPLIST_xl_2356"/>
      <sheetName val="[SHOPLIST.xls]_SHOPLIST_xl_2357"/>
      <sheetName val="[SHOPLIST.xls]_SHOPLIST_xl_2358"/>
      <sheetName val="[SHOPLIST.xls]_SHOPLIST_xl_2359"/>
      <sheetName val="[SHOPLIST.xls]_SHOPLIST_xl_2360"/>
      <sheetName val="[SHOPLIST.xls]_SHOPLIST_xl_2361"/>
      <sheetName val="[SHOPLIST.xls]_SHOPLIST_xl_2362"/>
      <sheetName val="[SHOPLIST.xls]_SHOPLIST_xl_2363"/>
      <sheetName val="[SHOPLIST.xls]_SHOPLIST_xl_2364"/>
      <sheetName val="[SHOPLIST.xls]_SHOPLIST_xl_2365"/>
      <sheetName val="[SHOPLIST.xls]_SHOPLIST_xl_2366"/>
      <sheetName val="[SHOPLIST.xls]_SHOPLIST_xl_2367"/>
      <sheetName val="[SHOPLIST.xls]_SHOPLIST_xl_2368"/>
      <sheetName val="[SHOPLIST.xls]_SHOPLIST_xl_2369"/>
      <sheetName val="[SHOPLIST.xls]_SHOPLIST_xl_2370"/>
      <sheetName val="[SHOPLIST.xls]_SHOPLIST_xl_2371"/>
      <sheetName val="[SHOPLIST.xls]_SHOPLIST_xl_2372"/>
      <sheetName val="[SHOPLIST.xls]_SHOPLIST_xl_2373"/>
      <sheetName val="[SHOPLIST.xls]_SHOPLIST_xl_2374"/>
      <sheetName val="[SHOPLIST.xls]_SHOPLIST_xl_2375"/>
      <sheetName val="[SHOPLIST.xls]_SHOPLIST_xl_2376"/>
      <sheetName val="[SHOPLIST.xls]_SHOPLIST_xl_2377"/>
      <sheetName val="[SHOPLIST.xls]_SHOPLIST_xl_2378"/>
      <sheetName val="[SHOPLIST.xls]_SHOPLIST_xl_2379"/>
      <sheetName val="[SHOPLIST.xls]_SHOPLIST_xl_2380"/>
      <sheetName val="[SHOPLIST.xls]_SHOPLIST_xl_2381"/>
      <sheetName val="[SHOPLIST.xls]_SHOPLIST_xl_2382"/>
      <sheetName val="[SHOPLIST.xls]_SHOPLIST_xl_2383"/>
      <sheetName val="[SHOPLIST.xls]_SHOPLIST_xl_2384"/>
      <sheetName val="[SHOPLIST.xls]70___0_s__i____43"/>
      <sheetName val="[SHOPLIST.xls]_SHOPLIST_xl_3455"/>
      <sheetName val="[SHOPLIST.xls]_SHOPLIST_xl_3456"/>
      <sheetName val="[SHOPLIST.xls]_SHOPLIST_xl_3457"/>
      <sheetName val="[SHOPLIST.xls]_SHOPLIST_xl_2385"/>
      <sheetName val="[SHOPLIST.xls]_SHOPLIST_xl_2386"/>
      <sheetName val="[SHOPLIST.xls]_SHOPLIST_xl_2387"/>
      <sheetName val="[SHOPLIST.xls]_SHOPLIST_xl_2388"/>
      <sheetName val="[SHOPLIST.xls]_SHOPLIST_xl_2389"/>
      <sheetName val="[SHOPLIST.xls]_SHOPLIST_xl_2390"/>
      <sheetName val="[SHOPLIST.xls]_SHOPLIST_xl_2391"/>
      <sheetName val="[SHOPLIST.xls]_SHOPLIST_xl_2392"/>
      <sheetName val="[SHOPLIST.xls]_SHOPLIST_xl_2393"/>
      <sheetName val="[SHOPLIST.xls]_SHOPLIST_xl_2394"/>
      <sheetName val="[SHOPLIST.xls]_SHOPLIST_xl_2395"/>
      <sheetName val="[SHOPLIST.xls]_SHOPLIST_xl_2396"/>
      <sheetName val="[SHOPLIST.xls]_SHOPLIST_xl_2397"/>
      <sheetName val="[SHOPLIST.xls]_SHOPLIST_xl_2398"/>
      <sheetName val="[SHOPLIST.xls]_SHOPLIST_xl_2399"/>
      <sheetName val="[SHOPLIST.xls]_SHOPLIST_xl_2400"/>
      <sheetName val="[SHOPLIST.xls]_SHOPLIST_xl_2401"/>
      <sheetName val="[SHOPLIST.xls]_SHOPLIST_xl_2402"/>
      <sheetName val="[SHOPLIST.xls]_SHOPLIST_xl_2403"/>
      <sheetName val="[SHOPLIST.xls]_SHOPLIST_xl_2404"/>
      <sheetName val="[SHOPLIST.xls]_SHOPLIST_xl_2405"/>
      <sheetName val="[SHOPLIST.xls]_SHOPLIST_xl_2406"/>
      <sheetName val="[SHOPLIST.xls]_SHOPLIST_xl_3458"/>
      <sheetName val="[SHOPLIST.xls]_SHOPLIST_xl_3459"/>
      <sheetName val="[SHOPLIST.xls]_SHOPLIST_xl_2407"/>
      <sheetName val="[SHOPLIST.xls]_SHOPLIST_xl_2408"/>
      <sheetName val="[SHOPLIST.xls]_SHOPLIST_xl_2409"/>
      <sheetName val="[SHOPLIST.xls]_SHOPLIST_xl_2410"/>
      <sheetName val="[SHOPLIST.xls]_SHOPLIST_xl_2411"/>
      <sheetName val="[SHOPLIST.xls]_SHOPLIST_xl_2412"/>
      <sheetName val="[SHOPLIST.xls]_SHOPLIST_xl_2413"/>
      <sheetName val="[SHOPLIST.xls]_SHOPLIST_xl_2414"/>
      <sheetName val="[SHOPLIST.xls]_SHOPLIST_xl_2415"/>
      <sheetName val="[SHOPLIST.xls]_SHOPLIST_xl_2416"/>
      <sheetName val="[SHOPLIST.xls]_SHOPLIST_xl_2417"/>
      <sheetName val="[SHOPLIST.xls]_SHOPLIST_xl_2418"/>
      <sheetName val="[SHOPLIST.xls]_SHOPLIST_xl_2419"/>
      <sheetName val="[SHOPLIST.xls]_SHOPLIST_xl_2420"/>
      <sheetName val="[SHOPLIST.xls]_SHOPLIST_xl_3460"/>
      <sheetName val="[SHOPLIST.xls]_SHOPLIST_xl_3461"/>
      <sheetName val="[SHOPLIST.xls]_SHOPLIST_xl_3462"/>
      <sheetName val="[SHOPLIST.xls]_SHOPLIST_xl_3463"/>
      <sheetName val="[SHOPLIST.xls]_SHOPLIST_xl_3464"/>
      <sheetName val="[SHOPLIST.xls]_SHOPLIST_xl_3465"/>
      <sheetName val="[SHOPLIST.xls]_SHOPLIST_xl_3466"/>
      <sheetName val="[SHOPLIST.xls]_SHOPLIST_xl_3467"/>
      <sheetName val="[SHOPLIST.xls]_SHOPLIST_xl_3468"/>
      <sheetName val="[SHOPLIST.xls]_SHOPLIST_xl_3469"/>
      <sheetName val="[SHOPLIST.xls]_SHOPLIST_xl_3470"/>
      <sheetName val="[SHOPLIST.xls]_SHOPLIST_xl_3471"/>
      <sheetName val="[SHOPLIST.xls]_SHOPLIST_xl_3472"/>
      <sheetName val="[SHOPLIST.xls]_SHOPLIST_xl_3473"/>
      <sheetName val="[SHOPLIST.xls]_SHOPLIST_xl_3474"/>
      <sheetName val="[SHOPLIST.xls]_SHOPLIST_xl_3475"/>
      <sheetName val="[SHOPLIST.xls]_SHOPLIST_xl_3476"/>
      <sheetName val="[SHOPLIST.xls]_SHOPLIST_xl_3477"/>
      <sheetName val="[SHOPLIST.xls]_SHOPLIST_xl_3478"/>
      <sheetName val="[SHOPLIST.xls]_SHOPLIST_xl_3479"/>
      <sheetName val="[SHOPLIST.xls]_SHOPLIST_xl_3480"/>
      <sheetName val="[SHOPLIST.xls]_SHOPLIST_xl_3481"/>
      <sheetName val="[SHOPLIST.xls]_SHOPLIST_xl_3482"/>
      <sheetName val="[SHOPLIST.xls]_SHOPLIST_xl_3483"/>
      <sheetName val="[SHOPLIST.xls]_SHOPLIST_xl_3484"/>
      <sheetName val="[SHOPLIST.xls]_SHOPLIST_xl_3485"/>
      <sheetName val="[SHOPLIST.xls]_SHOPLIST_xl_3486"/>
      <sheetName val="[SHOPLIST.xls]_SHOPLIST_xl_3487"/>
      <sheetName val="[SHOPLIST.xls]_SHOPLIST_xl_3488"/>
      <sheetName val="[SHOPLIST.xls]_SHOPLIST_xl_3489"/>
      <sheetName val="[SHOPLIST.xls]_SHOPLIST_xl_3490"/>
      <sheetName val="[SHOPLIST.xls]_SHOPLIST_xl_3491"/>
      <sheetName val="[SHOPLIST.xls]_SHOPLIST_xl_3492"/>
      <sheetName val="[SHOPLIST.xls]_SHOPLIST_xl_3493"/>
      <sheetName val="[SHOPLIST.xls]_SHOPLIST_xl_3494"/>
      <sheetName val="[SHOPLIST.xls]_SHOPLIST_xl_3495"/>
      <sheetName val="[SHOPLIST.xls]_SHOPLIST_xl_3496"/>
      <sheetName val="[SHOPLIST.xls]_SHOPLIST_xl_3497"/>
      <sheetName val="[SHOPLIST.xls]_SHOPLIST_xl_3498"/>
      <sheetName val="[SHOPLIST.xls]_SHOPLIST_xl_3499"/>
      <sheetName val="[SHOPLIST.xls]_SHOPLIST_xl_3500"/>
      <sheetName val="[SHOPLIST.xls]_SHOPLIST_xl_3501"/>
      <sheetName val="[SHOPLIST.xls]_SHOPLIST_xl_3502"/>
      <sheetName val="[SHOPLIST.xls]_SHOPLIST_xl_3503"/>
      <sheetName val="[SHOPLIST.xls]_SHOPLIST_xl_3504"/>
      <sheetName val="[SHOPLIST.xls]_SHOPLIST_xl_3505"/>
      <sheetName val="[SHOPLIST.xls]_SHOPLIST_xl_3506"/>
      <sheetName val="[SHOPLIST.xls]_SHOPLIST_xl_3507"/>
      <sheetName val="[SHOPLIST.xls]_SHOPLIST_xl_3508"/>
      <sheetName val="[SHOPLIST.xls]_SHOPLIST_xl_3509"/>
      <sheetName val="[SHOPLIST.xls]_SHOPLIST_xl_3510"/>
      <sheetName val="[SHOPLIST.xls]_SHOPLIST_xl_3511"/>
      <sheetName val="[SHOPLIST.xls]_SHOPLIST_xl_3512"/>
      <sheetName val="[SHOPLIST.xls]_SHOPLIST_xl_3513"/>
      <sheetName val="[SHOPLIST.xls]_SHOPLIST_xl_3514"/>
      <sheetName val="[SHOPLIST.xls]_SHOPLIST_xl_3515"/>
      <sheetName val="[SHOPLIST.xls]_SHOPLIST_xl_3516"/>
      <sheetName val="[SHOPLIST.xls]_SHOPLIST_xl_3517"/>
      <sheetName val="[SHOPLIST.xls]_SHOPLIST_xl_3518"/>
      <sheetName val="[SHOPLIST.xls]_SHOPLIST_xl_3519"/>
      <sheetName val="[SHOPLIST.xls]_SHOPLIST_xl_3520"/>
      <sheetName val="[SHOPLIST.xls]_SHOPLIST_xl_3521"/>
      <sheetName val="[SHOPLIST.xls]_SHOPLIST_xl_3522"/>
      <sheetName val="[SHOPLIST.xls]_SHOPLIST_xl_3523"/>
      <sheetName val="[SHOPLIST.xls]_SHOPLIST_xl_3524"/>
      <sheetName val="[SHOPLIST.xls]_SHOPLIST_xl_3525"/>
      <sheetName val="[SHOPLIST.xls]_SHOPLIST_xl_3526"/>
      <sheetName val="[SHOPLIST.xls]_SHOPLIST_xl_3527"/>
      <sheetName val="[SHOPLIST.xls]_SHOPLIST_xl_3528"/>
      <sheetName val="[SHOPLIST.xls]_SHOPLIST_xl_3529"/>
      <sheetName val="[SHOPLIST.xls]_SHOPLIST_xl_3530"/>
      <sheetName val="[SHOPLIST.xls]_SHOPLIST_xl_3531"/>
      <sheetName val="[SHOPLIST.xls]_SHOPLIST_xl_3532"/>
      <sheetName val="[SHOPLIST.xls]_SHOPLIST_xl_2421"/>
      <sheetName val="[SHOPLIST.xls]_SHOPLIST_xl_2422"/>
      <sheetName val="[SHOPLIST.xls]_SHOPLIST_xl_2423"/>
      <sheetName val="[SHOPLIST.xls]_SHOPLIST_xl_2424"/>
      <sheetName val="[SHOPLIST.xls]_SHOPLIST_xl_2425"/>
      <sheetName val="[SHOPLIST.xls]_SHOPLIST_xl_3533"/>
      <sheetName val="[SHOPLIST.xls]_SHOPLIST_xl_2426"/>
      <sheetName val="[SHOPLIST.xls]_SHOPLIST_xl_2427"/>
      <sheetName val="[SHOPLIST.xls]_SHOPLIST_xl_2428"/>
      <sheetName val="[SHOPLIST.xls]_SHOPLIST_xl_2429"/>
      <sheetName val="[SHOPLIST.xls]_SHOPLIST_xl_2430"/>
      <sheetName val="[SHOPLIST.xls]_SHOPLIST_xl_2431"/>
      <sheetName val="[SHOPLIST.xls]_SHOPLIST_xl_2432"/>
      <sheetName val="[SHOPLIST.xls]_SHOPLIST_xl_2433"/>
      <sheetName val="[SHOPLIST.xls]_SHOPLIST_xl_2434"/>
      <sheetName val="[SHOPLIST.xls]_SHOPLIST_xl_2435"/>
      <sheetName val="[SHOPLIST.xls]_SHOPLIST_xl_2436"/>
      <sheetName val="[SHOPLIST.xls]_SHOPLIST_xl_2437"/>
      <sheetName val="[SHOPLIST.xls]_SHOPLIST_xl_2438"/>
      <sheetName val="[SHOPLIST.xls]_SHOPLIST_xl_2439"/>
      <sheetName val="[SHOPLIST.xls]_SHOPLIST_xl_2440"/>
      <sheetName val="[SHOPLIST.xls]_SHOPLIST_xl_2441"/>
      <sheetName val="[SHOPLIST.xls]_SHOPLIST_xl_2442"/>
      <sheetName val="[SHOPLIST.xls]_SHOPLIST_xl_2443"/>
      <sheetName val="[SHOPLIST.xls]_SHOPLIST_xl_2444"/>
      <sheetName val="[SHOPLIST.xls]_SHOPLIST_xl_2445"/>
      <sheetName val="[SHOPLIST.xls]_SHOPLIST_xl_2446"/>
      <sheetName val="[SHOPLIST.xls]_SHOPLIST_xl_2447"/>
      <sheetName val="[SHOPLIST.xls]_SHOPLIST_xl_2448"/>
      <sheetName val="[SHOPLIST.xls]_SHOPLIST_xl_2449"/>
      <sheetName val="[SHOPLIST.xls]_SHOPLIST_xl_2450"/>
      <sheetName val="[SHOPLIST.xls]_SHOPLIST_xl_2451"/>
      <sheetName val="[SHOPLIST.xls]_SHOPLIST_xl_2452"/>
      <sheetName val="[SHOPLIST.xls]_SHOPLIST_xl_2453"/>
      <sheetName val="[SHOPLIST.xls]_SHOPLIST_xl_2454"/>
      <sheetName val="[SHOPLIST.xls]_SHOPLIST_xl_2455"/>
      <sheetName val="[SHOPLIST.xls]_SHOPLIST_xl_2456"/>
      <sheetName val="[SHOPLIST.xls]_SHOPLIST_xl_2457"/>
      <sheetName val="[SHOPLIST.xls]_SHOPLIST_xl_2458"/>
      <sheetName val="[SHOPLIST.xls]_SHOPLIST_xl_2459"/>
      <sheetName val="[SHOPLIST.xls]_SHOPLIST_xl_2460"/>
      <sheetName val="[SHOPLIST.xls]_SHOPLIST_xl_2800"/>
      <sheetName val="[SHOPLIST.xls]_SHOPLIST_xl_2801"/>
      <sheetName val="[SHOPLIST.xls]_SHOPLIST_xl_2802"/>
      <sheetName val="[SHOPLIST.xls]_SHOPLIST_xl_2803"/>
      <sheetName val="[SHOPLIST.xls]_SHOPLIST_xl_2804"/>
      <sheetName val="[SHOPLIST.xls]_SHOPLIST_xl_2805"/>
      <sheetName val="[SHOPLIST.xls]_SHOPLIST_xl_2806"/>
      <sheetName val="[SHOPLIST.xls]_SHOPLIST_xl_2807"/>
      <sheetName val="[SHOPLIST.xls]_SHOPLIST_xl_2808"/>
      <sheetName val="[SHOPLIST.xls]_SHOPLIST_xl_2809"/>
      <sheetName val="[SHOPLIST.xls]_SHOPLIST_xl_2810"/>
      <sheetName val="[SHOPLIST.xls]_SHOPLIST_xl_2811"/>
      <sheetName val="[SHOPLIST.xls]_SHOPLIST_xl_2812"/>
      <sheetName val="[SHOPLIST.xls]_SHOPLIST_xl_2813"/>
      <sheetName val="[SHOPLIST.xls]_SHOPLIST_xl_2814"/>
      <sheetName val="[SHOPLIST.xls]_SHOPLIST_xl_2815"/>
      <sheetName val="[SHOPLIST.xls]_SHOPLIST_xl_2816"/>
      <sheetName val="[SHOPLIST.xls]_SHOPLIST_xl_2817"/>
      <sheetName val="[SHOPLIST.xls]_SHOPLIST_xl_2818"/>
      <sheetName val="[SHOPLIST.xls]_SHOPLIST_xl_2819"/>
      <sheetName val="[SHOPLIST.xls]_SHOPLIST_xl_2820"/>
      <sheetName val="[SHOPLIST.xls]_SHOPLIST_xl_2821"/>
      <sheetName val="[SHOPLIST.xls]_SHOPLIST_xl_2822"/>
      <sheetName val="[SHOPLIST.xls]_SHOPLIST_xl_2823"/>
      <sheetName val="[SHOPLIST.xls]_SHOPLIST_xl_2824"/>
      <sheetName val="[SHOPLIST.xls]_SHOPLIST_xl_2825"/>
      <sheetName val="[SHOPLIST.xls]_SHOPLIST_xl_2826"/>
      <sheetName val="[SHOPLIST.xls]_SHOPLIST_xl_2827"/>
      <sheetName val="[SHOPLIST.xls]_SHOPLIST_xl_2828"/>
      <sheetName val="[SHOPLIST.xls]_SHOPLIST_xl_2829"/>
      <sheetName val="[SHOPLIST.xls]_SHOPLIST_xl_2830"/>
      <sheetName val="[SHOPLIST.xls]_SHOPLIST_xl_2831"/>
      <sheetName val="[SHOPLIST.xls]_SHOPLIST_xl_2832"/>
      <sheetName val="[SHOPLIST.xls]_SHOPLIST_xl_2833"/>
      <sheetName val="[SHOPLIST.xls]_SHOPLIST_xl_2834"/>
      <sheetName val="[SHOPLIST.xls]_SHOPLIST_xl_2835"/>
      <sheetName val="[SHOPLIST.xls]_SHOPLIST_xl_2836"/>
      <sheetName val="[SHOPLIST.xls]_SHOPLIST_xl_2837"/>
      <sheetName val="[SHOPLIST.xls]_SHOPLIST_xl_2838"/>
      <sheetName val="[SHOPLIST.xls]_SHOPLIST_xl_2839"/>
      <sheetName val="[SHOPLIST.xls]_SHOPLIST_xl_2840"/>
      <sheetName val="[SHOPLIST.xls]_SHOPLIST_xl_2841"/>
      <sheetName val="[SHOPLIST.xls]_SHOPLIST_xl_2842"/>
      <sheetName val="[SHOPLIST.xls]_SHOPLIST_xl_2843"/>
      <sheetName val="[SHOPLIST.xls]_SHOPLIST_xl_2844"/>
      <sheetName val="[SHOPLIST.xls]_SHOPLIST_xl_2845"/>
      <sheetName val="[SHOPLIST.xls]_SHOPLIST_xl_2846"/>
      <sheetName val="[SHOPLIST.xls]_SHOPLIST_xl_2847"/>
      <sheetName val="[SHOPLIST.xls]_SHOPLIST_xl_2848"/>
      <sheetName val="[SHOPLIST.xls]_SHOPLIST_xl_2849"/>
      <sheetName val="[SHOPLIST.xls]_SHOPLIST_xl_2850"/>
      <sheetName val="[SHOPLIST.xls]_SHOPLIST_xl_2851"/>
      <sheetName val="[SHOPLIST.xls]_SHOPLIST_xl_2852"/>
      <sheetName val="[SHOPLIST.xls]_SHOPLIST_xl_2853"/>
      <sheetName val="[SHOPLIST.xls]_SHOPLIST_xl_2854"/>
      <sheetName val="[SHOPLIST.xls]_SHOPLIST_xl_2855"/>
      <sheetName val="[SHOPLIST.xls]_SHOPLIST_xl_2856"/>
      <sheetName val="[SHOPLIST.xls]_SHOPLIST_xl_2857"/>
      <sheetName val="[SHOPLIST.xls]_SHOPLIST_xl_2858"/>
      <sheetName val="[SHOPLIST.xls]_SHOPLIST_xl_2859"/>
      <sheetName val="[SHOPLIST.xls]_SHOPLIST_xl_2860"/>
      <sheetName val="[SHOPLIST.xls]_SHOPLIST_xl_2861"/>
      <sheetName val="[SHOPLIST.xls]_SHOPLIST_xl_2862"/>
      <sheetName val="[SHOPLIST.xls]_SHOPLIST_xl_2863"/>
      <sheetName val="[SHOPLIST.xls]_SHOPLIST_xl_2864"/>
      <sheetName val="[SHOPLIST.xls]_SHOPLIST_xl_2865"/>
      <sheetName val="[SHOPLIST.xls]_SHOPLIST_xl_2866"/>
      <sheetName val="[SHOPLIST.xls]_SHOPLIST_xl_2867"/>
      <sheetName val="[SHOPLIST.xls]_SHOPLIST_xl_2868"/>
      <sheetName val="[SHOPLIST.xls]_SHOPLIST_xl_2869"/>
      <sheetName val="[SHOPLIST.xls]_SHOPLIST_xl_2870"/>
      <sheetName val="[SHOPLIST.xls]_SHOPLIST_xl_2871"/>
      <sheetName val="[SHOPLIST.xls]_SHOPLIST_xl_2872"/>
      <sheetName val="[SHOPLIST.xls]_SHOPLIST_xl_2873"/>
      <sheetName val="[SHOPLIST.xls]_SHOPLIST_xl_2874"/>
      <sheetName val="[SHOPLIST.xls]_SHOPLIST_xl_2875"/>
      <sheetName val="[SHOPLIST.xls]_SHOPLIST_xl_2876"/>
      <sheetName val="[SHOPLIST.xls]_SHOPLIST_xl_2877"/>
      <sheetName val="[SHOPLIST.xls]_SHOPLIST_xl_2878"/>
      <sheetName val="[SHOPLIST.xls]_SHOPLIST_xl_2879"/>
      <sheetName val="[SHOPLIST.xls]_SHOPLIST_xl_2880"/>
      <sheetName val="[SHOPLIST.xls]_SHOPLIST_xl_2881"/>
      <sheetName val="[SHOPLIST.xls]_SHOPLIST_xl_2882"/>
      <sheetName val="[SHOPLIST.xls]_SHOPLIST_xl_2883"/>
      <sheetName val="[SHOPLIST.xls]_SHOPLIST_xl_2884"/>
      <sheetName val="[SHOPLIST.xls]_SHOPLIST_xl_2885"/>
      <sheetName val="[SHOPLIST.xls]_SHOPLIST_xl_2886"/>
      <sheetName val="[SHOPLIST.xls]_SHOPLIST_xl_2887"/>
      <sheetName val="[SHOPLIST.xls]_SHOPLIST_xl_2888"/>
      <sheetName val="[SHOPLIST.xls]_SHOPLIST_xl_2889"/>
      <sheetName val="[SHOPLIST.xls]_SHOPLIST_xl_2890"/>
      <sheetName val="[SHOPLIST.xls]_SHOPLIST_xl_2891"/>
      <sheetName val="[SHOPLIST.xls]_SHOPLIST_xl_2892"/>
      <sheetName val="[SHOPLIST.xls]_SHOPLIST_xl_2893"/>
      <sheetName val="[SHOPLIST.xls]_SHOPLIST_xl_2894"/>
      <sheetName val="[SHOPLIST.xls]_SHOPLIST_xl_2895"/>
      <sheetName val="[SHOPLIST.xls]_SHOPLIST_xl_2896"/>
      <sheetName val="[SHOPLIST.xls]_SHOPLIST_xl_2897"/>
      <sheetName val="[SHOPLIST.xls]_SHOPLIST_xl_2898"/>
      <sheetName val="[SHOPLIST.xls]_SHOPLIST_xl_2899"/>
      <sheetName val="[SHOPLIST.xls]_SHOPLIST_xl_2900"/>
      <sheetName val="[SHOPLIST.xls]_SHOPLIST_xl_2901"/>
      <sheetName val="[SHOPLIST.xls]_SHOPLIST_xl_2902"/>
      <sheetName val="[SHOPLIST.xls]_SHOPLIST_xl_2903"/>
      <sheetName val="[SHOPLIST.xls]_SHOPLIST_xl_2904"/>
      <sheetName val="[SHOPLIST.xls]_SHOPLIST_xl_2905"/>
      <sheetName val="[SHOPLIST.xls]_SHOPLIST_xl_2906"/>
      <sheetName val="[SHOPLIST.xls]_SHOPLIST_xl_2907"/>
      <sheetName val="[SHOPLIST.xls]_SHOPLIST_xl_2908"/>
      <sheetName val="[SHOPLIST.xls]_SHOPLIST_xl_2909"/>
      <sheetName val="[SHOPLIST.xls]_SHOPLIST_xl_2910"/>
      <sheetName val="[SHOPLIST.xls]_SHOPLIST_xl_2911"/>
      <sheetName val="[SHOPLIST.xls]_SHOPLIST_xl_2912"/>
      <sheetName val="[SHOPLIST.xls]_SHOPLIST_xl_2687"/>
      <sheetName val="[SHOPLIST.xls]_SHOPLIST_xl_2688"/>
      <sheetName val="[SHOPLIST.xls]_SHOPLIST_xl_2689"/>
      <sheetName val="[SHOPLIST.xls]_SHOPLIST_xl_2690"/>
      <sheetName val="[SHOPLIST.xls]_SHOPLIST_xl_2691"/>
      <sheetName val="[SHOPLIST.xls]_SHOPLIST_xl_2692"/>
      <sheetName val="[SHOPLIST.xls]_SHOPLIST_xl_2693"/>
      <sheetName val="[SHOPLIST.xls]_SHOPLIST_xl_2694"/>
      <sheetName val="[SHOPLIST.xls]_SHOPLIST_xl_2695"/>
      <sheetName val="[SHOPLIST.xls]_SHOPLIST_xl_2696"/>
      <sheetName val="[SHOPLIST.xls]_SHOPLIST_xl_2697"/>
      <sheetName val="[SHOPLIST.xls]_SHOPLIST_xl_2698"/>
      <sheetName val="[SHOPLIST.xls]_SHOPLIST_xl_2699"/>
      <sheetName val="[SHOPLIST.xls]_SHOPLIST_xl_2700"/>
      <sheetName val="[SHOPLIST.xls]_SHOPLIST_xl_2701"/>
      <sheetName val="[SHOPLIST.xls]_SHOPLIST_xl_2702"/>
      <sheetName val="[SHOPLIST.xls]_SHOPLIST_xl_2703"/>
      <sheetName val="[SHOPLIST.xls]_SHOPLIST_xl_2704"/>
      <sheetName val="[SHOPLIST.xls]_SHOPLIST_xl_2705"/>
      <sheetName val="[SHOPLIST.xls]_SHOPLIST_xl_2706"/>
      <sheetName val="[SHOPLIST.xls]_SHOPLIST_xl_2707"/>
      <sheetName val="[SHOPLIST.xls]_SHOPLIST_xl_2708"/>
      <sheetName val="[SHOPLIST.xls]_SHOPLIST_xl_2709"/>
      <sheetName val="[SHOPLIST.xls]_SHOPLIST_xl_2710"/>
      <sheetName val="[SHOPLIST.xls]_SHOPLIST_xl_2711"/>
      <sheetName val="[SHOPLIST.xls]_SHOPLIST_xl_2712"/>
      <sheetName val="[SHOPLIST.xls]_SHOPLIST_xl_2713"/>
      <sheetName val="[SHOPLIST.xls]_SHOPLIST_xl_2714"/>
      <sheetName val="[SHOPLIST.xls]_SHOPLIST_xl_2715"/>
      <sheetName val="[SHOPLIST.xls]_SHOPLIST_xl_2716"/>
      <sheetName val="[SHOPLIST.xls]_SHOPLIST_xl_2717"/>
      <sheetName val="[SHOPLIST.xls]_SHOPLIST_xl_2718"/>
      <sheetName val="[SHOPLIST.xls]_SHOPLIST_xl_2719"/>
      <sheetName val="[SHOPLIST.xls]_SHOPLIST_xl_2720"/>
      <sheetName val="[SHOPLIST.xls]_SHOPLIST_xl_2721"/>
      <sheetName val="[SHOPLIST.xls]_SHOPLIST_xl_2722"/>
      <sheetName val="[SHOPLIST.xls]_SHOPLIST_xl_2723"/>
      <sheetName val="[SHOPLIST.xls]_SHOPLIST_xl_2724"/>
      <sheetName val="[SHOPLIST.xls]_SHOPLIST_xl_2725"/>
      <sheetName val="[SHOPLIST.xls]_SHOPLIST_xl_2726"/>
      <sheetName val="[SHOPLIST.xls]_SHOPLIST_xl_2727"/>
      <sheetName val="[SHOPLIST.xls]_SHOPLIST_xl_2728"/>
      <sheetName val="[SHOPLIST.xls]_SHOPLIST_xl_2729"/>
      <sheetName val="[SHOPLIST.xls]_SHOPLIST_xl_2730"/>
      <sheetName val="[SHOPLIST.xls]_SHOPLIST_xl_2731"/>
      <sheetName val="[SHOPLIST.xls]_SHOPLIST_xl_2732"/>
      <sheetName val="[SHOPLIST.xls]_SHOPLIST_xl_2733"/>
      <sheetName val="[SHOPLIST.xls]_SHOPLIST_xl_2734"/>
      <sheetName val="[SHOPLIST.xls]_SHOPLIST_xl_2735"/>
      <sheetName val="[SHOPLIST.xls]_SHOPLIST_xl_2736"/>
      <sheetName val="[SHOPLIST.xls]_SHOPLIST_xl_2737"/>
      <sheetName val="[SHOPLIST.xls]_SHOPLIST_xl_2738"/>
      <sheetName val="[SHOPLIST.xls]_SHOPLIST_xl_2739"/>
      <sheetName val="[SHOPLIST.xls]_SHOPLIST_xl_2740"/>
      <sheetName val="[SHOPLIST.xls]_SHOPLIST_xl_2741"/>
      <sheetName val="[SHOPLIST.xls]_SHOPLIST_xl_2742"/>
      <sheetName val="[SHOPLIST.xls]_SHOPLIST_xl_2743"/>
      <sheetName val="[SHOPLIST.xls]_SHOPLIST_xl_2744"/>
      <sheetName val="[SHOPLIST.xls]_SHOPLIST_xl_2745"/>
      <sheetName val="[SHOPLIST.xls]_SHOPLIST_xl_2746"/>
      <sheetName val="[SHOPLIST.xls]_SHOPLIST_xl_2747"/>
      <sheetName val="[SHOPLIST.xls]_SHOPLIST_xl_2748"/>
      <sheetName val="[SHOPLIST.xls]_SHOPLIST_xl_2749"/>
      <sheetName val="[SHOPLIST.xls]_SHOPLIST_xl_2750"/>
      <sheetName val="[SHOPLIST.xls]_SHOPLIST_xl_2751"/>
      <sheetName val="[SHOPLIST.xls]_SHOPLIST_xl_2752"/>
      <sheetName val="[SHOPLIST.xls]_SHOPLIST_xl_2753"/>
      <sheetName val="[SHOPLIST.xls]_SHOPLIST_xl_2754"/>
      <sheetName val="[SHOPLIST.xls]_SHOPLIST_xl_2755"/>
      <sheetName val="[SHOPLIST.xls]_SHOPLIST_xl_2756"/>
      <sheetName val="[SHOPLIST.xls]_SHOPLIST_xl_2757"/>
      <sheetName val="[SHOPLIST.xls]_SHOPLIST_xl_2758"/>
      <sheetName val="[SHOPLIST.xls]_SHOPLIST_xl_2759"/>
      <sheetName val="[SHOPLIST.xls]_SHOPLIST_xl_2760"/>
      <sheetName val="[SHOPLIST.xls]_SHOPLIST_xl_2761"/>
      <sheetName val="[SHOPLIST.xls]_SHOPLIST_xl_2762"/>
      <sheetName val="[SHOPLIST.xls]_SHOPLIST_xl_2763"/>
      <sheetName val="[SHOPLIST.xls]_SHOPLIST_xl_2764"/>
      <sheetName val="[SHOPLIST.xls]_SHOPLIST_xl_2765"/>
      <sheetName val="[SHOPLIST.xls]_SHOPLIST_xl_2766"/>
      <sheetName val="[SHOPLIST.xls]_SHOPLIST_xl_2767"/>
      <sheetName val="[SHOPLIST.xls]_SHOPLIST_xl_2768"/>
      <sheetName val="[SHOPLIST.xls]_SHOPLIST_xl_2769"/>
      <sheetName val="[SHOPLIST.xls]_SHOPLIST_xl_2770"/>
      <sheetName val="[SHOPLIST.xls]_SHOPLIST_xl_2771"/>
      <sheetName val="[SHOPLIST.xls]_SHOPLIST_xl_2772"/>
      <sheetName val="[SHOPLIST.xls]_SHOPLIST_xl_2773"/>
      <sheetName val="[SHOPLIST.xls]_SHOPLIST_xl_2774"/>
      <sheetName val="[SHOPLIST.xls]_SHOPLIST_xl_2775"/>
      <sheetName val="[SHOPLIST.xls]_SHOPLIST_xl_2776"/>
      <sheetName val="[SHOPLIST.xls]_SHOPLIST_xl_2777"/>
      <sheetName val="[SHOPLIST.xls]_SHOPLIST_xl_2778"/>
      <sheetName val="[SHOPLIST.xls]_SHOPLIST_xl_2779"/>
      <sheetName val="[SHOPLIST.xls]_SHOPLIST_xl_2780"/>
      <sheetName val="[SHOPLIST.xls]_SHOPLIST_xl_2781"/>
      <sheetName val="[SHOPLIST.xls]_SHOPLIST_xl_2782"/>
      <sheetName val="[SHOPLIST.xls]_SHOPLIST_xl_2783"/>
      <sheetName val="[SHOPLIST.xls]_SHOPLIST_xl_2784"/>
      <sheetName val="[SHOPLIST.xls]_SHOPLIST_xl_2785"/>
      <sheetName val="[SHOPLIST.xls]_SHOPLIST_xl_2786"/>
      <sheetName val="[SHOPLIST.xls]_SHOPLIST_xl_2787"/>
      <sheetName val="[SHOPLIST.xls]_SHOPLIST_xl_2788"/>
      <sheetName val="[SHOPLIST.xls]_SHOPLIST_xl_2789"/>
      <sheetName val="[SHOPLIST.xls]_SHOPLIST_xl_2790"/>
      <sheetName val="[SHOPLIST.xls]_SHOPLIST_xl_2791"/>
      <sheetName val="[SHOPLIST.xls]_SHOPLIST_xl_2792"/>
      <sheetName val="[SHOPLIST.xls]_SHOPLIST_xl_2793"/>
      <sheetName val="[SHOPLIST.xls]_SHOPLIST_xl_2794"/>
      <sheetName val="[SHOPLIST.xls]_SHOPLIST_xl_2795"/>
      <sheetName val="[SHOPLIST.xls]_SHOPLIST_xl_2796"/>
      <sheetName val="[SHOPLIST.xls]_SHOPLIST_xl_2797"/>
      <sheetName val="[SHOPLIST.xls]_SHOPLIST_xl_2798"/>
      <sheetName val="[SHOPLIST.xls]_SHOPLIST_xl_2799"/>
      <sheetName val="[SHOPLIST.xls]_SHOPLIST_xl_2461"/>
      <sheetName val="[SHOPLIST.xls]_SHOPLIST_xl_2462"/>
      <sheetName val="[SHOPLIST.xls]_SHOPLIST_xl_2463"/>
      <sheetName val="[SHOPLIST.xls]_SHOPLIST_xl_2464"/>
      <sheetName val="[SHOPLIST.xls]_SHOPLIST_xl_2465"/>
      <sheetName val="[SHOPLIST.xls]_SHOPLIST_xl_2466"/>
      <sheetName val="[SHOPLIST.xls]_SHOPLIST_xl_2467"/>
      <sheetName val="[SHOPLIST.xls]_SHOPLIST_xl_2468"/>
      <sheetName val="[SHOPLIST.xls]_SHOPLIST_xl_2469"/>
      <sheetName val="[SHOPLIST.xls]_SHOPLIST_xl_2470"/>
      <sheetName val="[SHOPLIST.xls]_SHOPLIST_xl_2471"/>
      <sheetName val="[SHOPLIST.xls]_SHOPLIST_xl_2472"/>
      <sheetName val="[SHOPLIST.xls]_SHOPLIST_xl_2473"/>
      <sheetName val="[SHOPLIST.xls]_SHOPLIST_xl_2474"/>
      <sheetName val="[SHOPLIST.xls]_SHOPLIST_xl_2475"/>
      <sheetName val="[SHOPLIST.xls]_SHOPLIST_xl_2476"/>
      <sheetName val="[SHOPLIST.xls]_SHOPLIST_xl_2477"/>
      <sheetName val="[SHOPLIST.xls]_SHOPLIST_xl_2478"/>
      <sheetName val="[SHOPLIST.xls]_SHOPLIST_xl_2479"/>
      <sheetName val="[SHOPLIST.xls]_SHOPLIST_xl_2480"/>
      <sheetName val="[SHOPLIST.xls]_SHOPLIST_xl_2481"/>
      <sheetName val="[SHOPLIST.xls]_SHOPLIST_xl_2482"/>
      <sheetName val="[SHOPLIST.xls]_SHOPLIST_xl_2483"/>
      <sheetName val="[SHOPLIST.xls]_SHOPLIST_xl_2484"/>
      <sheetName val="[SHOPLIST.xls]_SHOPLIST_xl_2485"/>
      <sheetName val="[SHOPLIST.xls]_SHOPLIST_xl_2486"/>
      <sheetName val="[SHOPLIST.xls]_SHOPLIST_xl_2487"/>
      <sheetName val="[SHOPLIST.xls]_SHOPLIST_xl_2488"/>
      <sheetName val="[SHOPLIST.xls]_SHOPLIST_xl_2489"/>
      <sheetName val="[SHOPLIST.xls]_SHOPLIST_xl_2490"/>
      <sheetName val="[SHOPLIST.xls]_SHOPLIST_xl_2491"/>
      <sheetName val="[SHOPLIST.xls]_SHOPLIST_xl_2492"/>
      <sheetName val="[SHOPLIST.xls]_SHOPLIST_xl_2493"/>
      <sheetName val="[SHOPLIST.xls]_SHOPLIST_xl_2494"/>
      <sheetName val="[SHOPLIST.xls]_SHOPLIST_xl_2495"/>
      <sheetName val="[SHOPLIST.xls]_SHOPLIST_xl_2496"/>
      <sheetName val="[SHOPLIST.xls]_SHOPLIST_xl_2497"/>
      <sheetName val="[SHOPLIST.xls]_SHOPLIST_xl_2498"/>
      <sheetName val="[SHOPLIST.xls]_SHOPLIST_xl_2499"/>
      <sheetName val="[SHOPLIST.xls]_SHOPLIST_xl_2500"/>
      <sheetName val="[SHOPLIST.xls]_SHOPLIST_xl_2501"/>
      <sheetName val="[SHOPLIST.xls]_SHOPLIST_xl_2502"/>
      <sheetName val="[SHOPLIST.xls]_SHOPLIST_xl_2503"/>
      <sheetName val="[SHOPLIST.xls]_SHOPLIST_xl_2504"/>
      <sheetName val="[SHOPLIST.xls]_SHOPLIST_xl_2505"/>
      <sheetName val="[SHOPLIST.xls]_SHOPLIST_xl_2506"/>
      <sheetName val="[SHOPLIST.xls]_SHOPLIST_xl_2507"/>
      <sheetName val="[SHOPLIST.xls]_SHOPLIST_xl_2508"/>
      <sheetName val="[SHOPLIST.xls]_SHOPLIST_xl_2509"/>
      <sheetName val="[SHOPLIST.xls]_SHOPLIST_xl_2510"/>
      <sheetName val="[SHOPLIST.xls]_SHOPLIST_xl_2511"/>
      <sheetName val="[SHOPLIST.xls]_SHOPLIST_xl_2512"/>
      <sheetName val="[SHOPLIST.xls]_SHOPLIST_xl_2513"/>
      <sheetName val="[SHOPLIST.xls]_SHOPLIST_xl_2514"/>
      <sheetName val="[SHOPLIST.xls]_SHOPLIST_xl_2515"/>
      <sheetName val="[SHOPLIST.xls]_SHOPLIST_xl_2516"/>
      <sheetName val="[SHOPLIST.xls]_SHOPLIST_xl_2517"/>
      <sheetName val="[SHOPLIST.xls]_SHOPLIST_xl_2518"/>
      <sheetName val="[SHOPLIST.xls]_SHOPLIST_xl_2519"/>
      <sheetName val="[SHOPLIST.xls]_SHOPLIST_xl_2520"/>
      <sheetName val="[SHOPLIST.xls]_SHOPLIST_xl_2521"/>
      <sheetName val="[SHOPLIST.xls]_SHOPLIST_xl_2522"/>
      <sheetName val="[SHOPLIST.xls]_SHOPLIST_xl_2523"/>
      <sheetName val="[SHOPLIST.xls]_SHOPLIST_xl_2524"/>
      <sheetName val="[SHOPLIST.xls]_SHOPLIST_xl_2525"/>
      <sheetName val="[SHOPLIST.xls]_SHOPLIST_xl_2526"/>
      <sheetName val="[SHOPLIST.xls]_SHOPLIST_xl_2527"/>
      <sheetName val="[SHOPLIST.xls]_SHOPLIST_xl_2528"/>
      <sheetName val="[SHOPLIST.xls]_SHOPLIST_xl_2529"/>
      <sheetName val="[SHOPLIST.xls]_SHOPLIST_xl_2530"/>
      <sheetName val="[SHOPLIST.xls]_SHOPLIST_xl_2531"/>
      <sheetName val="[SHOPLIST.xls]_SHOPLIST_xl_2532"/>
      <sheetName val="[SHOPLIST.xls]_SHOPLIST_xl_2533"/>
      <sheetName val="[SHOPLIST.xls]_SHOPLIST_xl_2534"/>
      <sheetName val="[SHOPLIST.xls]_SHOPLIST_xl_2535"/>
      <sheetName val="[SHOPLIST.xls]_SHOPLIST_xl_2536"/>
      <sheetName val="[SHOPLIST.xls]_SHOPLIST_xl_2537"/>
      <sheetName val="[SHOPLIST.xls]_SHOPLIST_xl_2538"/>
      <sheetName val="[SHOPLIST.xls]_SHOPLIST_xl_2539"/>
      <sheetName val="[SHOPLIST.xls]_SHOPLIST_xl_2540"/>
      <sheetName val="[SHOPLIST.xls]_SHOPLIST_xl_2541"/>
      <sheetName val="[SHOPLIST.xls]_SHOPLIST_xl_2542"/>
      <sheetName val="[SHOPLIST.xls]_SHOPLIST_xl_2543"/>
      <sheetName val="[SHOPLIST.xls]_SHOPLIST_xl_2544"/>
      <sheetName val="[SHOPLIST.xls]_SHOPLIST_xl_2545"/>
      <sheetName val="[SHOPLIST.xls]_SHOPLIST_xl_2546"/>
      <sheetName val="[SHOPLIST.xls]_SHOPLIST_xl_2547"/>
      <sheetName val="[SHOPLIST.xls]_SHOPLIST_xl_2548"/>
      <sheetName val="[SHOPLIST.xls]_SHOPLIST_xl_2549"/>
      <sheetName val="[SHOPLIST.xls]_SHOPLIST_xl_2550"/>
      <sheetName val="[SHOPLIST.xls]_SHOPLIST_xl_2551"/>
      <sheetName val="[SHOPLIST.xls]_SHOPLIST_xl_2552"/>
      <sheetName val="[SHOPLIST.xls]_SHOPLIST_xl_2553"/>
      <sheetName val="[SHOPLIST.xls]_SHOPLIST_xl_2554"/>
      <sheetName val="[SHOPLIST.xls]_SHOPLIST_xl_2555"/>
      <sheetName val="[SHOPLIST.xls]_SHOPLIST_xl_2556"/>
      <sheetName val="[SHOPLIST.xls]_SHOPLIST_xl_2557"/>
      <sheetName val="[SHOPLIST.xls]_SHOPLIST_xl_2558"/>
      <sheetName val="[SHOPLIST.xls]_SHOPLIST_xl_2559"/>
      <sheetName val="[SHOPLIST.xls]_SHOPLIST_xl_2560"/>
      <sheetName val="[SHOPLIST.xls]_SHOPLIST_xl_2561"/>
      <sheetName val="[SHOPLIST.xls]_SHOPLIST_xl_2562"/>
      <sheetName val="[SHOPLIST.xls]_SHOPLIST_xl_2563"/>
      <sheetName val="[SHOPLIST.xls]_SHOPLIST_xl_2564"/>
      <sheetName val="[SHOPLIST.xls]_SHOPLIST_xl_2565"/>
      <sheetName val="[SHOPLIST.xls]_SHOPLIST_xl_2566"/>
      <sheetName val="[SHOPLIST.xls]_SHOPLIST_xl_2567"/>
      <sheetName val="[SHOPLIST.xls]_SHOPLIST_xl_2568"/>
      <sheetName val="[SHOPLIST.xls]_SHOPLIST_xl_2569"/>
      <sheetName val="[SHOPLIST.xls]_SHOPLIST_xl_2570"/>
      <sheetName val="[SHOPLIST.xls]_SHOPLIST_xl_2571"/>
      <sheetName val="[SHOPLIST.xls]_SHOPLIST_xl_2572"/>
      <sheetName val="[SHOPLIST.xls]_SHOPLIST_xl_2573"/>
      <sheetName val="[SHOPLIST.xls]_SHOPLIST_xl_2574"/>
      <sheetName val="[SHOPLIST.xls]_SHOPLIST_xl_2575"/>
      <sheetName val="[SHOPLIST.xls]_SHOPLIST_xl_2576"/>
      <sheetName val="[SHOPLIST.xls]_SHOPLIST_xl_2577"/>
      <sheetName val="[SHOPLIST.xls]_SHOPLIST_xl_2578"/>
      <sheetName val="[SHOPLIST.xls]_SHOPLIST_xl_2579"/>
      <sheetName val="[SHOPLIST.xls]_SHOPLIST_xl_2580"/>
      <sheetName val="[SHOPLIST.xls]_SHOPLIST_xl_2581"/>
      <sheetName val="[SHOPLIST.xls]_SHOPLIST_xl_2582"/>
      <sheetName val="[SHOPLIST.xls]_SHOPLIST_xl_2583"/>
      <sheetName val="[SHOPLIST.xls]_SHOPLIST_xl_2584"/>
      <sheetName val="[SHOPLIST.xls]_SHOPLIST_xl_2585"/>
      <sheetName val="[SHOPLIST.xls]_SHOPLIST_xl_2586"/>
      <sheetName val="[SHOPLIST.xls]_SHOPLIST_xl_2587"/>
      <sheetName val="[SHOPLIST.xls]_SHOPLIST_xl_2588"/>
      <sheetName val="[SHOPLIST.xls]_SHOPLIST_xl_2589"/>
      <sheetName val="[SHOPLIST.xls]_SHOPLIST_xl_2590"/>
      <sheetName val="[SHOPLIST.xls]_SHOPLIST_xl_2591"/>
      <sheetName val="[SHOPLIST.xls]_SHOPLIST_xl_2592"/>
      <sheetName val="[SHOPLIST.xls]_SHOPLIST_xl_2593"/>
      <sheetName val="[SHOPLIST.xls]_SHOPLIST_xl_2594"/>
      <sheetName val="[SHOPLIST.xls]_SHOPLIST_xl_2595"/>
      <sheetName val="[SHOPLIST.xls]_SHOPLIST_xl_2596"/>
      <sheetName val="[SHOPLIST.xls]_SHOPLIST_xl_2597"/>
      <sheetName val="[SHOPLIST.xls]_SHOPLIST_xl_2598"/>
      <sheetName val="[SHOPLIST.xls]_SHOPLIST_xl_2599"/>
      <sheetName val="[SHOPLIST.xls]_SHOPLIST_xl_2600"/>
      <sheetName val="[SHOPLIST.xls]_SHOPLIST_xl_2601"/>
      <sheetName val="[SHOPLIST.xls]_SHOPLIST_xl_2602"/>
      <sheetName val="[SHOPLIST.xls]_SHOPLIST_xl_2603"/>
      <sheetName val="[SHOPLIST.xls]_SHOPLIST_xl_2604"/>
      <sheetName val="[SHOPLIST.xls]_SHOPLIST_xl_2605"/>
      <sheetName val="[SHOPLIST.xls]_SHOPLIST_xl_2606"/>
      <sheetName val="[SHOPLIST.xls]_SHOPLIST_xl_2607"/>
      <sheetName val="[SHOPLIST.xls]_SHOPLIST_xl_2608"/>
      <sheetName val="[SHOPLIST.xls]_SHOPLIST_xl_2609"/>
      <sheetName val="[SHOPLIST.xls]_SHOPLIST_xl_2610"/>
      <sheetName val="[SHOPLIST.xls]_SHOPLIST_xl_2611"/>
      <sheetName val="[SHOPLIST.xls]_SHOPLIST_xl_2612"/>
      <sheetName val="[SHOPLIST.xls]_SHOPLIST_xl_2613"/>
      <sheetName val="[SHOPLIST.xls]_SHOPLIST_xl_2614"/>
      <sheetName val="[SHOPLIST.xls]_SHOPLIST_xl_2615"/>
      <sheetName val="[SHOPLIST.xls]_SHOPLIST_xl_2616"/>
      <sheetName val="[SHOPLIST.xls]_SHOPLIST_xl_2617"/>
      <sheetName val="[SHOPLIST.xls]_SHOPLIST_xl_2618"/>
      <sheetName val="[SHOPLIST.xls]_SHOPLIST_xl_2619"/>
      <sheetName val="[SHOPLIST.xls]_SHOPLIST_xl_2620"/>
      <sheetName val="[SHOPLIST.xls]_SHOPLIST_xl_2621"/>
      <sheetName val="[SHOPLIST.xls]_SHOPLIST_xl_2622"/>
      <sheetName val="[SHOPLIST.xls]_SHOPLIST_xl_2623"/>
      <sheetName val="[SHOPLIST.xls]_SHOPLIST_xl_2624"/>
      <sheetName val="[SHOPLIST.xls]_SHOPLIST_xl_2625"/>
      <sheetName val="[SHOPLIST.xls]_SHOPLIST_xl_2626"/>
      <sheetName val="[SHOPLIST.xls]_SHOPLIST_xl_2627"/>
      <sheetName val="[SHOPLIST.xls]_SHOPLIST_xl_2628"/>
      <sheetName val="[SHOPLIST.xls]_SHOPLIST_xl_2629"/>
      <sheetName val="[SHOPLIST.xls]_SHOPLIST_xl_2630"/>
      <sheetName val="[SHOPLIST.xls]_SHOPLIST_xl_2631"/>
      <sheetName val="[SHOPLIST.xls]_SHOPLIST_xl_2632"/>
      <sheetName val="[SHOPLIST.xls]_SHOPLIST_xl_2633"/>
      <sheetName val="[SHOPLIST.xls]_SHOPLIST_xl_2634"/>
      <sheetName val="[SHOPLIST.xls]_SHOPLIST_xl_2635"/>
      <sheetName val="[SHOPLIST.xls]_SHOPLIST_xl_2636"/>
      <sheetName val="[SHOPLIST.xls]_SHOPLIST_xl_2637"/>
      <sheetName val="[SHOPLIST.xls]_SHOPLIST_xl_2638"/>
      <sheetName val="[SHOPLIST.xls]_SHOPLIST_xl_2639"/>
      <sheetName val="[SHOPLIST.xls]_SHOPLIST_xl_2640"/>
      <sheetName val="[SHOPLIST.xls]_SHOPLIST_xl_2641"/>
      <sheetName val="[SHOPLIST.xls]_SHOPLIST_xl_2642"/>
      <sheetName val="[SHOPLIST.xls]_SHOPLIST_xl_2643"/>
      <sheetName val="[SHOPLIST.xls]_SHOPLIST_xl_2644"/>
      <sheetName val="[SHOPLIST.xls]_SHOPLIST_xl_2645"/>
      <sheetName val="[SHOPLIST.xls]_SHOPLIST_xl_2646"/>
      <sheetName val="[SHOPLIST.xls]_SHOPLIST_xl_2647"/>
      <sheetName val="[SHOPLIST.xls]_SHOPLIST_xl_2648"/>
      <sheetName val="[SHOPLIST.xls]_SHOPLIST_xl_2649"/>
      <sheetName val="[SHOPLIST.xls]_SHOPLIST_xl_2650"/>
      <sheetName val="[SHOPLIST.xls]_SHOPLIST_xl_2651"/>
      <sheetName val="[SHOPLIST.xls]_SHOPLIST_xl_2652"/>
      <sheetName val="[SHOPLIST.xls]_SHOPLIST_xl_2653"/>
      <sheetName val="[SHOPLIST.xls]_SHOPLIST_xl_2654"/>
      <sheetName val="[SHOPLIST.xls]_SHOPLIST_xl_2655"/>
      <sheetName val="[SHOPLIST.xls]_SHOPLIST_xl_2656"/>
      <sheetName val="[SHOPLIST.xls]_SHOPLIST_xl_2657"/>
      <sheetName val="[SHOPLIST.xls]_SHOPLIST_xl_2658"/>
      <sheetName val="[SHOPLIST.xls]_SHOPLIST_xl_2659"/>
      <sheetName val="[SHOPLIST.xls]_SHOPLIST_xl_2660"/>
      <sheetName val="[SHOPLIST.xls]_SHOPLIST_xl_2661"/>
      <sheetName val="[SHOPLIST.xls]_SHOPLIST_xl_2662"/>
      <sheetName val="[SHOPLIST.xls]_SHOPLIST_xl_2663"/>
      <sheetName val="[SHOPLIST.xls]_SHOPLIST_xl_2664"/>
      <sheetName val="[SHOPLIST.xls]_SHOPLIST_xl_2665"/>
      <sheetName val="[SHOPLIST.xls]_SHOPLIST_xl_2666"/>
      <sheetName val="[SHOPLIST.xls]_SHOPLIST_xl_2667"/>
      <sheetName val="[SHOPLIST.xls]_SHOPLIST_xl_2668"/>
      <sheetName val="[SHOPLIST.xls]_SHOPLIST_xl_2669"/>
      <sheetName val="[SHOPLIST.xls]_SHOPLIST_xl_2670"/>
      <sheetName val="[SHOPLIST.xls]_SHOPLIST_xl_2671"/>
      <sheetName val="[SHOPLIST.xls]_SHOPLIST_xl_2672"/>
      <sheetName val="[SHOPLIST.xls]_SHOPLIST_xl_2673"/>
      <sheetName val="[SHOPLIST.xls]_SHOPLIST_xl_2674"/>
      <sheetName val="[SHOPLIST.xls]_SHOPLIST_xl_2675"/>
      <sheetName val="[SHOPLIST.xls]_SHOPLIST_xl_2676"/>
      <sheetName val="[SHOPLIST.xls]_SHOPLIST_xl_2677"/>
      <sheetName val="[SHOPLIST.xls]_SHOPLIST_xl_2678"/>
      <sheetName val="[SHOPLIST.xls]_SHOPLIST_xl_2679"/>
      <sheetName val="[SHOPLIST.xls]_SHOPLIST_xl_2680"/>
      <sheetName val="[SHOPLIST.xls]_SHOPLIST_xl_2681"/>
      <sheetName val="[SHOPLIST.xls]_SHOPLIST_xl_2682"/>
      <sheetName val="[SHOPLIST.xls]_SHOPLIST_xl_2683"/>
      <sheetName val="[SHOPLIST.xls]_SHOPLIST_xl_2684"/>
      <sheetName val="[SHOPLIST.xls]_SHOPLIST_xl_2685"/>
      <sheetName val="[SHOPLIST.xls]_SHOPLIST_xl_2686"/>
      <sheetName val="[SHOPLIST.xls]_SHOPLIST_xl_3534"/>
      <sheetName val="[SHOPLIST.xls]_SHOPLIST_xl_3535"/>
      <sheetName val="[SHOPLIST.xls]_SHOPLIST_xl_3536"/>
      <sheetName val="[SHOPLIST.xls]_SHOPLIST_xl_3537"/>
      <sheetName val="[SHOPLIST.xls]_SHOPLIST_xl_3538"/>
      <sheetName val="[SHOPLIST.xls]_SHOPLIST_xl_3539"/>
      <sheetName val="[SHOPLIST.xls]_SHOPLIST_xl_3540"/>
      <sheetName val="[SHOPLIST.xls]_SHOPLIST_xl_3541"/>
      <sheetName val="[SHOPLIST.xls]_SHOPLIST_xl_3542"/>
      <sheetName val="[SHOPLIST.xls]_SHOPLIST_xl_3543"/>
      <sheetName val="[SHOPLIST.xls]_SHOPLIST_xl_3544"/>
      <sheetName val="[SHOPLIST.xls]_SHOPLIST_xl_3545"/>
      <sheetName val="[SHOPLIST.xls]_SHOPLIST_xl_3546"/>
      <sheetName val="[SHOPLIST.xls]_SHOPLIST_xl_3547"/>
      <sheetName val="[SHOPLIST.xls]_SHOPLIST_xl_3548"/>
      <sheetName val="[SHOPLIST.xls]_SHOPLIST_xl_3549"/>
      <sheetName val="[SHOPLIST.xls]_SHOPLIST_xl_3550"/>
      <sheetName val="[SHOPLIST.xls]_SHOPLIST_xl_2913"/>
      <sheetName val="[SHOPLIST.xls]_SHOPLIST_xl_2914"/>
      <sheetName val="[SHOPLIST.xls]_SHOPLIST_xl_2915"/>
      <sheetName val="[SHOPLIST.xls]_SHOPLIST_xl_2916"/>
      <sheetName val="[SHOPLIST.xls]_SHOPLIST_xl_2917"/>
      <sheetName val="[SHOPLIST.xls]_SHOPLIST_xl_2918"/>
      <sheetName val="[SHOPLIST.xls]_SHOPLIST_xl_2919"/>
      <sheetName val="[SHOPLIST.xls]_SHOPLIST_xl_2920"/>
      <sheetName val="[SHOPLIST.xls]_SHOPLIST_xl_2921"/>
      <sheetName val="[SHOPLIST.xls]_SHOPLIST_xl_2922"/>
      <sheetName val="[SHOPLIST.xls]_SHOPLIST_xl_2923"/>
      <sheetName val="[SHOPLIST.xls]_SHOPLIST_xl_2924"/>
      <sheetName val="[SHOPLIST.xls]_SHOPLIST_xl_2925"/>
      <sheetName val="[SHOPLIST.xls]_SHOPLIST_xl_2926"/>
      <sheetName val="[SHOPLIST.xls]_SHOPLIST_xl_2927"/>
      <sheetName val="[SHOPLIST.xls]_SHOPLIST_xl_2928"/>
      <sheetName val="[SHOPLIST.xls]_SHOPLIST_xl_2929"/>
      <sheetName val="[SHOPLIST.xls]_SHOPLIST_xl_2930"/>
      <sheetName val="[SHOPLIST.xls]_SHOPLIST_xl_2931"/>
      <sheetName val="[SHOPLIST.xls]_SHOPLIST_xl_2932"/>
      <sheetName val="[SHOPLIST.xls]_SHOPLIST_xl_2933"/>
      <sheetName val="[SHOPLIST.xls]_SHOPLIST_xl_2934"/>
      <sheetName val="[SHOPLIST.xls]_SHOPLIST_xl_2935"/>
      <sheetName val="[SHOPLIST.xls]_SHOPLIST_xl_2936"/>
      <sheetName val="[SHOPLIST.xls]_SHOPLIST_xl_2937"/>
      <sheetName val="[SHOPLIST.xls]_SHOPLIST_xl_2938"/>
      <sheetName val="[SHOPLIST.xls]_SHOPLIST_xl_2939"/>
      <sheetName val="[SHOPLIST.xls]_SHOPLIST_xl_2940"/>
      <sheetName val="[SHOPLIST.xls]_SHOPLIST_xl_2941"/>
      <sheetName val="[SHOPLIST.xls]_SHOPLIST_xl_2942"/>
      <sheetName val="[SHOPLIST.xls]_SHOPLIST_xl_2943"/>
      <sheetName val="[SHOPLIST.xls]_SHOPLIST_xl_2944"/>
      <sheetName val="[SHOPLIST.xls]_SHOPLIST_xl_2945"/>
      <sheetName val="[SHOPLIST.xls]_SHOPLIST_xl_2946"/>
      <sheetName val="[SHOPLIST.xls]_SHOPLIST_xl_2947"/>
      <sheetName val="[SHOPLIST.xls]_SHOPLIST_xl_2948"/>
      <sheetName val="[SHOPLIST.xls]_SHOPLIST_xl_2949"/>
      <sheetName val="[SHOPLIST.xls]_SHOPLIST_xl_2950"/>
      <sheetName val="[SHOPLIST.xls]_SHOPLIST_xl_2951"/>
      <sheetName val="[SHOPLIST.xls]_SHOPLIST_xl_2952"/>
      <sheetName val="[SHOPLIST.xls]_SHOPLIST_xl_2953"/>
      <sheetName val="[SHOPLIST.xls]_SHOPLIST_xl_2954"/>
      <sheetName val="[SHOPLIST.xls]_SHOPLIST_xl_2955"/>
      <sheetName val="[SHOPLIST.xls]_SHOPLIST_xl_2956"/>
      <sheetName val="[SHOPLIST.xls]_SHOPLIST_xl_2957"/>
      <sheetName val="[SHOPLIST.xls]_SHOPLIST_xl_2958"/>
      <sheetName val="[SHOPLIST.xls]_SHOPLIST_xl_2959"/>
      <sheetName val="[SHOPLIST.xls]_SHOPLIST_xl_2960"/>
      <sheetName val="[SHOPLIST.xls]_SHOPLIST_xl_2961"/>
      <sheetName val="[SHOPLIST.xls]_SHOPLIST_xl_2962"/>
      <sheetName val="[SHOPLIST.xls]_SHOPLIST_xl_2963"/>
      <sheetName val="[SHOPLIST.xls]_SHOPLIST_xl_2964"/>
      <sheetName val="[SHOPLIST.xls]_SHOPLIST_xl_2965"/>
      <sheetName val="[SHOPLIST.xls]_SHOPLIST_xl_2966"/>
      <sheetName val="[SHOPLIST.xls]_SHOPLIST_xl_2967"/>
      <sheetName val="[SHOPLIST.xls]_SHOPLIST_xl_2968"/>
      <sheetName val="[SHOPLIST.xls]_SHOPLIST_xl_2969"/>
      <sheetName val="[SHOPLIST.xls]_SHOPLIST_xl_2970"/>
      <sheetName val="[SHOPLIST.xls]_SHOPLIST_xl_2971"/>
      <sheetName val="[SHOPLIST.xls]_SHOPLIST_xl_2972"/>
      <sheetName val="[SHOPLIST.xls]_SHOPLIST_xl_2973"/>
      <sheetName val="[SHOPLIST.xls]_SHOPLIST_xl_2974"/>
      <sheetName val="[SHOPLIST.xls]_SHOPLIST_xl_2975"/>
      <sheetName val="[SHOPLIST.xls]_SHOPLIST_xl_2976"/>
      <sheetName val="[SHOPLIST.xls]_SHOPLIST_xl_2977"/>
      <sheetName val="[SHOPLIST.xls]_SHOPLIST_xl_2978"/>
      <sheetName val="[SHOPLIST.xls]_SHOPLIST_xl_2979"/>
      <sheetName val="[SHOPLIST.xls]_SHOPLIST_xl_2980"/>
      <sheetName val="[SHOPLIST.xls]_SHOPLIST_xl_2981"/>
      <sheetName val="[SHOPLIST.xls]_SHOPLIST_xl_2982"/>
      <sheetName val="[SHOPLIST.xls]_SHOPLIST_xl_2983"/>
      <sheetName val="[SHOPLIST.xls]_SHOPLIST_xl_2984"/>
      <sheetName val="[SHOPLIST.xls]_SHOPLIST_xl_2985"/>
      <sheetName val="[SHOPLIST.xls]_SHOPLIST_xl_2986"/>
      <sheetName val="[SHOPLIST.xls]_SHOPLIST_xl_2987"/>
      <sheetName val="[SHOPLIST.xls]_SHOPLIST_xl_2988"/>
      <sheetName val="[SHOPLIST.xls]_SHOPLIST_xl_2989"/>
      <sheetName val="[SHOPLIST.xls]_SHOPLIST_xl_2990"/>
      <sheetName val="[SHOPLIST.xls]_SHOPLIST_xl_2991"/>
      <sheetName val="[SHOPLIST.xls]_SHOPLIST_xl_2992"/>
      <sheetName val="[SHOPLIST.xls]_SHOPLIST_xl_2993"/>
      <sheetName val="[SHOPLIST.xls]_SHOPLIST_xl_2994"/>
      <sheetName val="[SHOPLIST.xls]_SHOPLIST_xl_2995"/>
      <sheetName val="[SHOPLIST.xls]_SHOPLIST_xl_2996"/>
      <sheetName val="[SHOPLIST.xls]_SHOPLIST_xl_2997"/>
      <sheetName val="[SHOPLIST.xls]_SHOPLIST_xl_2998"/>
      <sheetName val="[SHOPLIST.xls]_SHOPLIST_xl_2999"/>
      <sheetName val="[SHOPLIST.xls]_SHOPLIST_xl_3000"/>
      <sheetName val="[SHOPLIST.xls]_SHOPLIST_xl_3001"/>
      <sheetName val="[SHOPLIST.xls]_SHOPLIST_xl_3002"/>
      <sheetName val="[SHOPLIST.xls]_SHOPLIST_xl_3003"/>
      <sheetName val="[SHOPLIST.xls]_SHOPLIST_xl_3004"/>
      <sheetName val="[SHOPLIST.xls]_SHOPLIST_xl_3005"/>
      <sheetName val="[SHOPLIST.xls]_SHOPLIST_xl_3006"/>
      <sheetName val="[SHOPLIST.xls]_SHOPLIST_xl_3007"/>
      <sheetName val="[SHOPLIST.xls]_SHOPLIST_xl_3008"/>
      <sheetName val="[SHOPLIST.xls]_SHOPLIST_xl_3009"/>
      <sheetName val="[SHOPLIST.xls]_SHOPLIST_xl_3010"/>
      <sheetName val="[SHOPLIST.xls]_SHOPLIST_xl_3011"/>
      <sheetName val="[SHOPLIST.xls]_SHOPLIST_xl_3012"/>
      <sheetName val="[SHOPLIST.xls]_SHOPLIST_xl_3013"/>
      <sheetName val="[SHOPLIST.xls]_SHOPLIST_xl_3014"/>
      <sheetName val="[SHOPLIST.xls]_SHOPLIST_xl_3015"/>
      <sheetName val="[SHOPLIST.xls]_SHOPLIST_xl_3016"/>
      <sheetName val="[SHOPLIST.xls]_SHOPLIST_xl_3017"/>
      <sheetName val="[SHOPLIST.xls]_SHOPLIST_xl_3018"/>
      <sheetName val="[SHOPLIST.xls]_SHOPLIST_xl_3019"/>
      <sheetName val="[SHOPLIST.xls]_SHOPLIST_xl_3020"/>
      <sheetName val="[SHOPLIST.xls]_SHOPLIST_xl_3021"/>
      <sheetName val="[SHOPLIST.xls]_SHOPLIST_xl_3022"/>
      <sheetName val="[SHOPLIST.xls]_SHOPLIST_xl_3023"/>
      <sheetName val="[SHOPLIST.xls]_SHOPLIST_xl_3024"/>
      <sheetName val="[SHOPLIST.xls]_SHOPLIST_xl_3025"/>
      <sheetName val="[SHOPLIST.xls]70___0_s__i____44"/>
      <sheetName val="[SHOPLIST.xls]_VW__VU________26"/>
      <sheetName val="[SHOPLIST.xls]_VW__VU________27"/>
      <sheetName val="[SHOPLIST.xls]70_x005f_x0000___0_x_14"/>
      <sheetName val="[SHOPLIST.xls]70___0_s__i____45"/>
      <sheetName val="[SHOPLIST.xls]_SHOPLIST_xl_3026"/>
      <sheetName val="[SHOPLIST.xls]70___0_s__i____46"/>
      <sheetName val="[SHOPLIST.xls]_SHOPLIST_xl_3027"/>
      <sheetName val="[SHOPLIST.xls]_SHOPLIST_xl_3028"/>
      <sheetName val="[SHOPLIST.xls]_SHOPLIST_xl_3029"/>
      <sheetName val="[SHOPLIST.xls]_SHOPLIST_xl_3030"/>
      <sheetName val="[SHOPLIST.xls]_SHOPLIST_xl_3031"/>
      <sheetName val="[SHOPLIST.xls]_SHOPLIST_xl_3032"/>
      <sheetName val="[SHOPLIST.xls]_SHOPLIST_xl_3033"/>
      <sheetName val="[SHOPLIST.xls]_SHOPLIST_xl_3034"/>
      <sheetName val="[SHOPLIST.xls]_SHOPLIST_xl_3035"/>
      <sheetName val="[SHOPLIST.xls]_SHOPLIST_xl_3036"/>
      <sheetName val="[SHOPLIST.xls]_SHOPLIST_xl_3037"/>
      <sheetName val="[SHOPLIST.xls]_SHOPLIST_xl_3038"/>
      <sheetName val="[SHOPLIST.xls]_SHOPLIST_xl_3039"/>
      <sheetName val="[SHOPLIST.xls]_SHOPLIST_xl_3040"/>
      <sheetName val="[SHOPLIST.xls]_SHOPLIST_xl_3041"/>
      <sheetName val="[SHOPLIST.xls]_SHOPLIST_xl_3042"/>
      <sheetName val="[SHOPLIST.xls]_SHOPLIST_xl_3043"/>
      <sheetName val="[SHOPLIST.xls]_SHOPLIST_xl_3044"/>
      <sheetName val="[SHOPLIST.xls]_SHOPLIST_xl_3045"/>
      <sheetName val="[SHOPLIST.xls]_SHOPLIST_xl_3046"/>
      <sheetName val="[SHOPLIST.xls]_SHOPLIST_xl_3047"/>
      <sheetName val="[SHOPLIST.xls]_SHOPLIST_xl_3048"/>
      <sheetName val="[SHOPLIST.xls]_SHOPLIST_xl_3049"/>
      <sheetName val="[SHOPLIST.xls]_SHOPLIST_xl_3050"/>
      <sheetName val="[SHOPLIST.xls]_SHOPLIST_xl_3051"/>
      <sheetName val="[SHOPLIST.xls]_SHOPLIST_xl_3052"/>
      <sheetName val="[SHOPLIST.xls]_SHOPLIST_xl_3053"/>
      <sheetName val="[SHOPLIST.xls]_SHOPLIST_xl_3054"/>
      <sheetName val="[SHOPLIST.xls]_SHOPLIST_xl_3055"/>
      <sheetName val="[SHOPLIST.xls]_SHOPLIST_xl_3056"/>
      <sheetName val="[SHOPLIST.xls]_SHOPLIST_xl_3057"/>
      <sheetName val="[SHOPLIST.xls]_SHOPLIST_xl_3058"/>
      <sheetName val="[SHOPLIST.xls]_SHOPLIST_xl_3059"/>
      <sheetName val="[SHOPLIST.xls]_SHOPLIST_xl_3060"/>
      <sheetName val="[SHOPLIST.xls]_SHOPLIST_xl_3061"/>
      <sheetName val="[SHOPLIST.xls]_SHOPLIST_xl_3062"/>
      <sheetName val="[SHOPLIST.xls]_SHOPLIST_xl_3063"/>
      <sheetName val="[SHOPLIST.xls]_SHOPLIST_xl_3064"/>
      <sheetName val="[SHOPLIST.xls]_SHOPLIST_xl_3065"/>
      <sheetName val="[SHOPLIST.xls]_SHOPLIST_xl_3066"/>
      <sheetName val="[SHOPLIST.xls]_SHOPLIST_xl_3067"/>
      <sheetName val="[SHOPLIST.xls]_SHOPLIST_xl_3068"/>
      <sheetName val="[SHOPLIST.xls]_SHOPLIST_xl_3069"/>
      <sheetName val="[SHOPLIST.xls]_SHOPLIST_xl_3070"/>
      <sheetName val="[SHOPLIST.xls]_SHOPLIST_xl_3071"/>
      <sheetName val="[SHOPLIST.xls]_SHOPLIST_xl_3072"/>
      <sheetName val="[SHOPLIST.xls]_SHOPLIST_xl_3073"/>
      <sheetName val="[SHOPLIST.xls]_SHOPLIST_xl_3074"/>
      <sheetName val="[SHOPLIST.xls]_SHOPLIST_xl_3075"/>
      <sheetName val="[SHOPLIST.xls]_SHOPLIST_xl_3076"/>
      <sheetName val="[SHOPLIST.xls]_SHOPLIST_xl_3077"/>
      <sheetName val="[SHOPLIST.xls]_SHOPLIST_xl_3078"/>
      <sheetName val="[SHOPLIST.xls]_SHOPLIST_xl_3079"/>
      <sheetName val="[SHOPLIST.xls]_SHOPLIST_xl_3080"/>
      <sheetName val="[SHOPLIST.xls]_SHOPLIST_xl_3081"/>
      <sheetName val="[SHOPLIST.xls]_SHOPLIST_xl_3082"/>
      <sheetName val="[SHOPLIST.xls]_SHOPLIST_xl_3083"/>
      <sheetName val="[SHOPLIST.xls]_SHOPLIST_xl_3084"/>
      <sheetName val="[SHOPLIST.xls]_SHOPLIST_xl_3085"/>
      <sheetName val="[SHOPLIST.xls]_SHOPLIST_xl_3086"/>
      <sheetName val="[SHOPLIST.xls]_SHOPLIST_xl_3087"/>
      <sheetName val="[SHOPLIST.xls]_SHOPLIST_xl_3088"/>
      <sheetName val="[SHOPLIST.xls]_SHOPLIST_xl_3089"/>
      <sheetName val="[SHOPLIST.xls]_SHOPLIST_xl_3090"/>
      <sheetName val="[SHOPLIST.xls]_SHOPLIST_xl_3091"/>
      <sheetName val="[SHOPLIST.xls]_SHOPLIST_xl_3092"/>
      <sheetName val="[SHOPLIST.xls]_SHOPLIST_xl_3093"/>
      <sheetName val="[SHOPLIST.xls]_SHOPLIST_xl_3094"/>
      <sheetName val="[SHOPLIST.xls]_SHOPLIST_xl_3095"/>
      <sheetName val="[SHOPLIST.xls]_SHOPLIST_xl_3096"/>
      <sheetName val="[SHOPLIST.xls]_SHOPLIST_xl_3097"/>
      <sheetName val="[SHOPLIST.xls]_SHOPLIST_xl_3098"/>
      <sheetName val="[SHOPLIST.xls]_SHOPLIST_xl_3099"/>
      <sheetName val="[SHOPLIST.xls]_SHOPLIST_xl_3100"/>
      <sheetName val="[SHOPLIST.xls]_SHOPLIST_xl_3101"/>
      <sheetName val="[SHOPLIST.xls]_SHOPLIST_xl_3102"/>
      <sheetName val="[SHOPLIST.xls]_SHOPLIST_xl_3103"/>
      <sheetName val="[SHOPLIST.xls]_SHOPLIST_xl_3104"/>
      <sheetName val="[SHOPLIST.xls]_SHOPLIST_xl_3105"/>
      <sheetName val="[SHOPLIST.xls]_SHOPLIST_xl_3106"/>
      <sheetName val="[SHOPLIST.xls]_SHOPLIST_xl_3107"/>
      <sheetName val="[SHOPLIST.xls]_SHOPLIST_xl_3108"/>
      <sheetName val="[SHOPLIST.xls]_SHOPLIST_xl_3109"/>
      <sheetName val="[SHOPLIST.xls]_SHOPLIST_xl_3110"/>
      <sheetName val="[SHOPLIST.xls]_SHOPLIST_xl_3111"/>
      <sheetName val="[SHOPLIST.xls]_SHOPLIST_xl_3112"/>
      <sheetName val="[SHOPLIST.xls]_SHOPLIST_xl_3113"/>
      <sheetName val="[SHOPLIST.xls]_SHOPLIST_xl_3114"/>
      <sheetName val="[SHOPLIST.xls]_SHOPLIST_xl_3115"/>
      <sheetName val="[SHOPLIST.xls]_SHOPLIST_xl_3116"/>
      <sheetName val="[SHOPLIST.xls]_SHOPLIST_xl_3117"/>
      <sheetName val="[SHOPLIST.xls]_SHOPLIST_xl_3118"/>
      <sheetName val="[SHOPLIST.xls]_SHOPLIST_xl_3119"/>
      <sheetName val="[SHOPLIST.xls]_SHOPLIST_xl_3120"/>
      <sheetName val="[SHOPLIST.xls]_SHOPLIST_xl_3121"/>
      <sheetName val="[SHOPLIST.xls]_SHOPLIST_xl_3122"/>
      <sheetName val="[SHOPLIST.xls]_SHOPLIST_xl_3123"/>
      <sheetName val="[SHOPLIST.xls]_SHOPLIST_xl_3124"/>
      <sheetName val="[SHOPLIST.xls]_SHOPLIST_xl_3125"/>
      <sheetName val="[SHOPLIST.xls]_SHOPLIST_xl_3126"/>
      <sheetName val="[SHOPLIST.xls]_SHOPLIST_xl_3127"/>
      <sheetName val="[SHOPLIST.xls]_SHOPLIST_xl_3128"/>
      <sheetName val="[SHOPLIST.xls]_SHOPLIST_xl_3129"/>
      <sheetName val="[SHOPLIST.xls]_SHOPLIST_xl_3130"/>
      <sheetName val="[SHOPLIST.xls]_SHOPLIST_xl_3131"/>
      <sheetName val="[SHOPLIST.xls]_SHOPLIST_xl_3132"/>
      <sheetName val="[SHOPLIST.xls]_SHOPLIST_xl_3133"/>
      <sheetName val="[SHOPLIST.xls]_SHOPLIST_xl_3134"/>
      <sheetName val="[SHOPLIST.xls]_SHOPLIST_xl_3135"/>
      <sheetName val="[SHOPLIST.xls]_SHOPLIST_xl_3136"/>
      <sheetName val="[SHOPLIST.xls]_SHOPLIST_xl_3137"/>
      <sheetName val="[SHOPLIST.xls]_SHOPLIST_xl_3138"/>
      <sheetName val="[SHOPLIST.xls]_SHOPLIST_xl_3139"/>
      <sheetName val="[SHOPLIST.xls]_SHOPLIST_xl_3140"/>
      <sheetName val="[SHOPLIST.xls]_SHOPLIST_xl_3141"/>
      <sheetName val="[SHOPLIST.xls]_SHOPLIST_xl_3142"/>
      <sheetName val="[SHOPLIST.xls]_SHOPLIST_xl_3143"/>
      <sheetName val="[SHOPLIST.xls]_SHOPLIST_xl_3144"/>
      <sheetName val="[SHOPLIST.xls]_SHOPLIST_xl_3145"/>
      <sheetName val="[SHOPLIST.xls]_SHOPLIST_xl_3146"/>
      <sheetName val="[SHOPLIST.xls]_SHOPLIST_xl_3147"/>
      <sheetName val="[SHOPLIST.xls]_SHOPLIST_xl_3148"/>
      <sheetName val="[SHOPLIST.xls]_SHOPLIST_xl_3149"/>
      <sheetName val="[SHOPLIST.xls]_SHOPLIST_xl_3150"/>
      <sheetName val="[SHOPLIST.xls]_SHOPLIST_xl_3151"/>
      <sheetName val="[SHOPLIST.xls]_SHOPLIST_xl_3152"/>
      <sheetName val="[SHOPLIST.xls]_SHOPLIST_xl_3153"/>
      <sheetName val="[SHOPLIST.xls]_SHOPLIST_xl_3154"/>
      <sheetName val="[SHOPLIST.xls]_SHOPLIST_xl_3155"/>
      <sheetName val="[SHOPLIST.xls]70___0_s__i____47"/>
      <sheetName val="[SHOPLIST.xls]_SHOPLIST_xl_3156"/>
      <sheetName val="[SHOPLIST.xls]_SHOPLIST_xl_3157"/>
      <sheetName val="[SHOPLIST.xls]_SHOPLIST_xl_3158"/>
      <sheetName val="[SHOPLIST.xls]_SHOPLIST_xl_3159"/>
      <sheetName val="[SHOPLIST.xls]_SHOPLIST_xl_3160"/>
      <sheetName val="[SHOPLIST.xls]_SHOPLIST_xl_3161"/>
      <sheetName val="[SHOPLIST.xls]_SHOPLIST_xl_3162"/>
      <sheetName val="[SHOPLIST.xls]_SHOPLIST_xl_3163"/>
      <sheetName val="[SHOPLIST.xls]_SHOPLIST_xl_3164"/>
      <sheetName val="[SHOPLIST.xls]_SHOPLIST_xl_3165"/>
      <sheetName val="[SHOPLIST.xls]_SHOPLIST_xl_3166"/>
      <sheetName val="[SHOPLIST.xls]_SHOPLIST_xl_3167"/>
      <sheetName val="[SHOPLIST.xls]_SHOPLIST_xl_3168"/>
      <sheetName val="[SHOPLIST.xls]_SHOPLIST_xl_3169"/>
      <sheetName val="[SHOPLIST.xls]_SHOPLIST_xl_3170"/>
      <sheetName val="[SHOPLIST.xls]_SHOPLIST_xl_3171"/>
      <sheetName val="[SHOPLIST.xls]_SHOPLIST_xl_3172"/>
      <sheetName val="[SHOPLIST.xls]_SHOPLIST_xl_3173"/>
      <sheetName val="[SHOPLIST.xls]_SHOPLIST_xl_3174"/>
      <sheetName val="[SHOPLIST.xls]_SHOPLIST_xl_3175"/>
      <sheetName val="[SHOPLIST.xls]_SHOPLIST_xl_3176"/>
      <sheetName val="[SHOPLIST.xls]_SHOPLIST_xl_3177"/>
      <sheetName val="[SHOPLIST.xls]_SHOPLIST_xl_3178"/>
      <sheetName val="[SHOPLIST.xls]_SHOPLIST_xl_3179"/>
      <sheetName val="[SHOPLIST.xls]_SHOPLIST_xl_3180"/>
      <sheetName val="[SHOPLIST.xls]_SHOPLIST_xl_3181"/>
      <sheetName val="[SHOPLIST.xls]_SHOPLIST_xl_3182"/>
      <sheetName val="[SHOPLIST.xls]_SHOPLIST_xl_3183"/>
      <sheetName val="[SHOPLIST.xls]_SHOPLIST_xl_3184"/>
      <sheetName val="[SHOPLIST.xls]_SHOPLIST_xl_3185"/>
      <sheetName val="[SHOPLIST.xls]_SHOPLIST_xl_3186"/>
      <sheetName val="[SHOPLIST.xls]_SHOPLIST_xl_3187"/>
      <sheetName val="[SHOPLIST.xls]_SHOPLIST_xl_3188"/>
      <sheetName val="[SHOPLIST.xls]_SHOPLIST_xl_3189"/>
      <sheetName val="[SHOPLIST.xls]_SHOPLIST_xl_3190"/>
      <sheetName val="[SHOPLIST.xls]_SHOPLIST_xl_3191"/>
      <sheetName val="[SHOPLIST.xls]_SHOPLIST_xl_3192"/>
      <sheetName val="[SHOPLIST.xls]_SHOPLIST_xl_3193"/>
      <sheetName val="[SHOPLIST.xls]_SHOPLIST_xl_3194"/>
      <sheetName val="[SHOPLIST.xls]_SHOPLIST_xl_3195"/>
      <sheetName val="[SHOPLIST.xls]_SHOPLIST_xl_3196"/>
      <sheetName val="[SHOPLIST.xls]_SHOPLIST_xl_3197"/>
      <sheetName val="[SHOPLIST.xls]_SHOPLIST_xl_3198"/>
      <sheetName val="[SHOPLIST.xls]_SHOPLIST_xl_3199"/>
      <sheetName val="[SHOPLIST.xls]_SHOPLIST_xl_3200"/>
      <sheetName val="[SHOPLIST.xls]_SHOPLIST_xl_3201"/>
      <sheetName val="[SHOPLIST.xls]_SHOPLIST_xl_3202"/>
      <sheetName val="[SHOPLIST.xls]_SHOPLIST_xl_3203"/>
      <sheetName val="[SHOPLIST.xls]_SHOPLIST_xl_3204"/>
      <sheetName val="[SHOPLIST.xls]_SHOPLIST_xl_3205"/>
      <sheetName val="[SHOPLIST.xls]_SHOPLIST_xl_3206"/>
      <sheetName val="[SHOPLIST.xls]_SHOPLIST_xl_3207"/>
      <sheetName val="[SHOPLIST.xls]_SHOPLIST_xl_3208"/>
      <sheetName val="[SHOPLIST.xls]_SHOPLIST_xl_3209"/>
      <sheetName val="[SHOPLIST.xls]_SHOPLIST_xl_3210"/>
      <sheetName val="[SHOPLIST.xls]_SHOPLIST_xl_3211"/>
      <sheetName val="[SHOPLIST.xls]_SHOPLIST_xl_3212"/>
      <sheetName val="[SHOPLIST.xls]_SHOPLIST_xl_3213"/>
      <sheetName val="[SHOPLIST.xls]_SHOPLIST_xl_3214"/>
      <sheetName val="[SHOPLIST.xls]_SHOPLIST_xl_3215"/>
      <sheetName val="[SHOPLIST.xls]_SHOPLIST_xl_3216"/>
      <sheetName val="[SHOPLIST.xls]_SHOPLIST_xl_3217"/>
      <sheetName val="[SHOPLIST.xls]_SHOPLIST_xl_3218"/>
      <sheetName val="[SHOPLIST.xls]_SHOPLIST_xl_3219"/>
      <sheetName val="[SHOPLIST.xls]_SHOPLIST_xl_3220"/>
      <sheetName val="[SHOPLIST.xls]_SHOPLIST_xl_3221"/>
      <sheetName val="[SHOPLIST.xls]_SHOPLIST_xl_3222"/>
      <sheetName val="[SHOPLIST.xls]_SHOPLIST_xl_3223"/>
      <sheetName val="[SHOPLIST.xls]_SHOPLIST_xl_3224"/>
      <sheetName val="[SHOPLIST.xls]_SHOPLIST_xl_3225"/>
      <sheetName val="[SHOPLIST.xls]_SHOPLIST_xl_3226"/>
      <sheetName val="[SHOPLIST.xls]_SHOPLIST_xl_3227"/>
      <sheetName val="[SHOPLIST.xls]_SHOPLIST_xl_3228"/>
      <sheetName val="[SHOPLIST.xls]_SHOPLIST_xl_3229"/>
      <sheetName val="[SHOPLIST.xls]_SHOPLIST_xl_3230"/>
      <sheetName val="[SHOPLIST.xls]_SHOPLIST_xl_3231"/>
      <sheetName val="4.1 G Ammount"/>
      <sheetName val="Costcal"/>
      <sheetName val="1-Excavation"/>
      <sheetName val="2-Substructure"/>
      <sheetName val="3-Concrete"/>
      <sheetName val="4-Masonry"/>
      <sheetName val="5-Thermal &amp; Moisture"/>
      <sheetName val="70,/0s«iÆøí¬i20"/>
      <sheetName val="[SHOPLIST_xls]741"/>
      <sheetName val="[SHOPLIST_xls]742"/>
      <sheetName val="[SHOPLIST_xls]743"/>
      <sheetName val="/VWVU))tÏØ0_108"/>
      <sheetName val="/VWVU))tÏØ0_109"/>
      <sheetName val="/VWVU))tÏØ0_110"/>
      <sheetName val="/VWVU))tÏØ0_111"/>
      <sheetName val="/VWVU))tÏØ0_112"/>
      <sheetName val="/VWVU))tÏØ0_113"/>
      <sheetName val="/VWVU))tÏØ0_114"/>
      <sheetName val="/VWVU))tÏØ0_115"/>
      <sheetName val="/VWVU))tÏØ0_116"/>
      <sheetName val="/VWVU))tÏØ0_117"/>
      <sheetName val="70,/0s«iÆøí¬4"/>
      <sheetName val="[SH4"/>
      <sheetName val="70_4"/>
      <sheetName val="/VW3"/>
      <sheetName val="/VWVU))tÏØ0_118"/>
      <sheetName val="/VWVU))tÏØ0_119"/>
      <sheetName val="/VWVU))tÏØ0_120"/>
      <sheetName val="70,/0s«i_x3"/>
      <sheetName val="70_x005f_x0000_,/0_x001"/>
      <sheetName val="/VWVU))tÏØ0_121"/>
      <sheetName val="/VWVU))tÏØ0_122"/>
      <sheetName val="/VWVU))tÏØ0_123"/>
      <sheetName val="/VWVU))tÏØ0_124"/>
      <sheetName val="/VWVU))tÏØ0_125"/>
      <sheetName val="/VWVU))tÏØ0_126"/>
      <sheetName val="/VWVU))tÏØ0_127"/>
      <sheetName val="/VWVU))tÏØ0_128"/>
      <sheetName val="70___0_s__i_____1"/>
      <sheetName val="_VW__VU_________1"/>
      <sheetName val="[SHOPLIST_xls]744"/>
      <sheetName val="[SHOPLIST_xls]115"/>
      <sheetName val="[SHOPLIST_xls]745"/>
      <sheetName val="70_x005f_x0000___0_x0_1"/>
      <sheetName val="[SHOPLIST_xls]116"/>
      <sheetName val="[SHOPLIST_xls]117"/>
      <sheetName val="[SHOPLIST_xls]118"/>
      <sheetName val="[SHOPLIST_xls]119"/>
      <sheetName val="[SHOPLIST_xls]120"/>
      <sheetName val="[SHOPLIST_xls]746"/>
      <sheetName val="[SHOPLIST_xls]747"/>
      <sheetName val="[SHOPLIST_xls]748"/>
      <sheetName val="[SHOPLIST_xls]749"/>
      <sheetName val="[SHOPLIST_xls]750"/>
      <sheetName val="[SHOPLIST_xls]751"/>
      <sheetName val="[SHOPLIST_xls]752"/>
      <sheetName val="[SHOPLIST_xls]753"/>
      <sheetName val="[SHOPLIST_xls]121"/>
      <sheetName val="[SHOPLIST_xls]754"/>
      <sheetName val="[SHOPLIST_xls]755"/>
      <sheetName val="[SHOPLIST_xls]122"/>
      <sheetName val="[SHOPLIST_xls]123"/>
      <sheetName val="[SHOPLIST_xls]124"/>
      <sheetName val="[SHOPLIST_xls]125"/>
      <sheetName val="[SHOPLIST_xls]756"/>
      <sheetName val="[SHOPLIST_xls]126"/>
      <sheetName val="[SHOPLIST_xls]127"/>
      <sheetName val="[SHOPLIST_xls]128"/>
      <sheetName val="[SHOPLIST_xls]129"/>
      <sheetName val="[SHOPLIST_xls]130"/>
      <sheetName val="[SHOPLIST_xls]131"/>
      <sheetName val="[SHOPLIST_xls]132"/>
      <sheetName val="[SHOPLIST_xls]133"/>
      <sheetName val="[SHOPLIST_xls]134"/>
      <sheetName val="[SHOPLIST_xls]135"/>
      <sheetName val="[SHOPLIST_xls]136"/>
      <sheetName val="[SHOPLIST_xls]137"/>
      <sheetName val="[SHOPLIST_xls]138"/>
      <sheetName val="[SHOPLIST_xls]139"/>
      <sheetName val="[SHOPLIST_xls]140"/>
      <sheetName val="[SHOPLIST_xls]141"/>
      <sheetName val="[SHOPLIST_xls]142"/>
      <sheetName val="[SHOPLIST_xls]143"/>
      <sheetName val="[SHOPLIST_xls]144"/>
      <sheetName val="[SHOPLIST_xls]145"/>
      <sheetName val="[SHOPLIST_xls]146"/>
      <sheetName val="[SHOPLIST_xls]147"/>
      <sheetName val="[SHOPLIST_xls]148"/>
      <sheetName val="[SHOPLIST_xls]149"/>
      <sheetName val="[SHOPLIST_xls]150"/>
      <sheetName val="[SHOPLIST_xls]151"/>
      <sheetName val="[SHOPLIST_xls]152"/>
      <sheetName val="[SHOPLIST_xls]153"/>
      <sheetName val="[SHOPLIST_xls]154"/>
      <sheetName val="[SHOPLIST_xls]155"/>
      <sheetName val="[SHOPLIST_xls]156"/>
      <sheetName val="[SHOPLIST_xls]157"/>
      <sheetName val="[SHOPLIST_xls]158"/>
      <sheetName val="[SHOPLIST_xls]159"/>
      <sheetName val="[SHOPLIST_xls]160"/>
      <sheetName val="[SHOPLIST_xls]161"/>
      <sheetName val="[SHOPLIST_xls]162"/>
      <sheetName val="[SHOPLIST_xls]163"/>
      <sheetName val="[SHOPLIST_xls]164"/>
      <sheetName val="[SHOPLIST_xls]165"/>
      <sheetName val="[SHOPLIST_xls]166"/>
      <sheetName val="[SHOPLIST_xls]167"/>
      <sheetName val="[SHOPLIST_xls]168"/>
      <sheetName val="[SHOPLIST_xls]169"/>
      <sheetName val="[SHOPLIST_xls]170"/>
      <sheetName val="[SHOPLIST_xls]171"/>
      <sheetName val="[SHOPLIST_xls]172"/>
      <sheetName val="[SHOPLIST_xls]173"/>
      <sheetName val="[SHOPLIST_xls]174"/>
      <sheetName val="[SHOPLIST_xls]175"/>
      <sheetName val="[SHOPLIST_xls]176"/>
      <sheetName val="[SHOPLIST_xls]177"/>
      <sheetName val="[SHOPLIST_xls]178"/>
      <sheetName val="[SHOPLIST_xls]179"/>
      <sheetName val="[SHOPLIST_xls]180"/>
      <sheetName val="[SHOPLIST_xls]181"/>
      <sheetName val="[SHOPLIST_xls]182"/>
      <sheetName val="[SHOPLIST_xls]183"/>
      <sheetName val="[SHOPLIST_xls]184"/>
      <sheetName val="[SHOPLIST_xls]185"/>
      <sheetName val="[SHOPLIST_xls]186"/>
      <sheetName val="[SHOPLIST_xls]187"/>
      <sheetName val="[SHOPLIST_xls]188"/>
      <sheetName val="[SHOPLIST_xls]189"/>
      <sheetName val="[SHOPLIST_xls]190"/>
      <sheetName val="[SHOPLIST_xls]191"/>
      <sheetName val="[SHOPLIST_xls]192"/>
      <sheetName val="[SHOPLIST_xls]193"/>
      <sheetName val="[SHOPLIST_xls]194"/>
      <sheetName val="[SHOPLIST_xls]195"/>
      <sheetName val="[SHOPLIST_xls]196"/>
      <sheetName val="[SHOPLIST_xls]197"/>
      <sheetName val="[SHOPLIST_xls]198"/>
      <sheetName val="[SHOPLIST_xls]199"/>
      <sheetName val="[SHOPLIST_xls]200"/>
      <sheetName val="[SHOPLIST_xls]201"/>
      <sheetName val="[SHOPLIST_xls]202"/>
      <sheetName val="[SHOPLIST_xls]203"/>
      <sheetName val="[SHOPLIST_xls]204"/>
      <sheetName val="[SHOPLIST_xls]205"/>
      <sheetName val="[SHOPLIST_xls]206"/>
      <sheetName val="[SHOPLIST_xls]207"/>
      <sheetName val="[SHOPLIST_xls]208"/>
      <sheetName val="[SHOPLIST_xls]209"/>
      <sheetName val="[SHOPLIST_xls]210"/>
      <sheetName val="[SHOPLIST_xls]211"/>
      <sheetName val="[SHOPLIST_xls]212"/>
      <sheetName val="[SHOPLIST_xls]213"/>
      <sheetName val="[SHOPLIST_xls]214"/>
      <sheetName val="[SHOPLIST_xls]215"/>
      <sheetName val="[SHOPLIST_xls]216"/>
      <sheetName val="[SHOPLIST_xls]217"/>
      <sheetName val="[SHOPLIST_xls]218"/>
      <sheetName val="[SHOPLIST_xls]219"/>
      <sheetName val="[SHOPLIST_xls]220"/>
      <sheetName val="[SHOPLIST_xls]221"/>
      <sheetName val="[SHOPLIST_xls]222"/>
      <sheetName val="[SHOPLIST_xls]223"/>
      <sheetName val="[SHOPLIST_xls]224"/>
      <sheetName val="[SHOPLIST_xls]225"/>
      <sheetName val="[SHOPLIST_xls]226"/>
      <sheetName val="[SHOPLIST_xls]757"/>
      <sheetName val="[SHOPLIST_xls]227"/>
      <sheetName val="[SHOPLIST_xls]228"/>
      <sheetName val="70,/0s«iÆøí¬i110"/>
      <sheetName val="70,/0s«_iÆø_í¬2"/>
      <sheetName val="70,/0s«iÆøí¬i22"/>
      <sheetName val="70,/0s«iÆøí¬i32"/>
      <sheetName val="[SHOPLIST_xls]758"/>
      <sheetName val="/VWVU))2"/>
      <sheetName val="70_x005f_x005f_x005f_x0000__1"/>
      <sheetName val="/VW1"/>
      <sheetName val="70,/0s«i_x1"/>
      <sheetName val="[SHOPLIST_xls]7_1"/>
      <sheetName val="[SHOPLIST_xls]__1"/>
      <sheetName val="[SHOPLIST_xls]100"/>
      <sheetName val="[SHOPLIST_xls]101"/>
      <sheetName val="[SHOPLIST_xls]102"/>
      <sheetName val="[SHOPLIST_xls]103"/>
      <sheetName val="[SHOPLIST_xls]104"/>
      <sheetName val="[SHOPLIST_xls]105"/>
      <sheetName val="[SHOPLIST_xls]106"/>
      <sheetName val="[SHOPLIST_xls]107"/>
      <sheetName val="[SHOPLIST_xls]108"/>
      <sheetName val="[SHOPLIST_xls]109"/>
      <sheetName val="[SHOPLIST_xls]110"/>
      <sheetName val="[SHOPLIST_xls]111"/>
      <sheetName val="[SHOPLIST_xls]112"/>
      <sheetName val="[SHOPLIST_xls]113"/>
      <sheetName val="[SHOPLIST_xls]114"/>
      <sheetName val="70,/0s«_iÆø_í¬1"/>
      <sheetName val="70,/0s«iÆøí¬i21"/>
      <sheetName val="70,/0s«iÆøí¬i31"/>
      <sheetName val="/VWVU))1"/>
      <sheetName val="/VW2"/>
      <sheetName val="70,/0s«i_x2"/>
      <sheetName val="[SHOPLIST_xls]738"/>
      <sheetName val="[SHOPLIST_xls]739"/>
      <sheetName val="[SHOPLIST_xls]740"/>
      <sheetName val="[SHOPLIST_xls]759"/>
      <sheetName val="70,/0s«iÆøí¬i23"/>
      <sheetName val="[SHOPLIST_xls][15"/>
      <sheetName val="/VW15"/>
      <sheetName val="/VWVU))tÏØ0_129"/>
      <sheetName val="/VWVU))tÏØ0_130"/>
      <sheetName val="[SHOPLIST_xls]760"/>
      <sheetName val="7015"/>
      <sheetName val="70,15"/>
      <sheetName val="[SHOPLIST_xls]761"/>
      <sheetName val="/VWVU))tÏØ0_131"/>
      <sheetName val="/VWVU))tÏØ0_132"/>
      <sheetName val="/VWVU))tÏØ0_133"/>
      <sheetName val="70,/0s«_iÆø_í¬_15"/>
      <sheetName val="70?,/0?s«i?Æøí¬15"/>
      <sheetName val="/VWVU))tÏØ0_134"/>
      <sheetName val="/VWVU))tÏØ0_135"/>
      <sheetName val="/VWVU))tÏØ0_136"/>
      <sheetName val="/VWVU))tÏØ0_137"/>
      <sheetName val="/VWVU))tÏØ0_138"/>
      <sheetName val="/VWVU))tÏØ0_139"/>
      <sheetName val="[SHOPLIST_xls]/V4"/>
      <sheetName val="70,/0s«iÆøí¬5"/>
      <sheetName val="[SH5"/>
      <sheetName val="70_5"/>
      <sheetName val="/VWVU))tÏØ0_140"/>
      <sheetName val="/VWVU))tÏØ0_141"/>
      <sheetName val="/VWVU))tÏØ0_142"/>
      <sheetName val="70,/0s«i_x4"/>
      <sheetName val="/VW4"/>
      <sheetName val="70_x005f_x0000_,/0_x002"/>
      <sheetName val="/VWVU))tÏØ0_143"/>
      <sheetName val="/VWVU))tÏØ0_144"/>
      <sheetName val="/VWVU))tÏØ0_145"/>
      <sheetName val="/VWVU))tÏØ0_146"/>
      <sheetName val="/VWVU))tÏØ0_147"/>
      <sheetName val="/VWVU))tÏØ0_148"/>
      <sheetName val="/VWVU))tÏØ0_149"/>
      <sheetName val="/VWVU))tÏØ0_150"/>
      <sheetName val="[SHOPLIST_xls]762"/>
      <sheetName val="[SHOPLIST_xls]229"/>
      <sheetName val="[SHOPLIST_xls]763"/>
      <sheetName val="[SHOPLIST_xls]230"/>
      <sheetName val="[SHOPLIST_xls]231"/>
      <sheetName val="[SHOPLIST_xls]232"/>
      <sheetName val="[SHOPLIST_xls]233"/>
      <sheetName val="[SHOPLIST_xls]234"/>
      <sheetName val="[SHOPLIST_xls]764"/>
      <sheetName val="[SHOPLIST_xls]765"/>
      <sheetName val="[SHOPLIST_xls]766"/>
      <sheetName val="[SHOPLIST_xls]767"/>
      <sheetName val="[SHOPLIST_xls]768"/>
      <sheetName val="[SHOPLIST_xls]769"/>
      <sheetName val="[SHOPLIST_xls]770"/>
      <sheetName val="[SHOPLIST_xls]771"/>
      <sheetName val="[SHOPLIST_xls]235"/>
      <sheetName val="[SHOPLIST_xls]772"/>
      <sheetName val="[SHOPLIST_xls]773"/>
      <sheetName val="[SHOPLIST_xls]236"/>
      <sheetName val="[SHOPLIST_xls]237"/>
      <sheetName val="[SHOPLIST_xls]238"/>
      <sheetName val="[SHOPLIST_xls]239"/>
      <sheetName val="[SHOPLIST_xls]774"/>
      <sheetName val="[SHOPLIST_xls]240"/>
      <sheetName val="[SHOPLIST_xls]241"/>
      <sheetName val="[SHOPLIST_xls]242"/>
      <sheetName val="[SHOPLIST_xls]243"/>
      <sheetName val="[SHOPLIST_xls]244"/>
      <sheetName val="[SHOPLIST_xls]245"/>
      <sheetName val="[SHOPLIST_xls]246"/>
      <sheetName val="[SHOPLIST_xls]247"/>
      <sheetName val="[SHOPLIST_xls]248"/>
      <sheetName val="[SHOPLIST_xls]249"/>
      <sheetName val="[SHOPLIST_xls]250"/>
      <sheetName val="[SHOPLIST_xls]251"/>
      <sheetName val="[SHOPLIST_xls]252"/>
      <sheetName val="[SHOPLIST_xls]253"/>
      <sheetName val="[SHOPLIST_xls]254"/>
      <sheetName val="[SHOPLIST_xls]255"/>
      <sheetName val="[SHOPLIST_xls]256"/>
      <sheetName val="[SHOPLIST_xls]257"/>
      <sheetName val="[SHOPLIST_xls]258"/>
      <sheetName val="[SHOPLIST_xls]259"/>
      <sheetName val="[SHOPLIST_xls]260"/>
      <sheetName val="[SHOPLIST_xls]261"/>
      <sheetName val="[SHOPLIST_xls]262"/>
      <sheetName val="[SHOPLIST_xls]263"/>
      <sheetName val="[SHOPLIST_xls]264"/>
      <sheetName val="[SHOPLIST_xls]265"/>
      <sheetName val="[SHOPLIST_xls]266"/>
      <sheetName val="[SHOPLIST_xls]267"/>
      <sheetName val="[SHOPLIST_xls]268"/>
      <sheetName val="[SHOPLIST_xls]269"/>
      <sheetName val="[SHOPLIST_xls]270"/>
      <sheetName val="[SHOPLIST_xls]271"/>
      <sheetName val="[SHOPLIST_xls]272"/>
      <sheetName val="[SHOPLIST_xls]273"/>
      <sheetName val="[SHOPLIST_xls]274"/>
      <sheetName val="[SHOPLIST_xls]275"/>
      <sheetName val="[SHOPLIST_xls]276"/>
      <sheetName val="[SHOPLIST_xls]277"/>
      <sheetName val="[SHOPLIST_xls]278"/>
      <sheetName val="[SHOPLIST_xls]279"/>
      <sheetName val="[SHOPLIST_xls]280"/>
      <sheetName val="[SHOPLIST_xls]281"/>
      <sheetName val="[SHOPLIST_xls]282"/>
      <sheetName val="[SHOPLIST_xls]283"/>
      <sheetName val="[SHOPLIST_xls]284"/>
      <sheetName val="[SHOPLIST_xls]285"/>
      <sheetName val="[SHOPLIST_xls]286"/>
      <sheetName val="[SHOPLIST_xls]287"/>
      <sheetName val="[SHOPLIST_xls]288"/>
      <sheetName val="[SHOPLIST_xls]289"/>
      <sheetName val="[SHOPLIST_xls]290"/>
      <sheetName val="[SHOPLIST_xls]291"/>
      <sheetName val="[SHOPLIST_xls]292"/>
      <sheetName val="[SHOPLIST_xls]293"/>
      <sheetName val="[SHOPLIST_xls]294"/>
      <sheetName val="[SHOPLIST_xls]295"/>
      <sheetName val="[SHOPLIST_xls]296"/>
      <sheetName val="[SHOPLIST_xls]297"/>
      <sheetName val="[SHOPLIST_xls]298"/>
      <sheetName val="[SHOPLIST_xls]299"/>
      <sheetName val="[SHOPLIST_xls]300"/>
      <sheetName val="[SHOPLIST_xls]301"/>
      <sheetName val="[SHOPLIST_xls]302"/>
      <sheetName val="[SHOPLIST_xls]303"/>
      <sheetName val="[SHOPLIST_xls]304"/>
      <sheetName val="[SHOPLIST_xls]305"/>
      <sheetName val="[SHOPLIST_xls]306"/>
      <sheetName val="[SHOPLIST_xls]307"/>
      <sheetName val="[SHOPLIST_xls]308"/>
      <sheetName val="[SHOPLIST_xls]309"/>
      <sheetName val="[SHOPLIST_xls]310"/>
      <sheetName val="[SHOPLIST_xls]311"/>
      <sheetName val="[SHOPLIST_xls]312"/>
      <sheetName val="[SHOPLIST_xls]313"/>
      <sheetName val="[SHOPLIST_xls]314"/>
      <sheetName val="[SHOPLIST_xls]315"/>
      <sheetName val="[SHOPLIST_xls]316"/>
      <sheetName val="[SHOPLIST_xls]317"/>
      <sheetName val="[SHOPLIST_xls]318"/>
      <sheetName val="[SHOPLIST_xls]319"/>
      <sheetName val="[SHOPLIST_xls]320"/>
      <sheetName val="[SHOPLIST_xls]321"/>
      <sheetName val="[SHOPLIST_xls]322"/>
      <sheetName val="[SHOPLIST_xls]323"/>
      <sheetName val="[SHOPLIST_xls]324"/>
      <sheetName val="[SHOPLIST_xls]325"/>
      <sheetName val="[SHOPLIST_xls]326"/>
      <sheetName val="[SHOPLIST_xls]327"/>
      <sheetName val="[SHOPLIST_xls]328"/>
      <sheetName val="[SHOPLIST_xls]329"/>
      <sheetName val="[SHOPLIST_xls]330"/>
      <sheetName val="[SHOPLIST_xls]331"/>
      <sheetName val="[SHOPLIST_xls]332"/>
      <sheetName val="[SHOPLIST_xls]333"/>
      <sheetName val="[SHOPLIST_xls]334"/>
      <sheetName val="[SHOPLIST_xls]335"/>
      <sheetName val="[SHOPLIST_xls]336"/>
      <sheetName val="[SHOPLIST_xls]337"/>
      <sheetName val="[SHOPLIST_xls]338"/>
      <sheetName val="[SHOPLIST_xls]339"/>
      <sheetName val="[SHOPLIST_xls]340"/>
      <sheetName val="[SHOPLIST_xls]775"/>
      <sheetName val="[SHOPLIST_xls]341"/>
      <sheetName val="[SHOPLIST_xls]342"/>
      <sheetName val="70,/0s«iÆøí¬i111"/>
      <sheetName val="70,/0s«_iÆø_í¬3"/>
      <sheetName val="70,/0s«iÆøí¬i24"/>
      <sheetName val="70,/0s«iÆøí¬i33"/>
      <sheetName val="[SHOPLIST_xls]776"/>
      <sheetName val="/VWVU))3"/>
      <sheetName val="[SHOPLIST_xls]343"/>
      <sheetName val="[SHOPLIST_xls]344"/>
      <sheetName val="[SHOPLIST_xls]345"/>
      <sheetName val="[SHOPLIST_xls]346"/>
      <sheetName val="[SHOPLIST_xls]347"/>
      <sheetName val="[SHOPLIST_xls]348"/>
      <sheetName val="[SHOPLIST_xls]349"/>
      <sheetName val="[SHOPLIST_xls]350"/>
      <sheetName val="7_2"/>
      <sheetName val="__2"/>
      <sheetName val="7_3"/>
      <sheetName val="__3"/>
      <sheetName val="__4"/>
      <sheetName val="__5"/>
      <sheetName val="__6"/>
      <sheetName val="__7"/>
      <sheetName val="7_4"/>
      <sheetName val="7_5"/>
      <sheetName val="7_6"/>
      <sheetName val="7_7"/>
      <sheetName val="7_8"/>
      <sheetName val="__8"/>
      <sheetName val="__9"/>
      <sheetName val="7_9"/>
      <sheetName val="_10"/>
      <sheetName val="_11"/>
      <sheetName val="_12"/>
      <sheetName val="_13"/>
      <sheetName val="_14"/>
      <sheetName val="_15"/>
      <sheetName val="_16"/>
      <sheetName val="_17"/>
      <sheetName val="_18"/>
      <sheetName val="_19"/>
      <sheetName val="_20"/>
      <sheetName val="_21"/>
      <sheetName val="_22"/>
      <sheetName val="_23"/>
      <sheetName val="_24"/>
      <sheetName val="_25"/>
      <sheetName val="_26"/>
      <sheetName val="_27"/>
      <sheetName val="_28"/>
      <sheetName val="_29"/>
      <sheetName val="_30"/>
      <sheetName val="_31"/>
      <sheetName val="_32"/>
      <sheetName val="_33"/>
      <sheetName val="_34"/>
      <sheetName val="_35"/>
      <sheetName val="_36"/>
      <sheetName val="_37"/>
      <sheetName val="_38"/>
      <sheetName val="_39"/>
      <sheetName val="_40"/>
      <sheetName val="_41"/>
      <sheetName val="_42"/>
      <sheetName val="_43"/>
      <sheetName val="_44"/>
      <sheetName val="_45"/>
      <sheetName val="_46"/>
      <sheetName val="_47"/>
      <sheetName val="_48"/>
      <sheetName val="_49"/>
      <sheetName val="_50"/>
      <sheetName val="_51"/>
      <sheetName val="_52"/>
      <sheetName val="_53"/>
      <sheetName val="_54"/>
      <sheetName val="_55"/>
      <sheetName val="_56"/>
      <sheetName val="_57"/>
      <sheetName val="_58"/>
      <sheetName val="_59"/>
      <sheetName val="_60"/>
      <sheetName val="_61"/>
      <sheetName val="_62"/>
      <sheetName val="_63"/>
      <sheetName val="_64"/>
      <sheetName val="_65"/>
      <sheetName val="_66"/>
      <sheetName val="_67"/>
      <sheetName val="_68"/>
      <sheetName val="_69"/>
      <sheetName val="_70"/>
      <sheetName val="_71"/>
      <sheetName val="_72"/>
      <sheetName val="_73"/>
      <sheetName val="_74"/>
      <sheetName val="_75"/>
      <sheetName val="_76"/>
      <sheetName val="_77"/>
      <sheetName val="_78"/>
      <sheetName val="_79"/>
      <sheetName val="_80"/>
      <sheetName val="_81"/>
      <sheetName val="_82"/>
      <sheetName val="_83"/>
      <sheetName val="_84"/>
      <sheetName val="_85"/>
      <sheetName val="_86"/>
      <sheetName val="_87"/>
      <sheetName val="_88"/>
      <sheetName val="_89"/>
      <sheetName val="_90"/>
      <sheetName val="_91"/>
      <sheetName val="_92"/>
      <sheetName val="_93"/>
      <sheetName val="_94"/>
      <sheetName val="_95"/>
      <sheetName val="_96"/>
      <sheetName val="_97"/>
      <sheetName val="_98"/>
      <sheetName val="_99"/>
      <sheetName val="729"/>
      <sheetName val="730"/>
      <sheetName val="[12"/>
      <sheetName val="731"/>
      <sheetName val="/V1"/>
      <sheetName val="741"/>
      <sheetName val="742"/>
      <sheetName val="743"/>
      <sheetName val="[14"/>
      <sheetName val="/V3"/>
      <sheetName val="744"/>
      <sheetName val="115"/>
      <sheetName val="745"/>
      <sheetName val="116"/>
      <sheetName val="117"/>
      <sheetName val="118"/>
      <sheetName val="119"/>
      <sheetName val="120"/>
      <sheetName val="746"/>
      <sheetName val="747"/>
      <sheetName val="748"/>
      <sheetName val="749"/>
      <sheetName val="750"/>
      <sheetName val="751"/>
      <sheetName val="752"/>
      <sheetName val="753"/>
      <sheetName val="121"/>
      <sheetName val="754"/>
      <sheetName val="755"/>
      <sheetName val="122"/>
      <sheetName val="123"/>
      <sheetName val="124"/>
      <sheetName val="125"/>
      <sheetName val="756"/>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757"/>
      <sheetName val="227"/>
      <sheetName val="228"/>
      <sheetName val="758"/>
      <sheetName val="7_1"/>
      <sheetName val="732"/>
      <sheetName val="733"/>
      <sheetName val="734"/>
      <sheetName val="__1"/>
      <sheetName val="735"/>
      <sheetName val="100"/>
      <sheetName val="101"/>
      <sheetName val="102"/>
      <sheetName val="103"/>
      <sheetName val="104"/>
      <sheetName val="105"/>
      <sheetName val="106"/>
      <sheetName val="107"/>
      <sheetName val="108"/>
      <sheetName val="109"/>
      <sheetName val="110"/>
      <sheetName val="111"/>
      <sheetName val="112"/>
      <sheetName val="736"/>
      <sheetName val="113"/>
      <sheetName val="114"/>
      <sheetName val="737"/>
      <sheetName val="[13"/>
      <sheetName val="/V2"/>
      <sheetName val="738"/>
      <sheetName val="739"/>
      <sheetName val="740"/>
      <sheetName val="759"/>
      <sheetName val="[15"/>
      <sheetName val="760"/>
      <sheetName val="761"/>
      <sheetName val="/V4"/>
      <sheetName val="762"/>
      <sheetName val="229"/>
      <sheetName val="763"/>
      <sheetName val="230"/>
      <sheetName val="231"/>
      <sheetName val="232"/>
      <sheetName val="233"/>
      <sheetName val="234"/>
      <sheetName val="764"/>
      <sheetName val="765"/>
      <sheetName val="766"/>
      <sheetName val="767"/>
      <sheetName val="768"/>
      <sheetName val="769"/>
      <sheetName val="770"/>
      <sheetName val="771"/>
      <sheetName val="235"/>
      <sheetName val="772"/>
      <sheetName val="773"/>
      <sheetName val="236"/>
      <sheetName val="237"/>
      <sheetName val="238"/>
      <sheetName val="239"/>
      <sheetName val="774"/>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5"/>
      <sheetName val="266"/>
      <sheetName val="267"/>
      <sheetName val="268"/>
      <sheetName val="269"/>
      <sheetName val="270"/>
      <sheetName val="271"/>
      <sheetName val="272"/>
      <sheetName val="273"/>
      <sheetName val="274"/>
      <sheetName val="275"/>
      <sheetName val="276"/>
      <sheetName val="277"/>
      <sheetName val="278"/>
      <sheetName val="279"/>
      <sheetName val="280"/>
      <sheetName val="281"/>
      <sheetName val="282"/>
      <sheetName val="283"/>
      <sheetName val="284"/>
      <sheetName val="285"/>
      <sheetName val="286"/>
      <sheetName val="287"/>
      <sheetName val="288"/>
      <sheetName val="289"/>
      <sheetName val="290"/>
      <sheetName val="291"/>
      <sheetName val="292"/>
      <sheetName val="293"/>
      <sheetName val="294"/>
      <sheetName val="295"/>
      <sheetName val="296"/>
      <sheetName val="297"/>
      <sheetName val="298"/>
      <sheetName val="299"/>
      <sheetName val="300"/>
      <sheetName val="301"/>
      <sheetName val="302"/>
      <sheetName val="303"/>
      <sheetName val="304"/>
      <sheetName val="305"/>
      <sheetName val="306"/>
      <sheetName val="307"/>
      <sheetName val="308"/>
      <sheetName val="309"/>
      <sheetName val="310"/>
      <sheetName val="311"/>
      <sheetName val="312"/>
      <sheetName val="313"/>
      <sheetName val="314"/>
      <sheetName val="315"/>
      <sheetName val="316"/>
      <sheetName val="317"/>
      <sheetName val="318"/>
      <sheetName val="319"/>
      <sheetName val="320"/>
      <sheetName val="321"/>
      <sheetName val="322"/>
      <sheetName val="323"/>
      <sheetName val="324"/>
      <sheetName val="325"/>
      <sheetName val="326"/>
      <sheetName val="327"/>
      <sheetName val="328"/>
      <sheetName val="329"/>
      <sheetName val="330"/>
      <sheetName val="331"/>
      <sheetName val="332"/>
      <sheetName val="333"/>
      <sheetName val="334"/>
      <sheetName val="335"/>
      <sheetName val="336"/>
      <sheetName val="337"/>
      <sheetName val="338"/>
      <sheetName val="339"/>
      <sheetName val="340"/>
      <sheetName val="775"/>
      <sheetName val="341"/>
      <sheetName val="342"/>
      <sheetName val="776"/>
      <sheetName val="343"/>
      <sheetName val="344"/>
      <sheetName val="345"/>
      <sheetName val="346"/>
      <sheetName val="347"/>
      <sheetName val="348"/>
      <sheetName val="349"/>
      <sheetName val="350"/>
      <sheetName val="DVM_Sizing_Calculator-_10_ips_"/>
      <sheetName val="[SHOPLIST_xls]70___0_s__i____28"/>
      <sheetName val="Section(0)Preliminaries"/>
      <sheetName val="Section(1)Demolition"/>
      <sheetName val="Section(2)Exca "/>
      <sheetName val="[SHOPLIST_xls]/VWVU))tÏØ0_189"/>
      <sheetName val="Advance_Recovery"/>
      <sheetName val="SC_Cost_FEB_03"/>
      <sheetName val="[SHOPLIST_xls]/VWVU))tÏØ0_190"/>
      <sheetName val="[SHOPLIST_xls]/VWVU))tÏØ0_191"/>
      <sheetName val="[SHOPLIST_xls]/VWVU))tÏØ0_192"/>
      <sheetName val="[SHOPLIST_xls]/VWVU))tÏØ0_193"/>
      <sheetName val="[SHOPLIST_xls]/VWVU))tÏØ0_194"/>
      <sheetName val="[SHOPLIST_xls]/VWVU))tÏØ0_195"/>
      <sheetName val="[SHOPLIST_xls]/VWVU))tÏØ0_196"/>
      <sheetName val="[SHOPLIST_xls]/VWVU))tÏØ0_197"/>
      <sheetName val="[SHOPLIST_xls]/VWVU))tÏØ0_198"/>
      <sheetName val="[SHOPLIST_xls]/VWVU))tÏØ0_199"/>
      <sheetName val="[SHOPLIST_xls]/VWVU))tÏØ0_200"/>
      <sheetName val="[SHOPLIST_xls]/VWVU))tÏØ0_201"/>
      <sheetName val="[SHOPLIST_xls]/VWVU))tÏØ0_202"/>
      <sheetName val="[SHOPLIST_xls]/VWVU))tÏØ0_203"/>
      <sheetName val="[SHOPLIST_xls]/VWVU))tÏØ0_204"/>
      <sheetName val="[SHOPLIST_xls]/VWVU))tÏØ0_205"/>
      <sheetName val="[SHOPLIST_xls]/VWVU))tÏØ0_206"/>
      <sheetName val="[SHOPLIST_xls]/VWVU))tÏØ0_207"/>
      <sheetName val="[SHOPLIST_xls]/VWVU))tÏØ0_208"/>
      <sheetName val="[SHOPLIST_xls]/VWVU))tÏØ0_209"/>
      <sheetName val="[SHOPLIST_xls]/VWVU))tÏØ0_210"/>
      <sheetName val="[SHOPLIST_xls]/VWVU))tÏØ0_211"/>
      <sheetName val="[SHOPLIST_xls]/VWVU))tÏØ0_212"/>
      <sheetName val="[SHOPLIST_xls]/VWVU))tÏØ0_213"/>
      <sheetName val="[SHOPLIST_xls]/VWVU))tÏØ0_214"/>
      <sheetName val="[SHOPLIST_xls]/VWVU))tÏØ0_215"/>
      <sheetName val="[SHOPLIST_xls]/VWVU))tÏØ0_216"/>
      <sheetName val="[SHOPLIST_xls]/VWVU))tÏØ0_217"/>
      <sheetName val="[SHOPLIST_xls]/VWVU))tÏØ0_218"/>
      <sheetName val="[SHOPLIST_xls]/VWVU))tÏØ0_219"/>
      <sheetName val="[SHOPLIST_xls]/VWVU))tÏØ0_220"/>
      <sheetName val="[SHOPLIST_xls]/VWVU))tÏØ0_221"/>
      <sheetName val="[SHOPLIST_xls]/VWVU))tÏØ0_222"/>
      <sheetName val="[SHOPLIST_xls]/VWVU))tÏØ0_223"/>
      <sheetName val="Fee_Rate_Summary"/>
      <sheetName val="P_Staff_fac"/>
      <sheetName val="Summary_year_Plan"/>
      <sheetName val="BS_"/>
      <sheetName val="Geneí¬_x005f_x0008_i??_x005f_x0014_?0_"/>
      <sheetName val="Geneí¬_x005f_x0008_i___x005f_x0014__0_"/>
      <sheetName val="Goc_CC"/>
      <sheetName val="Room_Type"/>
      <sheetName val="Basement2_DB"/>
      <sheetName val="_SHOPLIST_xls__VWVU))tÏØ0_101"/>
      <sheetName val="_SHOPLIST_xls__VWVU))tÏØ0_102"/>
      <sheetName val="_SHOPLIST_xls__VWVU))tÏØ0_103"/>
      <sheetName val="footing_for_SP"/>
      <sheetName val="Macro_custom_function"/>
      <sheetName val="_N_Finansal_Eğri"/>
      <sheetName val="ตารางส่วนลด EE."/>
      <sheetName val="FR"/>
      <sheetName val="frais VS BBI"/>
      <sheetName val="Drop_Down_Data8"/>
      <sheetName val="Rules_8"/>
      <sheetName val="L3-WBS_Mapping8"/>
      <sheetName val="BAFO_CCL_Submission8"/>
      <sheetName val="Update_list8"/>
      <sheetName val="Sinh_Nam_systems8"/>
      <sheetName val="DIE_profile8"/>
      <sheetName val="Import_tax8"/>
      <sheetName val="TONG_HOP_VL-NC8"/>
      <sheetName val="TONGKE3p_8"/>
      <sheetName val="TH_VL,_NC,_DDHT_Thanhphuoc8"/>
      <sheetName val="DON_GIA8"/>
      <sheetName val="CHITIET_VL-NC8"/>
      <sheetName val="TH_kinh_phi8"/>
      <sheetName val="KLDT_DIEN8"/>
      <sheetName val="Dinh_muc_CP_KTCB_khac8"/>
      <sheetName val="[SHOPLIST_xls][SHOPLIST_xls]795"/>
      <sheetName val="quotation_8"/>
      <sheetName val="Bill_5_-_Carpark8"/>
      <sheetName val="BOQ_-_summary__38"/>
      <sheetName val="NKSC_thue8"/>
      <sheetName val="05__Data_Cash_Flow8"/>
      <sheetName val="MTO_REV_2(ARMOR)8"/>
      <sheetName val="[SHOPLIST_xls][SHOPLIST_xls]796"/>
      <sheetName val="[SHOPLIST_xls][SHOPLIST_xls]797"/>
      <sheetName val="Sheet_Index7"/>
      <sheetName val="Trade_Summary7"/>
      <sheetName val="Status_Summary8"/>
      <sheetName val="2_Plex8"/>
      <sheetName val="Sheet1_(2)8"/>
      <sheetName val="4_Plex8"/>
      <sheetName val="6_Plex_8"/>
      <sheetName val="Detailed_Summary8"/>
      <sheetName val="Sheet1_(3)8"/>
      <sheetName val="Sheet1_(4)8"/>
      <sheetName val="May_059"/>
      <sheetName val="April_059"/>
      <sheetName val="Aug_059"/>
      <sheetName val="July_059"/>
      <sheetName val="June_059"/>
      <sheetName val="Nov_059"/>
      <sheetName val="Oct_059"/>
      <sheetName val="Sep_059"/>
      <sheetName val="1_-_Main_Building8"/>
      <sheetName val="1_-_Summary8"/>
      <sheetName val="2_-_Landscaping_Works8"/>
      <sheetName val="2_-_Summary8"/>
      <sheetName val="4_-_Bldg_Infra8"/>
      <sheetName val="4_-_Summary8"/>
      <sheetName val="Asset_Allocation_(CR)8"/>
      <sheetName val="Project_Benchmarking8"/>
      <sheetName val="Dashboard_(1)8"/>
      <sheetName val="VO_Agreed_to_Unifier_Sum8"/>
      <sheetName val="VO_Not_yet_Agreed_to_Unifier8"/>
      <sheetName val="VO_Anticipated_to_Unifier8"/>
      <sheetName val="EW_to_Unifier8"/>
      <sheetName val="Prov_Sums8"/>
      <sheetName val="Other_Amounts8"/>
      <sheetName val="Summary_7"/>
      <sheetName val="B04-A_-_DIA_SUDEER7"/>
      <sheetName val="04D_-_Tanmyat7"/>
      <sheetName val="13-_B04-B_&amp;_C7"/>
      <sheetName val="_SITE_09_B04-B&amp;C-AFAQ7"/>
      <sheetName val="CONSTRUCTION_COMPONENT7"/>
      <sheetName val="B-3_2_EB7"/>
      <sheetName val="Balance_Sheet7"/>
      <sheetName val="Other_Cost_Norms6"/>
      <sheetName val="AOP_Summary-29"/>
      <sheetName val="Estimate_for_approval7"/>
      <sheetName val="New_Rates7"/>
      <sheetName val="Labour_Rates7"/>
      <sheetName val="Status_7"/>
      <sheetName val="CLIENT_BUDGET7"/>
      <sheetName val="Reco-June_20197"/>
      <sheetName val="REMINING_PROGRESS7"/>
      <sheetName val="OS&amp;E__IT7"/>
      <sheetName val="PAID_AMOUNT7"/>
      <sheetName val="IPA_217"/>
      <sheetName val="Order_by_owner7"/>
      <sheetName val="PERLIM__Sammary7"/>
      <sheetName val="RECOVER_OF_DOUBLE_PAYMENT7"/>
      <sheetName val="rathath_al_matar7"/>
      <sheetName val="INTERNAL_LINE_7"/>
      <sheetName val="MINOVA_AL_DEYAR7"/>
      <sheetName val="BLUE_RHINE7"/>
      <sheetName val="NATIONAL_PAINT7"/>
      <sheetName val="FIRE_RATED7"/>
      <sheetName val="MAIN_SUMMARY6"/>
      <sheetName val="Sec__A-PQ8"/>
      <sheetName val="Preamble_B8"/>
      <sheetName val="Sec__C-Dayworks8"/>
      <sheetName val="d5_8"/>
      <sheetName val="Tender_Docs7"/>
      <sheetName val="Miral_Emails7"/>
      <sheetName val="LOAs_(061619)7"/>
      <sheetName val="Contract_Conditions_(Tender)7"/>
      <sheetName val="Contract_Qualifications7"/>
      <sheetName val="YVPI_&amp;_GII7"/>
      <sheetName val="LOA_(live_sheet)7"/>
      <sheetName val="LOA_Log_(082419)7"/>
      <sheetName val="Key_Docs_Ref_7"/>
      <sheetName val="To_Mr__Boota_(072519)7"/>
      <sheetName val="Abs_PMRL6"/>
      <sheetName val="B2-DV_No_026"/>
      <sheetName val="TB_ALJADA6"/>
      <sheetName val="Plot_Area6"/>
      <sheetName val="Closing_entries6"/>
      <sheetName val="Executive_Summary6"/>
      <sheetName val="Sales_Tracking_Report_(STR)6"/>
      <sheetName val="Blocking_Tracking_Report_(BTR)6"/>
      <sheetName val="Bill_No_16"/>
      <sheetName val="[SHOPLIST_xls]70,/0s«iÆøí¬7"/>
      <sheetName val="[SHOPLIST_xls][SH7"/>
      <sheetName val="[SHOPLIST_xls]70_7"/>
      <sheetName val="[SHOPLIST_xls]/VW6"/>
      <sheetName val="MASTER_RATE_ANALYSIS7"/>
      <sheetName val="Basic_Rate7"/>
      <sheetName val="P-Ins_&amp;_Bonds7"/>
      <sheetName val="DIV_01_General_Requirements6"/>
      <sheetName val="Bill_(1)_Main_Building6"/>
      <sheetName val="Bill_(2)_General_Site_&amp;_Parkin6"/>
      <sheetName val="wd_points6"/>
      <sheetName val="Bill_(3)_Guest_House6"/>
      <sheetName val="Bill_(4)_Family_Buildings6"/>
      <sheetName val="Bill_(5)_Villa_Buildings6"/>
      <sheetName val="Bill_(6)_Entrance_Building6"/>
      <sheetName val="Bill_(7)_Masjid6"/>
      <sheetName val="Bill_(8)_Auditorium6"/>
      <sheetName val="Bill_(9)_Site_Prep__&amp;_Roadway6"/>
      <sheetName val="Summary_Cost6"/>
      <sheetName val="lighting_points6"/>
      <sheetName val="ESTIMATE_(2)6"/>
      <sheetName val="COM_Summary6"/>
      <sheetName val="Comp_equip6"/>
      <sheetName val="SITE_WORKS6"/>
      <sheetName val="WOOD_WORK6"/>
      <sheetName val="THERMAL_&amp;_MOISTURE_6"/>
      <sheetName val="DOORS_&amp;_WINDOWS6"/>
      <sheetName val="Additional_Items6"/>
      <sheetName val="P15_Cost_Implications6"/>
      <sheetName val="P15_uPVC_ducts-Rate_Summary6"/>
      <sheetName val="P13_uPVC_ducts6"/>
      <sheetName val="P13_Mass_Concrete6"/>
      <sheetName val="P13_Imported_Fill6"/>
      <sheetName val="P14_uPVC_ducts6"/>
      <sheetName val="P14_Mass_Concrete6"/>
      <sheetName val="P14_Imported_Fill6"/>
      <sheetName val="P14_Sand_bed_to_cable6"/>
      <sheetName val="P15_uPVC_ducts6"/>
      <sheetName val="Master_data6"/>
      <sheetName val="Quotation_FM_administration6"/>
      <sheetName val="Quotation_Visitor_and_Sec6"/>
      <sheetName val="Service_Charge6"/>
      <sheetName val="CABLES_6"/>
      <sheetName val="Quotation_Offices_108,9,10,11)6"/>
      <sheetName val="Quotation_modification6"/>
      <sheetName val="L_(4)6"/>
      <sheetName val="BOQ_1_926"/>
      <sheetName val="Ref_Arch6"/>
      <sheetName val="Portfolio_List6"/>
      <sheetName val="Staff_OLD_6"/>
      <sheetName val="개시대사_(2)6"/>
      <sheetName val="Appendix-A_-GRAND_SUMMARY6"/>
      <sheetName val="D9_(New_Rate)6"/>
      <sheetName val="WATER_DUCT_-_IC_216"/>
      <sheetName val="Initial_Data6"/>
      <sheetName val="Package_Status6"/>
      <sheetName val="Asset_Desc6"/>
      <sheetName val="Cumulative_Rail_6"/>
      <sheetName val="Data_6"/>
      <sheetName val="6_2_Floor_Finishes6"/>
      <sheetName val="BUAs_and_Sales_Forecast6"/>
      <sheetName val="Lagoons_Breakdown_Prices6"/>
      <sheetName val="Cover_HW_Z2_6"/>
      <sheetName val="TOTAL_WORK6"/>
      <sheetName val="part_36"/>
      <sheetName val="pile_Length_for_Easter_fence6"/>
      <sheetName val="Div_10-Specialities_6"/>
      <sheetName val="MALE_&amp;_FEMALE_6"/>
      <sheetName val="Div_Summary6"/>
      <sheetName val="_Estimate__6"/>
      <sheetName val="Equip_6"/>
      <sheetName val="[SHOPLIST_xls]70,/0s«i_x6"/>
      <sheetName val="Admin_TAKE_OFF4"/>
      <sheetName val="[SHOPLIST_xls]70_x005f_x0000_,/0_x004"/>
      <sheetName val="Drop_down4"/>
      <sheetName val="[SHOPLIST_xls][SHOPLIST_xls]798"/>
      <sheetName val="[SHOPLIST_xls][SHOPLIST_xls]473"/>
      <sheetName val="[SHOPLIST_xls][SHOPLIST_xls]799"/>
      <sheetName val="[SHOPLIST_xls][SHOPLIST_xls]474"/>
      <sheetName val="[SHOPLIST_xls][SHOPLIST_xls]475"/>
      <sheetName val="[SHOPLIST_xls][SHOPLIST_xls]476"/>
      <sheetName val="[SHOPLIST_xls][SHOPLIST_xls]477"/>
      <sheetName val="[SHOPLIST_xls][SHOPLIST_xls]478"/>
      <sheetName val="[SHOPLIST_xls][SHOPLIST_xls]479"/>
      <sheetName val="[SHOPLIST_xls][SHOPLIST_xls]480"/>
      <sheetName val="[SHOPLIST_xls][SHOPLIST_xls]481"/>
      <sheetName val="[SHOPLIST_xls][SHOPLIST_xls]482"/>
      <sheetName val="[SHOPLIST_xls][SHOPLIST_xls]483"/>
      <sheetName val="[SHOPLIST_xls][SHOPLIST_xls]484"/>
      <sheetName val="[SHOPLIST_xls][SHOPLIST_xls]485"/>
      <sheetName val="[SHOPLIST_xls][SHOPLIST_xls]486"/>
      <sheetName val="[SHOPLIST_xls][SHOPLIST_xls]487"/>
      <sheetName val="[SHOPLIST_xls][SHOPLIST_xls]488"/>
      <sheetName val="[SHOPLIST_xls][SHOPLIST_xls]489"/>
      <sheetName val="[SHOPLIST_xls][SHOPLIST_xls]490"/>
      <sheetName val="[SHOPLIST_xls][SHOPLIST_xls]491"/>
      <sheetName val="[SHOPLIST_xls][SHOPLIST_xls]492"/>
      <sheetName val="[SHOPLIST_xls][SHOPLIST_xls]493"/>
      <sheetName val="[SHOPLIST_xls][SHOPLIST_xls]494"/>
      <sheetName val="[SHOPLIST_xls][SHOPLIST_xls]495"/>
      <sheetName val="[SHOPLIST_xls][SHOPLIST_xls]496"/>
      <sheetName val="[SHOPLIST_xls][SHOPLIST_xls]497"/>
      <sheetName val="[SHOPLIST_xls][SHOPLIST_xls]498"/>
      <sheetName val="[SHOPLIST_xls][SHOPLIST_xls]499"/>
      <sheetName val="[SHOPLIST_xls][SHOPLIST_xls]500"/>
      <sheetName val="[SHOPLIST_xls][SHOPLIST_xls]501"/>
      <sheetName val="[SHOPLIST_xls][SHOPLIST_xls]502"/>
      <sheetName val="[SHOPLIST_xls][SHOPLIST_xls]503"/>
      <sheetName val="[SHOPLIST_xls][SHOPLIST_xls]504"/>
      <sheetName val="[SHOPLIST_xls][SHOPLIST_xls]505"/>
      <sheetName val="[SHOPLIST_xls][SHOPLIST_xls]506"/>
      <sheetName val="[SHOPLIST_xls][SHOPLIST_xls]507"/>
      <sheetName val="[SHOPLIST_xls][SHOPLIST_xls]508"/>
      <sheetName val="[SHOPLIST_xls][SHOPLIST_xls]509"/>
      <sheetName val="[SHOPLIST_xls][SHOPLIST_xls]510"/>
      <sheetName val="[SHOPLIST_xls][SHOPLIST_xls]511"/>
      <sheetName val="[SHOPLIST_xls][SHOPLIST_xls]512"/>
      <sheetName val="[SHOPLIST_xls][SHOPLIST_xls]513"/>
      <sheetName val="[SHOPLIST_xls][SHOPLIST_xls]514"/>
      <sheetName val="[SHOPLIST_xls][SHOPLIST_xls]515"/>
      <sheetName val="[SHOPLIST_xls][SHOPLIST_xls]516"/>
      <sheetName val="[SHOPLIST_xls][SHOPLIST_xls]517"/>
      <sheetName val="[SHOPLIST_xls][SHOPLIST_xls]518"/>
      <sheetName val="[SHOPLIST_xls][SHOPLIST_xls]519"/>
      <sheetName val="[SHOPLIST_xls][SHOPLIST_xls]520"/>
      <sheetName val="[SHOPLIST_xls][SHOPLIST_xls]521"/>
      <sheetName val="[SHOPLIST_xls][SHOPLIST_xls]522"/>
      <sheetName val="[SHOPLIST_xls][SHOPLIST_xls]523"/>
      <sheetName val="[SHOPLIST_xls][SHOPLIST_xls]524"/>
      <sheetName val="[SHOPLIST_xls][SHOPLIST_xls]525"/>
      <sheetName val="[SHOPLIST_xls][SHOPLIST_xls]526"/>
      <sheetName val="[SHOPLIST_xls][SHOPLIST_xls]527"/>
      <sheetName val="[SHOPLIST_xls][SHOPLIST_xls]528"/>
      <sheetName val="[SHOPLIST_xls][SHOPLIST_xls]529"/>
      <sheetName val="[SHOPLIST_xls][SHOPLIST_xls]530"/>
      <sheetName val="[SHOPLIST_xls][SHOPLIST_xls]531"/>
      <sheetName val="[SHOPLIST_xls][SHOPLIST_xls]532"/>
      <sheetName val="[SHOPLIST_xls][SHOPLIST_xls]533"/>
      <sheetName val="[SHOPLIST_xls][SHOPLIST_xls]534"/>
      <sheetName val="[SHOPLIST_xls][SHOPLIST_xls]535"/>
      <sheetName val="[SHOPLIST_xls][SHOPLIST_xls]536"/>
      <sheetName val="[SHOPLIST_xls][SHOPLIST_xls]537"/>
      <sheetName val="[SHOPLIST_xls][SHOPLIST_xls]538"/>
      <sheetName val="[SHOPLIST_xls][SHOPLIST_xls]539"/>
      <sheetName val="[SHOPLIST_xls][SHOPLIST_xls]540"/>
      <sheetName val="[SHOPLIST_xls][SHOPLIST_xls]541"/>
      <sheetName val="[SHOPLIST_xls][SHOPLIST_xls]542"/>
      <sheetName val="[SHOPLIST_xls][SHOPLIST_xls]543"/>
      <sheetName val="[SHOPLIST_xls][SHOPLIST_xls]544"/>
      <sheetName val="[SHOPLIST_xls][SHOPLIST_xls]545"/>
      <sheetName val="[SHOPLIST_xls][SHOPLIST_xls]546"/>
      <sheetName val="[SHOPLIST_xls][SHOPLIST_xls]547"/>
      <sheetName val="[SHOPLIST_xls][SHOPLIST_xls]548"/>
      <sheetName val="[SHOPLIST_xls][SHOPLIST_xls]549"/>
      <sheetName val="[SHOPLIST_xls][SHOPLIST_xls]550"/>
      <sheetName val="[SHOPLIST_xls][SHOPLIST_xls]551"/>
      <sheetName val="[SHOPLIST_xls][SHOPLIST_xls]552"/>
      <sheetName val="[SHOPLIST_xls][SHOPLIST_xls]553"/>
      <sheetName val="[SHOPLIST_xls][SHOPLIST_xls]554"/>
      <sheetName val="[SHOPLIST_xls][SHOPLIST_xls]555"/>
      <sheetName val="[SHOPLIST_xls][SHOPLIST_xls]556"/>
      <sheetName val="[SHOPLIST_xls][SHOPLIST_xls]557"/>
      <sheetName val="[SHOPLIST_xls][SHOPLIST_xls]558"/>
      <sheetName val="[SHOPLIST_xls][SHOPLIST_xls]559"/>
      <sheetName val="[SHOPLIST_xls][SHOPLIST_xls]560"/>
      <sheetName val="[SHOPLIST_xls][SHOPLIST_xls]561"/>
      <sheetName val="[SHOPLIST_xls][SHOPLIST_xls]562"/>
      <sheetName val="[SHOPLIST_xls][SHOPLIST_xls]563"/>
      <sheetName val="[SHOPLIST_xls][SHOPLIST_xls]564"/>
      <sheetName val="[SHOPLIST_xls][SHOPLIST_xls]565"/>
      <sheetName val="[SHOPLIST_xls][SHOPLIST_xls]566"/>
      <sheetName val="[SHOPLIST_xls][SHOPLIST_xls]567"/>
      <sheetName val="[SHOPLIST_xls][SHOPLIST_xls]568"/>
      <sheetName val="[SHOPLIST_xls][SHOPLIST_xls]569"/>
      <sheetName val="[SHOPLIST_xls][SHOPLIST_xls]570"/>
      <sheetName val="[SHOPLIST_xls][SHOPLIST_xls]571"/>
      <sheetName val="[SHOPLIST_xls][SHOPLIST_xls]572"/>
      <sheetName val="[SHOPLIST_xls][SHOPLIST_xls]573"/>
      <sheetName val="[SHOPLIST_xls][SHOPLIST_xls]574"/>
      <sheetName val="[SHOPLIST_xls][SHOPLIST_xls]575"/>
      <sheetName val="[SHOPLIST_xls][SHOPLIST_xls]576"/>
      <sheetName val="[SHOPLIST_xls][SHOPLIST_xls]577"/>
      <sheetName val="[SHOPLIST_xls][SHOPLIST_xls]578"/>
      <sheetName val="[SHOPLIST_xls][SHOPLIST_xls]579"/>
      <sheetName val="[SHOPLIST_xls][SHOPLIST_xls]580"/>
      <sheetName val="[SHOPLIST_xls][SHOPLIST_xls]581"/>
      <sheetName val="[SHOPLIST_xls][SHOPLIST_xls]582"/>
      <sheetName val="[SHOPLIST_xls][SHOPLIST_xls]583"/>
      <sheetName val="[SHOPLIST_xls][SHOPLIST_xls]584"/>
      <sheetName val="[SHOPLIST_xls][SHOPLIST_xls]585"/>
      <sheetName val="[SHOPLIST_xls][SHOPLIST_xls]586"/>
      <sheetName val="[SHOPLIST_xls][SHOPLIST_xls]587"/>
      <sheetName val="[SHOPLIST_xls][SHOPLIST_xls]588"/>
      <sheetName val="[SHOPLIST_xls][SHOPLIST_xls]589"/>
      <sheetName val="[SHOPLIST_xls][SHOPLIST_xls]590"/>
      <sheetName val="[SHOPLIST_xls][SHOPLIST_xls]591"/>
      <sheetName val="[SHOPLIST_xls][SHOPLIST_xls]592"/>
      <sheetName val="[SHOPLIST_xls][SHOPLIST_xls]593"/>
      <sheetName val="[SHOPLIST_xls][SHOPLIST_xls]594"/>
      <sheetName val="[SHOPLIST_xls][SHOPLIST_xls]595"/>
      <sheetName val="[SHOPLIST_xls][SHOPLIST_xls]596"/>
      <sheetName val="[SHOPLIST_xls][SHOPLIST_xls]597"/>
      <sheetName val="[SHOPLIST_xls][SHOPLIST_xls]598"/>
      <sheetName val="[SHOPLIST_xls]70,/0s«iÆøí¬i113"/>
      <sheetName val="[SHOPLIST_xls]70,/0s«iÆøí¬i28"/>
      <sheetName val="[SHOPLIST_xls][SHOPLIST_xls]599"/>
      <sheetName val="[SHOPLIST_xls]/VWVU))5"/>
      <sheetName val="S-Curve_Update4"/>
      <sheetName val="VESSELS_4"/>
      <sheetName val="FLOOR_AND_CEILING4"/>
      <sheetName val="area_comp_2011_01_18_(2)4"/>
      <sheetName val="drop_down_lists4"/>
      <sheetName val="PH_54"/>
      <sheetName val="[SHOPLIST_xls][SHOPLIST_xls]600"/>
      <sheetName val="[SHOPLIST_xls][SHOPLIST_xls]601"/>
      <sheetName val="[SHOPLIST_xls][SHOPLIST_xls]602"/>
      <sheetName val="[SHOPLIST_xls][SHOPLIST_xls]603"/>
      <sheetName val="[SHOPLIST_xls][SHOPLIST_xls]604"/>
      <sheetName val="[SHOPLIST_xls][SHOPLIST_xls]605"/>
      <sheetName val="[SHOPLIST_xls][SHOPLIST_xls]606"/>
      <sheetName val="[SHOPLIST_xls][SHOPLIST_xls]607"/>
      <sheetName val="Spacing_of_Delineators3"/>
      <sheetName val="EATON_SUMMARY4"/>
      <sheetName val="Outline_Cost_-_Five_star_Hotel4"/>
      <sheetName val="Schedules_PL3"/>
      <sheetName val="Schedules_BS3"/>
      <sheetName val="[SHOPLIST_xls][SHOPLIST_xls]608"/>
      <sheetName val="[SHOPLIST_xls][SHOPLIST_xls]609"/>
      <sheetName val="[SHOPLIST_xls][SHOPLIST_xls]610"/>
      <sheetName val="[SHOPLIST_xls][SHOPLIST_xls]611"/>
      <sheetName val="[SHOPLIST_xls][SHOPLIST_xls]612"/>
      <sheetName val="[SHOPLIST_xls][SHOPLIST_xls]613"/>
      <sheetName val="[SHOPLIST_xls][SHOPLIST_xls]614"/>
      <sheetName val="[SHOPLIST_xls][SHOPLIST_xls]615"/>
      <sheetName val="[SHOPLIST_xls][SHOPLIST_xls]616"/>
      <sheetName val="[SHOPLIST_xls][SHOPLIST_xls]617"/>
      <sheetName val="[SHOPLIST_xls][SHOPLIST_xls]618"/>
      <sheetName val="[SHOPLIST_xls][SHOPLIST_xls]619"/>
      <sheetName val="[SHOPLIST_xls][SHOPLIST_xls]620"/>
      <sheetName val="[SHOPLIST_xls][SHOPLIST_xls]621"/>
      <sheetName val="[SHOPLIST_xls][SHOPLIST_xls]622"/>
      <sheetName val="[SHOPLIST_xls][SHOPLIST_xls]623"/>
      <sheetName val="[SHOPLIST_xls][SHOPLIST_xls]624"/>
      <sheetName val="[SHOPLIST_xls][SHOPLIST_xls]625"/>
      <sheetName val="[SHOPLIST_xls][SHOPLIST_xls]626"/>
      <sheetName val="[SHOPLIST_xls][SHOPLIST_xls]627"/>
      <sheetName val="[SHOPLIST_xls][SHOPLIST_xls]628"/>
      <sheetName val="[SHOPLIST_xls][SHOPLIST_xls]629"/>
      <sheetName val="[SHOPLIST_xls][SHOPLIST_xls]630"/>
      <sheetName val="[SHOPLIST_xls][SHOPLIST_xls]631"/>
      <sheetName val="[SHOPLIST_xls][SHOPLIST_xls]632"/>
      <sheetName val="[SHOPLIST_xls][SHOPLIST_xls]633"/>
      <sheetName val="[SHOPLIST_xls][SHOPLIST_xls]634"/>
      <sheetName val="[SHOPLIST_xls][SHOPLIST_xls]635"/>
      <sheetName val="[SHOPLIST_xls][SHOPLIST_xls]636"/>
      <sheetName val="[SHOPLIST_xls][SHOPLIST_xls]637"/>
      <sheetName val="[SHOPLIST_xls][SHOPLIST_xls]638"/>
      <sheetName val="[SHOPLIST_xls][SHOPLIST_xls]639"/>
      <sheetName val="[SHOPLIST_xls][SHOPLIST_xls]640"/>
      <sheetName val="[SHOPLIST_xls][SHOPLIST_xls]641"/>
      <sheetName val="[SHOPLIST_xls][SHOPLIST_xls]642"/>
      <sheetName val="[SHOPLIST_xls][SHOPLIST_xls]643"/>
      <sheetName val="[SHOPLIST_xls][SHOPLIST_xls]644"/>
      <sheetName val="Drop_Down_Data9"/>
      <sheetName val="Rules_9"/>
      <sheetName val="L3-WBS_Mapping9"/>
      <sheetName val="Elemental_Buildup26"/>
      <sheetName val="Div__0827"/>
      <sheetName val="Div__0927"/>
      <sheetName val="Div__1027"/>
      <sheetName val="Div__1127"/>
      <sheetName val="Div__1227"/>
      <sheetName val="Div_1327"/>
      <sheetName val="EXTERNAL_WORKS27"/>
      <sheetName val="PRODUCTIVITY_RATE27"/>
      <sheetName val="U_R_A_-_MASONRY27"/>
      <sheetName val="U_R_A_-_PLASTERING27"/>
      <sheetName val="U_R_A_-_TILING27"/>
      <sheetName val="U_R_A_-_GRANITE27"/>
      <sheetName val="V_C_2_-_EARTHWORK27"/>
      <sheetName val="V_C_9_-_CERAMIC27"/>
      <sheetName val="V_C_9_-_FINISHES27"/>
      <sheetName val="BAFO_CCL_Submission9"/>
      <sheetName val="BOQ_Direct_selling_cost28"/>
      <sheetName val="Eq__Mobilization27"/>
      <sheetName val="PointNo_526"/>
      <sheetName val="w't_table26"/>
      <sheetName val="PMWeb_data27"/>
      <sheetName val="CHART_OF_ACCOUNTS27"/>
      <sheetName val="B185-B-9_127"/>
      <sheetName val="B185-B-9_227"/>
      <sheetName val="E-Bill_No_6_A-O27"/>
      <sheetName val="Material_List_26"/>
      <sheetName val="Project_Cost_Breakdown24"/>
      <sheetName val="Index_List26"/>
      <sheetName val="Type_List26"/>
      <sheetName val="File_Types26"/>
      <sheetName val="SS_MH27"/>
      <sheetName val="bill_nb2-Plumbing_&amp;_Drainag26"/>
      <sheetName val="Pl_&amp;_Dr_B26"/>
      <sheetName val="Pl_&amp;_Dr_G26"/>
      <sheetName val="Pl_&amp;_Dr_M26"/>
      <sheetName val="Pl_&amp;_Dr_126"/>
      <sheetName val="Pl_&amp;_Dr_226"/>
      <sheetName val="Pl_&amp;_Dr_326"/>
      <sheetName val="Pl_&amp;_Dr_426"/>
      <sheetName val="Pl_&amp;_Dr_526"/>
      <sheetName val="Pl_&amp;_Dr_626"/>
      <sheetName val="Pl_&amp;_Dr_726"/>
      <sheetName val="Pl_&amp;_Dr_826"/>
      <sheetName val="Pl_&amp;_Dr_R26"/>
      <sheetName val="FF_B26"/>
      <sheetName val="FF_G26"/>
      <sheetName val="FF_M26"/>
      <sheetName val="FF_126"/>
      <sheetName val="FF_2_26"/>
      <sheetName val="FF_326"/>
      <sheetName val="FF_426"/>
      <sheetName val="FF_526"/>
      <sheetName val="FF_6_26"/>
      <sheetName val="FF_726"/>
      <sheetName val="FF_826"/>
      <sheetName val="FF_R26"/>
      <sheetName val="bill_nb3-FF26"/>
      <sheetName val="HVAC_B26"/>
      <sheetName val="HVAC_G26"/>
      <sheetName val="HVAC_M26"/>
      <sheetName val="HVAC_126"/>
      <sheetName val="HVAC_226"/>
      <sheetName val="HVAC_326"/>
      <sheetName val="HVAC_426"/>
      <sheetName val="HVAC_526"/>
      <sheetName val="HVAC_626"/>
      <sheetName val="HVAC_726"/>
      <sheetName val="HVAC_826"/>
      <sheetName val="HVAC_R26"/>
      <sheetName val="bill_nb4-HVAC26"/>
      <sheetName val="SC_B26"/>
      <sheetName val="SC_G26"/>
      <sheetName val="SC_M26"/>
      <sheetName val="SC_126"/>
      <sheetName val="SC_226"/>
      <sheetName val="SC_326"/>
      <sheetName val="SC_426"/>
      <sheetName val="SC_526"/>
      <sheetName val="SC_626"/>
      <sheetName val="SC_726"/>
      <sheetName val="SC_826"/>
      <sheetName val="SC_R26"/>
      <sheetName val="AV_B26"/>
      <sheetName val="AV_G26"/>
      <sheetName val="AV_M26"/>
      <sheetName val="AV_126"/>
      <sheetName val="AV_226"/>
      <sheetName val="AV_326"/>
      <sheetName val="AV_426"/>
      <sheetName val="AV_526"/>
      <sheetName val="AV_626"/>
      <sheetName val="AV_726"/>
      <sheetName val="AV_826"/>
      <sheetName val="EL_B26"/>
      <sheetName val="EL_M26"/>
      <sheetName val="EL_126"/>
      <sheetName val="EL_226"/>
      <sheetName val="EL_326"/>
      <sheetName val="EL_426"/>
      <sheetName val="EL_526"/>
      <sheetName val="EL_626"/>
      <sheetName val="EL_726"/>
      <sheetName val="EL_826"/>
      <sheetName val="EL_R26"/>
      <sheetName val="EL_TR26"/>
      <sheetName val="8-_EL26"/>
      <sheetName val="FA_B26"/>
      <sheetName val="FA_G26"/>
      <sheetName val="FA_M26"/>
      <sheetName val="FA_126"/>
      <sheetName val="FA_226"/>
      <sheetName val="FA_326"/>
      <sheetName val="FA_426"/>
      <sheetName val="FA_526"/>
      <sheetName val="FA_626"/>
      <sheetName val="FA_726"/>
      <sheetName val="FA_826"/>
      <sheetName val="FA_R26"/>
      <sheetName val="9-_FA26"/>
      <sheetName val="B09_127"/>
      <sheetName val="2_2)Revised_Cash_Flow26"/>
      <sheetName val="입찰내역_발주처_양식26"/>
      <sheetName val="Division_255"/>
      <sheetName val="Division_426"/>
      <sheetName val="Division_526"/>
      <sheetName val="Division_626"/>
      <sheetName val="Division_726"/>
      <sheetName val="Division_826"/>
      <sheetName val="Division_926"/>
      <sheetName val="Division_1026"/>
      <sheetName val="Division_1226"/>
      <sheetName val="Division_1426"/>
      <sheetName val="Division_2129"/>
      <sheetName val="Division_2227"/>
      <sheetName val="Division_2326"/>
      <sheetName val="Division_2626"/>
      <sheetName val="Division_2726"/>
      <sheetName val="Division_2826"/>
      <sheetName val="Division_3126"/>
      <sheetName val="Division_3226"/>
      <sheetName val="Division_3326"/>
      <sheetName val="LIST_DO_NOT_REMOVE25"/>
      <sheetName val="PRECAST_lightconc-II28"/>
      <sheetName val="final_abstract28"/>
      <sheetName val="Mall_waterproofing23"/>
      <sheetName val="MSCP_waterproofing23"/>
      <sheetName val="Employee_List24"/>
      <sheetName val="Chiet_t26"/>
      <sheetName val="Staffing_and_Rates_IA26"/>
      <sheetName val="B6_2_25"/>
      <sheetName val="Summary_of_Work24"/>
      <sheetName val="RAB_AR&amp;STR23"/>
      <sheetName val="Data_Validation9"/>
      <sheetName val="Staff_Acco_24"/>
      <sheetName val="TBAL9697_-group_wise__sdpl24"/>
      <sheetName val="Div26_-_Elect9"/>
      <sheetName val="CHUNG_CU_CARRILON9"/>
      <sheetName val="Update_list9"/>
      <sheetName val="Sinh_Nam_systems9"/>
      <sheetName val="DIE_profile9"/>
      <sheetName val="Import_tax9"/>
      <sheetName val="[SHOPLIST_xls]70,/0s«iÆøí¬i29"/>
      <sheetName val="TONG_HOP_VL-NC9"/>
      <sheetName val="TONGKE3p_9"/>
      <sheetName val="TH_VL,_NC,_DDHT_Thanhphuoc9"/>
      <sheetName val="DON_GIA9"/>
      <sheetName val="CHITIET_VL-NC9"/>
      <sheetName val="TH_kinh_phi9"/>
      <sheetName val="KLDT_DIEN9"/>
      <sheetName val="Dinh_muc_CP_KTCB_khac9"/>
      <sheetName val="[SHOPLIST_xls][SHOPLIST_xls]645"/>
      <sheetName val="_SHOPLIST_xls_7015"/>
      <sheetName val="quotation_9"/>
      <sheetName val="Bill_5_-_Carpark9"/>
      <sheetName val="BOQ_-_summary__39"/>
      <sheetName val="NKSC_thue9"/>
      <sheetName val="05__Data_Cash_Flow9"/>
      <sheetName val="MTO_REV_2(ARMOR)9"/>
      <sheetName val="Item-_Compact24"/>
      <sheetName val="E_&amp;_R24"/>
      <sheetName val="Rate_summary23"/>
      <sheetName val="Рабочий_лист23"/>
      <sheetName val="[SHOPLIST_xls]7018"/>
      <sheetName val="Back_up23"/>
      <sheetName val="Annex_1_Sect_3a24"/>
      <sheetName val="Annex_1_Sect_3a_124"/>
      <sheetName val="Annex_1_Sect_3b24"/>
      <sheetName val="Annex_1_Sect_3c24"/>
      <sheetName val="HOURLY_RATES24"/>
      <sheetName val="Risk_Breakdown_Structure22"/>
      <sheetName val="Common_Variables23"/>
      <sheetName val="INDIGINEOUS_ITEMS_23"/>
      <sheetName val="SITE_WORK23"/>
      <sheetName val="PT_141-_Site_A_Landscape23"/>
      <sheetName val="train_cash23"/>
      <sheetName val="accom_cash23"/>
      <sheetName val="d-safe_DELUXE23"/>
      <sheetName val="GPL_Revenu_Update23"/>
      <sheetName val="DO_NOT_TOUCH23"/>
      <sheetName val="Work_Type23"/>
      <sheetName val="Duct_Accesories23"/>
      <sheetName val="AREA_OF_APPLICATION22"/>
      <sheetName val="????_???_??23"/>
      <sheetName val="Labour_&amp;_Plant23"/>
      <sheetName val="Ave_wtd_rates23"/>
      <sheetName val="Debits_as_on_12_04_0823"/>
      <sheetName val="STAFFSCHED_23"/>
      <sheetName val="TRIAL_BALANCE23"/>
      <sheetName val="PROJECT_BRIEF(EX_NEW)23"/>
      <sheetName val="Geneí¬_i22"/>
      <sheetName val="Cashflow_projection18"/>
      <sheetName val="steel_total22"/>
      <sheetName val="ELE_BOQ22"/>
      <sheetName val="Resumo_Empreitadas19"/>
      <sheetName val="Floor_Box_20"/>
      <sheetName val="PPA_Summary19"/>
      <sheetName val="Mix_Design19"/>
      <sheetName val="Equipment_Rates18"/>
      <sheetName val="[SHOPLIST_xls][SHOPLIST_xls][18"/>
      <sheetName val="E_H_-_H__W_P_18"/>
      <sheetName val="E__H__Treatment_for_pile_cap18"/>
      <sheetName val="Z-_GENERAL_PRICE_SUMMARY19"/>
      <sheetName val="%_prog_figs_-u5_and_total19"/>
      <sheetName val="[SHOPLIST_xls][SHOPLIST_xls]646"/>
      <sheetName val="Area_Breakdown_PER_LEVEL_LINK18"/>
      <sheetName val="CF_Input18"/>
      <sheetName val="DATA_INPUT18"/>
      <sheetName val="Vordruck-Nr__7_1_3_D18"/>
      <sheetName val="M&amp;A_D18"/>
      <sheetName val="M&amp;A_E18"/>
      <sheetName val="M&amp;A_G18"/>
      <sheetName val="[SHOPLIST_xls]70,18"/>
      <sheetName val="Base_BM-rebar18"/>
      <sheetName val="Data_Sheet18"/>
      <sheetName val="Materials_18"/>
      <sheetName val="Form_618"/>
      <sheetName val="Risk_Register18"/>
      <sheetName val="Revised_Front_Page18"/>
      <sheetName val="Diff_Run01&amp;Run0218"/>
      <sheetName val="CCS_Summary18"/>
      <sheetName val="1_Carillion_Staff18"/>
      <sheetName val="_2_Staff_&amp;_Gen_labour18"/>
      <sheetName val="3_Offices18"/>
      <sheetName val="4_TempServ18"/>
      <sheetName val="__5_Temp_Wks18"/>
      <sheetName val="_6_Addn_Plant18"/>
      <sheetName val="_7__Transport18"/>
      <sheetName val="_8_Testing18"/>
      <sheetName val="9__Miscellaneous18"/>
      <sheetName val="10__Design18"/>
      <sheetName val="_11_Insurances18"/>
      <sheetName val="_12_Client_Req_18"/>
      <sheetName val="Risk_List18"/>
      <sheetName val="Track_of_Changes18"/>
      <sheetName val="Bill_8_Doors_&amp;_Windows18"/>
      <sheetName val="Bill_9_Finishes_18"/>
      <sheetName val="Bill_10_Specialities18"/>
      <sheetName val="Contract_Division16"/>
      <sheetName val="SubContract_Type16"/>
      <sheetName val="Service_Type16"/>
      <sheetName val="PRICE_INFO15"/>
      <sheetName val="RC_SUMMARY15"/>
      <sheetName val="LABOUR_PRODUCTIVITY-TAV15"/>
      <sheetName val="MATERIAL_PRICES15"/>
      <sheetName val="P-100_MRF_DB_R115"/>
      <sheetName val="1_2_Staff_Schedule19"/>
      <sheetName val="Attach_4-1815"/>
      <sheetName val="tender_allowances18"/>
      <sheetName val="_Summary_BKG_03418"/>
      <sheetName val="BILL_3R18"/>
      <sheetName val="BLOCK-A_(MEA_SHEET)18"/>
      <sheetName val="Cost_Heading15"/>
      <sheetName val="Labour_Costs18"/>
      <sheetName val="Ewaan_Show_Kitchen_(2)15"/>
      <sheetName val="Cash_Flow_Working15"/>
      <sheetName val="MN_T_B_15"/>
      <sheetName val="D_&amp;_W_sizes15"/>
      <sheetName val="SOPMA_DD15"/>
      <sheetName val="Qtys_ZamZam_(Del__before)15"/>
      <sheetName val="Qtys_Relocation_(Del_before)15"/>
      <sheetName val="_Qtys_Sub_&amp;_Tents_(Del__befor15"/>
      <sheetName val="Qtys__Signages_(Del__before)15"/>
      <sheetName val="Qtys_Temporary_Passages_(Del)15"/>
      <sheetName val="_Qtys_Ser__Rooms_(Del_before)15"/>
      <sheetName val="Div_07_Thermal_&amp;_Moisture9"/>
      <sheetName val="Sheet_Index8"/>
      <sheetName val="Site_Dev_BOQ18"/>
      <sheetName val="Trade_Summary8"/>
      <sheetName val="Data_I_(2)15"/>
      <sheetName val="rEFERENCES_15"/>
      <sheetName val="BOQ_(2)9"/>
      <sheetName val="LABOUR_RATE9"/>
      <sheetName val="Material_Rate9"/>
      <sheetName val="Labor_abs-PW9"/>
      <sheetName val="Labor_abs-NMR9"/>
      <sheetName val="Combined_Results_9"/>
      <sheetName val="precast_RC_element9"/>
      <sheetName val="pile_Fabrication9"/>
      <sheetName val="New_Bld9"/>
      <sheetName val="Finansal_tamamlanma_Eğrisi9"/>
      <sheetName val="Status_Summary9"/>
      <sheetName val="Dash_board18"/>
      <sheetName val="2F_회의실견적(5_14_일대)11"/>
      <sheetName val="_HIT-&gt;HMC_견적(3900)11"/>
      <sheetName val="Appendix_B11"/>
      <sheetName val="Labour_Rate_15"/>
      <sheetName val="kppl_pl9"/>
      <sheetName val="Basic_Rates9"/>
      <sheetName val="2_Plex9"/>
      <sheetName val="Sheet1_(2)9"/>
      <sheetName val="4_Plex9"/>
      <sheetName val="6_Plex_9"/>
      <sheetName val="Detailed_Summary9"/>
      <sheetName val="Sheet1_(3)9"/>
      <sheetName val="Sheet1_(4)9"/>
      <sheetName val="May_0510"/>
      <sheetName val="April_0510"/>
      <sheetName val="Aug_0510"/>
      <sheetName val="July_0510"/>
      <sheetName val="June_0510"/>
      <sheetName val="Nov_0510"/>
      <sheetName val="Oct_0510"/>
      <sheetName val="Sep_0510"/>
      <sheetName val="Dropdown_List9"/>
      <sheetName val="1_-_Main_Building9"/>
      <sheetName val="1_-_Summary9"/>
      <sheetName val="2_-_Landscaping_Works9"/>
      <sheetName val="2_-_Summary9"/>
      <sheetName val="4_-_Bldg_Infra9"/>
      <sheetName val="4_-_Summary9"/>
      <sheetName val="Asset_Allocation_(CR)9"/>
      <sheetName val="Project_Benchmarking9"/>
      <sheetName val="Dashboard_(1)9"/>
      <sheetName val="VO_Agreed_to_Unifier_Sum9"/>
      <sheetName val="VO_Not_yet_Agreed_to_Unifier9"/>
      <sheetName val="VO_Anticipated_to_Unifier9"/>
      <sheetName val="EW_to_Unifier9"/>
      <sheetName val="Prov_Sums9"/>
      <sheetName val="Other_Amounts9"/>
      <sheetName val="Summary_8"/>
      <sheetName val="B04-A_-_DIA_SUDEER8"/>
      <sheetName val="04D_-_Tanmyat8"/>
      <sheetName val="13-_B04-B_&amp;_C8"/>
      <sheetName val="_SITE_09_B04-B&amp;C-AFAQ8"/>
      <sheetName val="CONSTRUCTION_COMPONENT8"/>
      <sheetName val="HB_CEC_schd_4_29"/>
      <sheetName val="HB_CEC_schd_4_39"/>
      <sheetName val="HB_CEC_schd_5_29"/>
      <sheetName val="HB_CEC_schd_6_29"/>
      <sheetName val="HB_CEC_schd_7_29"/>
      <sheetName val="HB_CEC_schd_9_29"/>
      <sheetName val="Doha_Farm9"/>
      <sheetName val="B-3_2_EB8"/>
      <sheetName val="Balance_Sheet8"/>
      <sheetName val="Other_Cost_Norms7"/>
      <sheetName val="AOP_Summary-210"/>
      <sheetName val="Estimate_for_approval8"/>
      <sheetName val="New_Rates8"/>
      <sheetName val="Labour_Rates8"/>
      <sheetName val="Status_8"/>
      <sheetName val="CLIENT_BUDGET8"/>
      <sheetName val="Reco-June_20198"/>
      <sheetName val="REMINING_PROGRESS8"/>
      <sheetName val="OS&amp;E__IT8"/>
      <sheetName val="PAID_AMOUNT8"/>
      <sheetName val="IPA_218"/>
      <sheetName val="Order_by_owner8"/>
      <sheetName val="PERLIM__Sammary8"/>
      <sheetName val="RECOVER_OF_DOUBLE_PAYMENT8"/>
      <sheetName val="rathath_al_matar8"/>
      <sheetName val="INTERNAL_LINE_8"/>
      <sheetName val="MINOVA_AL_DEYAR8"/>
      <sheetName val="BLUE_RHINE8"/>
      <sheetName val="NATIONAL_PAINT8"/>
      <sheetName val="FIRE_RATED8"/>
      <sheetName val="CIF_COST_ITEM7"/>
      <sheetName val="Rates_for_public_areas7"/>
      <sheetName val="MAIN_SUMMARY7"/>
      <sheetName val="[SHOPLIST_xls][SHOPLIST_xls]/V7"/>
      <sheetName val="Sec__A-PQ9"/>
      <sheetName val="Preamble_B9"/>
      <sheetName val="Sec__C-Dayworks9"/>
      <sheetName val="d5_9"/>
      <sheetName val="Tender_Docs8"/>
      <sheetName val="Miral_Emails8"/>
      <sheetName val="LOAs_(061619)8"/>
      <sheetName val="Contract_Conditions_(Tender)8"/>
      <sheetName val="Contract_Qualifications8"/>
      <sheetName val="YVPI_&amp;_GII8"/>
      <sheetName val="LOA_(live_sheet)8"/>
      <sheetName val="LOA_Log_(082419)8"/>
      <sheetName val="Key_Docs_Ref_8"/>
      <sheetName val="To_Mr__Boota_(072519)8"/>
      <sheetName val="Core_Data7"/>
      <sheetName val="Abs_PMRL7"/>
      <sheetName val="B2-DV_No_027"/>
      <sheetName val="TB_ALJADA7"/>
      <sheetName val="Plot_Area7"/>
      <sheetName val="Closing_entries7"/>
      <sheetName val="Executive_Summary7"/>
      <sheetName val="Sales_Tracking_Report_(STR)7"/>
      <sheetName val="Blocking_Tracking_Report_(BTR)7"/>
      <sheetName val="Bill_No_17"/>
      <sheetName val="[SHOPLIST_xls]70,/0s«iÆøí¬8"/>
      <sheetName val="[SHOPLIST_xls][SH8"/>
      <sheetName val="[SHOPLIST_xls]70_8"/>
      <sheetName val="[SHOPLIST_xls]/VW7"/>
      <sheetName val="MASTER_RATE_ANALYSIS8"/>
      <sheetName val="Basic_Rate8"/>
      <sheetName val="P-Ins_&amp;_Bonds8"/>
      <sheetName val="Recon_Template7"/>
      <sheetName val="DIV_01_General_Requirements7"/>
      <sheetName val="Bill_(1)_Main_Building7"/>
      <sheetName val="Bill_(2)_General_Site_&amp;_Parkin7"/>
      <sheetName val="wd_points7"/>
      <sheetName val="Bill_(3)_Guest_House7"/>
      <sheetName val="Bill_(4)_Family_Buildings7"/>
      <sheetName val="Bill_(5)_Villa_Buildings7"/>
      <sheetName val="Bill_(6)_Entrance_Building7"/>
      <sheetName val="Bill_(7)_Masjid7"/>
      <sheetName val="Bill_(8)_Auditorium7"/>
      <sheetName val="Bill_(9)_Site_Prep__&amp;_Roadway7"/>
      <sheetName val="Summary_Cost7"/>
      <sheetName val="lighting_points7"/>
      <sheetName val="ESTIMATE_(2)7"/>
      <sheetName val="COM_Summary7"/>
      <sheetName val="Comp_equip7"/>
      <sheetName val="SITE_WORKS7"/>
      <sheetName val="WOOD_WORK7"/>
      <sheetName val="THERMAL_&amp;_MOISTURE_7"/>
      <sheetName val="DOORS_&amp;_WINDOWS7"/>
      <sheetName val="Additional_Items7"/>
      <sheetName val="P15_Cost_Implications7"/>
      <sheetName val="P15_uPVC_ducts-Rate_Summary7"/>
      <sheetName val="P13_uPVC_ducts7"/>
      <sheetName val="P13_Mass_Concrete7"/>
      <sheetName val="P13_Imported_Fill7"/>
      <sheetName val="P14_uPVC_ducts7"/>
      <sheetName val="P14_Mass_Concrete7"/>
      <sheetName val="P14_Imported_Fill7"/>
      <sheetName val="P14_Sand_bed_to_cable7"/>
      <sheetName val="P15_uPVC_ducts7"/>
      <sheetName val="Master_data7"/>
      <sheetName val="Quotation_FM_administration7"/>
      <sheetName val="Quotation_Visitor_and_Sec7"/>
      <sheetName val="Service_Charge7"/>
      <sheetName val="CABLES_7"/>
      <sheetName val="Quotation_Offices_108,9,10,11)7"/>
      <sheetName val="Quotation_modification7"/>
      <sheetName val="L_(4)7"/>
      <sheetName val="P1926-H2B_Pkg_2A&amp;2B7"/>
      <sheetName val="P1940-H2B_Pkg_1_Guestrooms7"/>
      <sheetName val="BOQ_1_927"/>
      <sheetName val="Ref_Arch7"/>
      <sheetName val="Portfolio_List7"/>
      <sheetName val="Staff_OLD_7"/>
      <sheetName val="개시대사_(2)7"/>
      <sheetName val="Appendix-A_-GRAND_SUMMARY7"/>
      <sheetName val="D9_(New_Rate)7"/>
      <sheetName val="WATER_DUCT_-_IC_217"/>
      <sheetName val="Initial_Data7"/>
      <sheetName val="Package_Status7"/>
      <sheetName val="Asset_Desc7"/>
      <sheetName val="Cumulative_Rail_7"/>
      <sheetName val="Data_7"/>
      <sheetName val="6_2_Floor_Finishes7"/>
      <sheetName val="BUAs_and_Sales_Forecast7"/>
      <sheetName val="Lagoons_Breakdown_Prices7"/>
      <sheetName val="Cover_HW_Z2_7"/>
      <sheetName val="TOTAL_WORK7"/>
      <sheetName val="part_37"/>
      <sheetName val="pile_Length_for_Easter_fence7"/>
      <sheetName val="Div_10-Specialities_7"/>
      <sheetName val="MALE_&amp;_FEMALE_7"/>
      <sheetName val="Div_Summary7"/>
      <sheetName val="_Estimate__7"/>
      <sheetName val="Equip_7"/>
      <sheetName val="[SHOPLIST_xls]70,/0s«i_x7"/>
      <sheetName val="Contractor_Application6"/>
      <sheetName val="08_MEP_Summary6"/>
      <sheetName val="Addnl_works6"/>
      <sheetName val="B3__Material_on_Site-Detail6"/>
      <sheetName val="[SHOPLIST_xls]70_x005f_x0000_,/0_x005"/>
      <sheetName val="Drop_down5"/>
      <sheetName val="[SHOPLIST_xls][SHOPLIST_xls]647"/>
      <sheetName val="[SHOPLIST_xls][SHOPLIST_xls]648"/>
      <sheetName val="[SHOPLIST_xls][SHOPLIST_xls]649"/>
      <sheetName val="[SHOPLIST_xls][SHOPLIST_xls]650"/>
      <sheetName val="[SHOPLIST_xls][SHOPLIST_xls]651"/>
      <sheetName val="[SHOPLIST_xls][SHOPLIST_xls]652"/>
      <sheetName val="[SHOPLIST_xls][SHOPLIST_xls]653"/>
      <sheetName val="[SHOPLIST_xls][SHOPLIST_xls]654"/>
      <sheetName val="[SHOPLIST_xls][SHOPLIST_xls]655"/>
      <sheetName val="[SHOPLIST_xls][SHOPLIST_xls]656"/>
      <sheetName val="[SHOPLIST_xls][SHOPLIST_xls]657"/>
      <sheetName val="[SHOPLIST_xls][SHOPLIST_xls]658"/>
      <sheetName val="[SHOPLIST_xls][SHOPLIST_xls]659"/>
      <sheetName val="[SHOPLIST_xls][SHOPLIST_xls]660"/>
      <sheetName val="[SHOPLIST_xls][SHOPLIST_xls]661"/>
      <sheetName val="[SHOPLIST_xls][SHOPLIST_xls]662"/>
      <sheetName val="[SHOPLIST_xls][SHOPLIST_xls]663"/>
      <sheetName val="[SHOPLIST_xls][SHOPLIST_xls]664"/>
      <sheetName val="[SHOPLIST_xls][SHOPLIST_xls]665"/>
      <sheetName val="[SHOPLIST_xls][SHOPLIST_xls]666"/>
      <sheetName val="[SHOPLIST_xls][SHOPLIST_xls]667"/>
      <sheetName val="[SHOPLIST_xls][SHOPLIST_xls]668"/>
      <sheetName val="[SHOPLIST_xls][SHOPLIST_xls]669"/>
      <sheetName val="[SHOPLIST_xls][SHOPLIST_xls]670"/>
      <sheetName val="[SHOPLIST_xls][SHOPLIST_xls]671"/>
      <sheetName val="[SHOPLIST_xls][SHOPLIST_xls]672"/>
      <sheetName val="[SHOPLIST_xls][SHOPLIST_xls]673"/>
      <sheetName val="[SHOPLIST_xls][SHOPLIST_xls]674"/>
      <sheetName val="[SHOPLIST_xls][SHOPLIST_xls]675"/>
      <sheetName val="[SHOPLIST_xls][SHOPLIST_xls]676"/>
      <sheetName val="[SHOPLIST_xls][SHOPLIST_xls]677"/>
      <sheetName val="[SHOPLIST_xls][SHOPLIST_xls]678"/>
      <sheetName val="[SHOPLIST_xls][SHOPLIST_xls]679"/>
      <sheetName val="[SHOPLIST_xls][SHOPLIST_xls]680"/>
      <sheetName val="[SHOPLIST_xls][SHOPLIST_xls]681"/>
      <sheetName val="[SHOPLIST_xls][SHOPLIST_xls]682"/>
      <sheetName val="[SHOPLIST_xls][SHOPLIST_xls]683"/>
      <sheetName val="[SHOPLIST_xls][SHOPLIST_xls]684"/>
      <sheetName val="[SHOPLIST_xls][SHOPLIST_xls]685"/>
      <sheetName val="[SHOPLIST_xls][SHOPLIST_xls]686"/>
      <sheetName val="[SHOPLIST_xls][SHOPLIST_xls]687"/>
      <sheetName val="[SHOPLIST_xls][SHOPLIST_xls]688"/>
      <sheetName val="[SHOPLIST_xls][SHOPLIST_xls]689"/>
      <sheetName val="[SHOPLIST_xls][SHOPLIST_xls]690"/>
      <sheetName val="[SHOPLIST_xls][SHOPLIST_xls]691"/>
      <sheetName val="[SHOPLIST_xls][SHOPLIST_xls]692"/>
      <sheetName val="[SHOPLIST_xls][SHOPLIST_xls]693"/>
      <sheetName val="[SHOPLIST_xls][SHOPLIST_xls]694"/>
      <sheetName val="[SHOPLIST_xls][SHOPLIST_xls]695"/>
      <sheetName val="[SHOPLIST_xls][SHOPLIST_xls]696"/>
      <sheetName val="[SHOPLIST_xls][SHOPLIST_xls]697"/>
      <sheetName val="[SHOPLIST_xls][SHOPLIST_xls]698"/>
      <sheetName val="[SHOPLIST_xls][SHOPLIST_xls]699"/>
      <sheetName val="[SHOPLIST_xls][SHOPLIST_xls]700"/>
      <sheetName val="[SHOPLIST_xls][SHOPLIST_xls]800"/>
      <sheetName val="[SHOPLIST_xls][SHOPLIST_xls]801"/>
      <sheetName val="[SHOPLIST_xls][SHOPLIST_xls]802"/>
      <sheetName val="[SHOPLIST_xls][SHOPLIST_xls]803"/>
      <sheetName val="[SHOPLIST_xls][SHOPLIST_xls]804"/>
      <sheetName val="[SHOPLIST_xls][SHOPLIST_xls]805"/>
      <sheetName val="[SHOPLIST_xls][SHOPLIST_xls]806"/>
      <sheetName val="[SHOPLIST_xls][SHOPLIST_xls]807"/>
      <sheetName val="[SHOPLIST_xls][SHOPLIST_xls]808"/>
      <sheetName val="[SHOPLIST_xls][SHOPLIST_xls]809"/>
      <sheetName val="[SHOPLIST_xls][SHOPLIST_xls]810"/>
      <sheetName val="[SHOPLIST_xls][SHOPLIST_xls]811"/>
      <sheetName val="[SHOPLIST_xls][SHOPLIST_xls]812"/>
      <sheetName val="[SHOPLIST_xls][SHOPLIST_xls]813"/>
      <sheetName val="[SHOPLIST_xls][SHOPLIST_xls]814"/>
      <sheetName val="[SHOPLIST_xls][SHOPLIST_xls]815"/>
      <sheetName val="[SHOPLIST_xls][SHOPLIST_xls]816"/>
      <sheetName val="[SHOPLIST_xls][SHOPLIST_xls]817"/>
      <sheetName val="[SHOPLIST_xls][SHOPLIST_xls]818"/>
      <sheetName val="[SHOPLIST_xls][SHOPLIST_xls]819"/>
      <sheetName val="[SHOPLIST_xls][SHOPLIST_xls]820"/>
      <sheetName val="[SHOPLIST_xls][SHOPLIST_xls]821"/>
      <sheetName val="[SHOPLIST_xls][SHOPLIST_xls]822"/>
      <sheetName val="[SHOPLIST_xls][SHOPLIST_xls]823"/>
      <sheetName val="[SHOPLIST_xls][SHOPLIST_xls]824"/>
      <sheetName val="[SHOPLIST_xls][SHOPLIST_xls]825"/>
      <sheetName val="[SHOPLIST_xls][SHOPLIST_xls]826"/>
      <sheetName val="[SHOPLIST_xls][SHOPLIST_xls]827"/>
      <sheetName val="[SHOPLIST_xls][SHOPLIST_xls]828"/>
      <sheetName val="[SHOPLIST_xls][SHOPLIST_xls]829"/>
      <sheetName val="[SHOPLIST_xls][SHOPLIST_xls]830"/>
      <sheetName val="[SHOPLIST_xls][SHOPLIST_xls]831"/>
      <sheetName val="[SHOPLIST_xls][SHOPLIST_xls]832"/>
      <sheetName val="[SHOPLIST_xls][SHOPLIST_xls]833"/>
      <sheetName val="[SHOPLIST_xls][SHOPLIST_xls]834"/>
      <sheetName val="[SHOPLIST_xls][SHOPLIST_xls]835"/>
      <sheetName val="[SHOPLIST_xls][SHOPLIST_xls]836"/>
      <sheetName val="[SHOPLIST_xls][SHOPLIST_xls]837"/>
      <sheetName val="[SHOPLIST_xls][SHOPLIST_xls]838"/>
      <sheetName val="[SHOPLIST_xls][SHOPLIST_xls]839"/>
      <sheetName val="[SHOPLIST_xls][SHOPLIST_xls]840"/>
      <sheetName val="[SHOPLIST_xls][SHOPLIST_xls]841"/>
      <sheetName val="[SHOPLIST_xls][SHOPLIST_xls]842"/>
      <sheetName val="[SHOPLIST_xls][SHOPLIST_xls]843"/>
      <sheetName val="[SHOPLIST_xls][SHOPLIST_xls]844"/>
      <sheetName val="[SHOPLIST_xls][SHOPLIST_xls]845"/>
      <sheetName val="[SHOPLIST_xls][SHOPLIST_xls]846"/>
      <sheetName val="[SHOPLIST_xls][SHOPLIST_xls]847"/>
      <sheetName val="[SHOPLIST_xls][SHOPLIST_xls]848"/>
      <sheetName val="[SHOPLIST_xls][SHOPLIST_xls]849"/>
      <sheetName val="[SHOPLIST_xls][SHOPLIST_xls]850"/>
      <sheetName val="[SHOPLIST_xls][SHOPLIST_xls]851"/>
      <sheetName val="[SHOPLIST_xls][SHOPLIST_xls]852"/>
      <sheetName val="[SHOPLIST_xls][SHOPLIST_xls]853"/>
      <sheetName val="[SHOPLIST_xls][SHOPLIST_xls]854"/>
      <sheetName val="[SHOPLIST_xls][SHOPLIST_xls]855"/>
      <sheetName val="[SHOPLIST_xls][SHOPLIST_xls]856"/>
      <sheetName val="[SHOPLIST_xls][SHOPLIST_xls]857"/>
      <sheetName val="[SHOPLIST_xls][SHOPLIST_xls]858"/>
      <sheetName val="[SHOPLIST_xls][SHOPLIST_xls]859"/>
      <sheetName val="[SHOPLIST_xls][SHOPLIST_xls]860"/>
      <sheetName val="[SHOPLIST_xls][SHOPLIST_xls]861"/>
      <sheetName val="[SHOPLIST_xls][SHOPLIST_xls]862"/>
      <sheetName val="[SHOPLIST_xls][SHOPLIST_xls]863"/>
      <sheetName val="[SHOPLIST_xls][SHOPLIST_xls]864"/>
      <sheetName val="[SHOPLIST_xls][SHOPLIST_xls]865"/>
      <sheetName val="[SHOPLIST_xls][SHOPLIST_xls]866"/>
      <sheetName val="[SHOPLIST_xls][SHOPLIST_xls]867"/>
      <sheetName val="[SHOPLIST_xls][SHOPLIST_xls]868"/>
      <sheetName val="[SHOPLIST_xls][SHOPLIST_xls]869"/>
      <sheetName val="[SHOPLIST_xls][SHOPLIST_xls]870"/>
      <sheetName val="[SHOPLIST_xls][SHOPLIST_xls]871"/>
      <sheetName val="[SHOPLIST_xls][SHOPLIST_xls]872"/>
      <sheetName val="[SHOPLIST_xls][SHOPLIST_xls]873"/>
      <sheetName val="[SHOPLIST_xls]70,/0s«iÆøí¬i114"/>
      <sheetName val="[SHOPLIST_xls]70,/0s«_iÆø_í¬6"/>
      <sheetName val="[SHOPLIST_xls]70,/0s«iÆøí¬i210"/>
      <sheetName val="[SHOPLIST_xls]70,/0s«iÆøí¬i36"/>
      <sheetName val="[SHOPLIST_xls][SHOPLIST_xls]874"/>
      <sheetName val="S-Curve_Update5"/>
      <sheetName val="VESSELS_5"/>
      <sheetName val="FLOOR_AND_CEILING5"/>
      <sheetName val="area_comp_2011_01_18_(2)5"/>
      <sheetName val="drop_down_lists5"/>
      <sheetName val="PH_55"/>
      <sheetName val="Admin_TAKE_OFF5"/>
      <sheetName val="[SHOPLIST_xls][SHOPLIST_xls]875"/>
      <sheetName val="[SHOPLIST_xls][SHOPLIST_xls]876"/>
      <sheetName val="[SHOPLIST_xls][SHOPLIST_xls]877"/>
      <sheetName val="[SHOPLIST_xls][SHOPLIST_xls]878"/>
      <sheetName val="[SHOPLIST_xls][SHOPLIST_xls]879"/>
      <sheetName val="[SHOPLIST_xls][SHOPLIST_xls]880"/>
      <sheetName val="[SHOPLIST_xls][SHOPLIST_xls]881"/>
      <sheetName val="[SHOPLIST_xls][SHOPLIST_xls]882"/>
      <sheetName val="Spacing_of_Delineators4"/>
      <sheetName val="EATON_SUMMARY5"/>
      <sheetName val="Outline_Cost_-_Five_star_Hotel5"/>
      <sheetName val="Schedules_PL4"/>
      <sheetName val="Schedules_BS4"/>
      <sheetName val="[SHOPLIST_xls][SHOPLIST_xls]883"/>
      <sheetName val="[SHOPLIST_xls]/VWVU))6"/>
      <sheetName val="[SHOPLIST_xls][SHOPLIST_xls]884"/>
      <sheetName val="[SHOPLIST_xls][SHOPLIST_xls]885"/>
      <sheetName val="[SHOPLIST_xls][SHOPLIST_xls]886"/>
      <sheetName val="[SHOPLIST_xls][SHOPLIST_xls]887"/>
      <sheetName val="[SHOPLIST_xls][SHOPLIST_xls]888"/>
      <sheetName val="[SHOPLIST_xls][SHOPLIST_xls]889"/>
      <sheetName val="[SHOPLIST_xls][SHOPLIST_xls]890"/>
      <sheetName val="[SHOPLIST_xls][SHOPLIST_xls]891"/>
      <sheetName val="[SHOPLIST_xls][SHOPLIST_xls]892"/>
      <sheetName val="[SHOPLIST_xls][SHOPLIST_xls]893"/>
      <sheetName val="[SHOPLIST_xls][SHOPLIST_xls]894"/>
      <sheetName val="[SHOPLIST_xls][SHOPLIST_xls]895"/>
      <sheetName val="[SHOPLIST_xls][SHOPLIST_xls]896"/>
      <sheetName val="[SHOPLIST_xls][SHOPLIST_xls]897"/>
      <sheetName val="[SHOPLIST_xls][SHOPLIST_xls]898"/>
      <sheetName val="[SHOPLIST_xls][SHOPLIST_xls]899"/>
      <sheetName val="[SHOPLIST_xls][SHOPLIST_xls]900"/>
      <sheetName val="[SHOPLIST_xls][SHOPLIST_xls]901"/>
      <sheetName val="[SHOPLIST_xls][SHOPLIST_xls]902"/>
      <sheetName val="[SHOPLIST_xls][SHOPLIST_xls]903"/>
      <sheetName val="[SHOPLIST_xls][SHOPLIST_xls]904"/>
      <sheetName val="[SHOPLIST_xls][SHOPLIST_xls]905"/>
      <sheetName val="[SHOPLIST_xls][SHOPLIST_xls]906"/>
      <sheetName val="[SHOPLIST_xls][SHOPLIST_xls]907"/>
      <sheetName val="[SHOPLIST_xls][SHOPLIST_xls]908"/>
      <sheetName val="[SHOPLIST_xls][SHOPLIST_xls]909"/>
      <sheetName val="[SHOPLIST_xls][SHOPLIST_xls]910"/>
      <sheetName val="[SHOPLIST_xls][SHOPLIST_xls]911"/>
      <sheetName val="[SHOPLIST_xls][SHOPLIST_xls]912"/>
      <sheetName val="[SHOPLIST_xls][SHOPLIST_xls]913"/>
      <sheetName val="[SHOPLIST_xls][SHOPLIST_xls]914"/>
      <sheetName val="[SHOPLIST_xls][SHOPLIST_xls]915"/>
      <sheetName val="[SHOPLIST_xls][SHOPLIST_xls]916"/>
      <sheetName val="[SHOPLIST_xls][SHOPLIST_xls]917"/>
      <sheetName val="[SHOPLIST_xls][SHOPLIST_xls]918"/>
      <sheetName val="[SHOPLIST_xls][SHOPLIST_xls]919"/>
      <sheetName val="[SHOPLIST_xls][SHOPLIST_xls]920"/>
      <sheetName val="[SHOPLIST_xls][SHOPLIST_xls]921"/>
      <sheetName val="II손익관리"/>
      <sheetName val="목표세부명세"/>
      <sheetName val="[SHOPLIST.xls]70?,/0?"/>
      <sheetName val="[SHOPLIST.xls]70?,/0?s«i_x"/>
      <sheetName val="[SHOPLIST.xls]70,/0"/>
      <sheetName val="Structural BOQ"/>
      <sheetName val="Masonry &amp; Plaster"/>
      <sheetName val="JOB COSTING SHEET HVAC"/>
      <sheetName val="SUBCON OR OTHER"/>
      <sheetName val="CASH"/>
      <sheetName val="SSuppliers"/>
      <sheetName val="[SHOPLIST_xls]_VW__VU________19"/>
      <sheetName val="[SHOPLIST_xls]70_x005f_x0000___0_x_10"/>
      <sheetName val="[SHOPLIST_xls]70___0_s__i____29"/>
      <sheetName val="[SHOPLIST_xls]_VW__VU________20"/>
      <sheetName val="[SHOPLIST_xls]70___0_s__i____30"/>
      <sheetName val="[SHOPLIST_xls]_SHOPLIST_xl_1080"/>
      <sheetName val="[SHOPLIST_xls]_SHOPLIST_xl_1081"/>
      <sheetName val="[SHOPLIST_xls]_SHOPLIST_xl_1082"/>
      <sheetName val="[SHOPLIST_xls]_SHOPLIST_xl_1083"/>
      <sheetName val="[SHOPLIST_xls]_SHOPLIST_xl_1084"/>
      <sheetName val="[SHOPLIST_xls]_SHOPLIST_xl_1085"/>
      <sheetName val="[SHOPLIST_xls]_SHOPLIST_xl_1086"/>
      <sheetName val="[SHOPLIST_xls]_SHOPLIST_xl_1087"/>
      <sheetName val="[SHOPLIST_xls]_SHOPLIST_xl_1088"/>
      <sheetName val="[SHOPLIST_xls]_SHOPLIST_xl_1089"/>
      <sheetName val="[SHOPLIST_xls]_SHOPLIST_xl_1090"/>
      <sheetName val="[SHOPLIST_xls]_SHOPLIST_xl_1091"/>
      <sheetName val="[SHOPLIST_xls]_SHOPLIST_xl_1092"/>
      <sheetName val="[SHOPLIST_xls]_SHOPLIST_xl_1093"/>
      <sheetName val="[SHOPLIST_xls]_SHOPLIST_xl_1094"/>
      <sheetName val="[SHOPLIST_xls]_SHOPLIST_xl_1095"/>
      <sheetName val="[SHOPLIST_xls]_SHOPLIST_xl_1096"/>
      <sheetName val="[SHOPLIST_xls]_SHOPLIST_xl_1097"/>
      <sheetName val="[SHOPLIST_xls]_SHOPLIST_xl_1098"/>
      <sheetName val="[SHOPLIST_xls]_SHOPLIST_xl_1099"/>
      <sheetName val="[SHOPLIST_xls]_SHOPLIST_xl_1100"/>
      <sheetName val="[SHOPLIST_xls]_SHOPLIST_xl_1101"/>
      <sheetName val="[SHOPLIST_xls]_SHOPLIST_xl_1102"/>
      <sheetName val="[SHOPLIST_xls]_SHOPLIST_xl_1103"/>
      <sheetName val="[SHOPLIST_xls]_SHOPLIST_xl_1104"/>
      <sheetName val="[SHOPLIST_xls]_SHOPLIST_xl_1105"/>
      <sheetName val="[SHOPLIST_xls]_SHOPLIST_xl_1106"/>
      <sheetName val="[SHOPLIST_xls]_SHOPLIST_xl_1107"/>
      <sheetName val="[SHOPLIST_xls]_SHOPLIST_xl_1108"/>
      <sheetName val="[SHOPLIST_xls]_SHOPLIST_xl_1109"/>
      <sheetName val="[SHOPLIST_xls]_SHOPLIST_xl_1110"/>
      <sheetName val="[SHOPLIST_xls]_SHOPLIST_xl_1111"/>
      <sheetName val="[SHOPLIST_xls]_SHOPLIST_xl_1112"/>
      <sheetName val="[SHOPLIST_xls]_SHOPLIST_xl_1113"/>
      <sheetName val="[SHOPLIST_xls]_SHOPLIST_xl_1114"/>
      <sheetName val="[SHOPLIST_xls]_SHOPLIST_xl_1115"/>
      <sheetName val="[SHOPLIST_xls]_SHOPLIST_xl_1116"/>
      <sheetName val="[SHOPLIST_xls]_SHOPLIST_xl_1117"/>
      <sheetName val="[SHOPLIST_xls]_SHOPLIST_xl_1118"/>
      <sheetName val="[SHOPLIST_xls]_SHOPLIST_xl_1119"/>
      <sheetName val="[SHOPLIST_xls]_SHOPLIST_xl_1120"/>
      <sheetName val="[SHOPLIST_xls]_SHOPLIST_xl_1121"/>
      <sheetName val="[SHOPLIST_xls]_SHOPLIST_xl_1122"/>
      <sheetName val="[SHOPLIST_xls]_SHOPLIST_xl_1123"/>
      <sheetName val="[SHOPLIST_xls]_SHOPLIST_xl_1124"/>
      <sheetName val="[SHOPLIST_xls]_SHOPLIST_xl_1125"/>
      <sheetName val="[SHOPLIST_xls]_SHOPLIST_xl_1126"/>
      <sheetName val="[SHOPLIST_xls]_SHOPLIST_xl_1127"/>
      <sheetName val="[SHOPLIST_xls]_SHOPLIST_xl_1128"/>
      <sheetName val="[SHOPLIST_xls]_SHOPLIST_xl_1129"/>
      <sheetName val="[SHOPLIST_xls]_SHOPLIST_xl_1130"/>
      <sheetName val="[SHOPLIST_xls]_SHOPLIST_xl_1131"/>
      <sheetName val="[SHOPLIST_xls]_SHOPLIST_xl_1132"/>
      <sheetName val="[SHOPLIST_xls]_SHOPLIST_xl_1133"/>
      <sheetName val="[SHOPLIST_xls]_SHOPLIST_xl_1134"/>
      <sheetName val="[SHOPLIST_xls]_SHOPLIST_xl_1135"/>
      <sheetName val="[SHOPLIST_xls]_SHOPLIST_xl_1136"/>
      <sheetName val="[SHOPLIST_xls]_SHOPLIST_xl_1137"/>
      <sheetName val="[SHOPLIST_xls]_SHOPLIST_xl_1138"/>
      <sheetName val="[SHOPLIST_xls]_SHOPLIST_xl_1139"/>
      <sheetName val="[SHOPLIST_xls]_SHOPLIST_xl_1140"/>
      <sheetName val="[SHOPLIST_xls]_SHOPLIST_xl_1141"/>
      <sheetName val="_VWVU))"/>
      <sheetName val="_SHOPLIST_xls__S1"/>
      <sheetName val="_SHOPLIST_xls__S2"/>
      <sheetName val="_SH"/>
      <sheetName val="70,_0s«iÆøí¬i4"/>
      <sheetName val="_SHOPLIST.xls__VW"/>
      <sheetName val="70,_0s«iÆøí¬i5"/>
      <sheetName val="DCF_5"/>
      <sheetName val="US Ship Repair Industry Growth"/>
      <sheetName val="Market Overview"/>
      <sheetName val="US Shipyard Repair Output"/>
      <sheetName val="Charts"/>
      <sheetName val="LBO"/>
      <sheetName val="Summary Financials"/>
      <sheetName val="DGG"/>
      <sheetName val="골조시행"/>
      <sheetName val="실행철강하도"/>
      <sheetName val="Rate (2)"/>
      <sheetName val="ProjInfo"/>
      <sheetName val="org"/>
      <sheetName val="CERT.NO 1"/>
      <sheetName val="Bldg Brkdown"/>
      <sheetName val="参数"/>
      <sheetName val="D.5 Bid statement"/>
      <sheetName val="Bill 2K"/>
      <sheetName val="1) COMMON FACILITIES"/>
      <sheetName val="Kian Wan"/>
      <sheetName val="RT1_conc"/>
      <sheetName val="RT2_fmk"/>
      <sheetName val="RT2_conc"/>
      <sheetName val="S3_fmk"/>
      <sheetName val="S3_conc"/>
      <sheetName val="RT1_rebar"/>
      <sheetName val="RT2_rebar"/>
      <sheetName val="S3_rebar"/>
      <sheetName val="110 cs EW"/>
      <sheetName val="2851"/>
      <sheetName val="Blk A"/>
      <sheetName val="Bill  No. 4"/>
      <sheetName val="KỲ TT"/>
      <sheetName val="Joinery works"/>
      <sheetName val="Geneí¬_x005f_x005f_x005f_x005f_x005f_x005f_x005f_x005f_"/>
      <sheetName val="01. DATA"/>
      <sheetName val="_SHOPLIST.xls__SHOPLIST.xls_7_7"/>
      <sheetName val="_SHOPLIST.xls__SHOPLIST.xls___7"/>
      <sheetName val="_SHOPLIST.xls__SHOPLIST.xls___8"/>
      <sheetName val="_SHOPLIST.xls__SHOPLIST.xls___9"/>
      <sheetName val="_SHOPLIST.xls__SHOPLIST.xls__10"/>
      <sheetName val="_SHOPLIST.xls__SHOPLIST.xls_7_8"/>
      <sheetName val="_SHOPLIST.xls__SHOPLIST.xls_7_9"/>
      <sheetName val="_SHOPLIST.xls__SHOPLIST.xls__11"/>
      <sheetName val="_SHOPLIST.xls__SHOPLIST.xls__12"/>
      <sheetName val="_SHOPLIST.xls__SHOPLIST.xls__13"/>
      <sheetName val="_SHOPLIST.xls__SHOPLIST.xls__14"/>
      <sheetName val="_SHOPLIST.xls__SHOPLIST.xls__15"/>
      <sheetName val="_SHOPLIST.xls__SHOPLIST.xls__16"/>
      <sheetName val="_SHOPLIST.xls__SHOPLIST.xls__17"/>
      <sheetName val="DGchitiet "/>
      <sheetName val="Inter unit set off"/>
      <sheetName val="Consolidated"/>
      <sheetName val="Flowthrough"/>
      <sheetName val="BOQ LT"/>
      <sheetName val="BP"/>
      <sheetName val="Abstract-2"/>
      <sheetName val="Shor &amp; Shuter"/>
      <sheetName val="nVision"/>
      <sheetName val="Guneí¬_x005f_x0008_i_x005f_x0000__x005f_x0000__x0"/>
      <sheetName val="2.0 Section 2 Cover"/>
      <sheetName val="1.1. Manpower(Data Ref)"/>
      <sheetName val="GEN-TEC-02"/>
      <sheetName val="EPI Directo"/>
      <sheetName val="INSTRUCTIVO"/>
      <sheetName val="0-Datos de la Obra"/>
      <sheetName val="Gastos Generales"/>
      <sheetName val="PROGRAM"/>
      <sheetName val="Staffing Plan"/>
      <sheetName val="PE-F-42 Rev 01 Manpower"/>
      <sheetName val="Total  Amount"/>
      <sheetName val="PMP"/>
      <sheetName val="ATD"/>
      <sheetName val="Sales &amp; Prod"/>
      <sheetName val="STR-Var"/>
      <sheetName val="Structure Progress"/>
      <sheetName val="Structure Exec Qty"/>
      <sheetName val="Structure Sub"/>
      <sheetName val="Structure Approval"/>
      <sheetName val="Structure BBS Qty"/>
      <sheetName val="Structure BBS Sub"/>
      <sheetName val="Structure BBS Approval"/>
      <sheetName val="Arch Approval"/>
      <sheetName val="Arch Qty"/>
      <sheetName val="Elec Qty"/>
      <sheetName val="Elec Progress"/>
      <sheetName val="Arch-Var"/>
      <sheetName val="Elec-Var"/>
      <sheetName val="Mech-Var"/>
      <sheetName val="Mech Qty"/>
      <sheetName val="Mech SUB"/>
      <sheetName val="Mech Progress"/>
      <sheetName val="Project Details"/>
      <sheetName val="Working"/>
      <sheetName val="Cont-1-Pipeline Civil Working"/>
      <sheetName val="List of Materials"/>
      <sheetName val="Project Flow Diagram"/>
      <sheetName val="CPM"/>
      <sheetName val="TOTAL COST OF PROJECT"/>
      <sheetName val="Rate Analysis for Civil Works"/>
      <sheetName val="Schedule info"/>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refreshError="1"/>
      <sheetData sheetId="355"/>
      <sheetData sheetId="356"/>
      <sheetData sheetId="357" refreshError="1"/>
      <sheetData sheetId="358" refreshError="1"/>
      <sheetData sheetId="359"/>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refreshError="1"/>
      <sheetData sheetId="410" refreshError="1"/>
      <sheetData sheetId="411" refreshError="1"/>
      <sheetData sheetId="412"/>
      <sheetData sheetId="413" refreshError="1"/>
      <sheetData sheetId="414" refreshError="1"/>
      <sheetData sheetId="415" refreshError="1"/>
      <sheetData sheetId="416" refreshError="1"/>
      <sheetData sheetId="417" refreshError="1"/>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refreshError="1"/>
      <sheetData sheetId="452" refreshError="1"/>
      <sheetData sheetId="453" refreshError="1"/>
      <sheetData sheetId="454" refreshError="1"/>
      <sheetData sheetId="455"/>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sheetData sheetId="470"/>
      <sheetData sheetId="471"/>
      <sheetData sheetId="472"/>
      <sheetData sheetId="473"/>
      <sheetData sheetId="474">
        <row r="9">
          <cell r="A9" t="str">
            <v>A</v>
          </cell>
        </row>
      </sheetData>
      <sheetData sheetId="475"/>
      <sheetData sheetId="476"/>
      <sheetData sheetId="477"/>
      <sheetData sheetId="478"/>
      <sheetData sheetId="479"/>
      <sheetData sheetId="480"/>
      <sheetData sheetId="481">
        <row r="9">
          <cell r="A9" t="str">
            <v>A</v>
          </cell>
        </row>
      </sheetData>
      <sheetData sheetId="482">
        <row r="9">
          <cell r="A9" t="str">
            <v>A</v>
          </cell>
        </row>
      </sheetData>
      <sheetData sheetId="483">
        <row r="9">
          <cell r="A9" t="str">
            <v>A</v>
          </cell>
        </row>
      </sheetData>
      <sheetData sheetId="484">
        <row r="9">
          <cell r="A9" t="str">
            <v>A</v>
          </cell>
        </row>
      </sheetData>
      <sheetData sheetId="485"/>
      <sheetData sheetId="486"/>
      <sheetData sheetId="487">
        <row r="9">
          <cell r="A9" t="str">
            <v>A</v>
          </cell>
        </row>
      </sheetData>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row r="9">
          <cell r="A9" t="str">
            <v>A</v>
          </cell>
        </row>
      </sheetData>
      <sheetData sheetId="518">
        <row r="9">
          <cell r="A9" t="str">
            <v>A</v>
          </cell>
        </row>
      </sheetData>
      <sheetData sheetId="519">
        <row r="9">
          <cell r="A9" t="str">
            <v>A</v>
          </cell>
        </row>
      </sheetData>
      <sheetData sheetId="520">
        <row r="9">
          <cell r="A9" t="str">
            <v>A</v>
          </cell>
        </row>
      </sheetData>
      <sheetData sheetId="521">
        <row r="9">
          <cell r="A9" t="str">
            <v>A</v>
          </cell>
        </row>
      </sheetData>
      <sheetData sheetId="522">
        <row r="9">
          <cell r="A9" t="str">
            <v>A</v>
          </cell>
        </row>
      </sheetData>
      <sheetData sheetId="523">
        <row r="9">
          <cell r="A9" t="str">
            <v>A</v>
          </cell>
        </row>
      </sheetData>
      <sheetData sheetId="524">
        <row r="9">
          <cell r="A9" t="str">
            <v>A</v>
          </cell>
        </row>
      </sheetData>
      <sheetData sheetId="525">
        <row r="9">
          <cell r="A9" t="str">
            <v>A</v>
          </cell>
        </row>
      </sheetData>
      <sheetData sheetId="526">
        <row r="9">
          <cell r="A9" t="str">
            <v>A</v>
          </cell>
        </row>
      </sheetData>
      <sheetData sheetId="527">
        <row r="9">
          <cell r="A9" t="str">
            <v>A</v>
          </cell>
        </row>
      </sheetData>
      <sheetData sheetId="528">
        <row r="9">
          <cell r="A9" t="str">
            <v>A</v>
          </cell>
        </row>
      </sheetData>
      <sheetData sheetId="529">
        <row r="9">
          <cell r="A9" t="str">
            <v>A</v>
          </cell>
        </row>
      </sheetData>
      <sheetData sheetId="530">
        <row r="9">
          <cell r="A9" t="str">
            <v>A</v>
          </cell>
        </row>
      </sheetData>
      <sheetData sheetId="531">
        <row r="9">
          <cell r="A9" t="str">
            <v>A</v>
          </cell>
        </row>
      </sheetData>
      <sheetData sheetId="532">
        <row r="9">
          <cell r="A9" t="str">
            <v>A</v>
          </cell>
        </row>
      </sheetData>
      <sheetData sheetId="533">
        <row r="9">
          <cell r="A9" t="str">
            <v>A</v>
          </cell>
        </row>
      </sheetData>
      <sheetData sheetId="534">
        <row r="9">
          <cell r="A9" t="str">
            <v>A</v>
          </cell>
        </row>
      </sheetData>
      <sheetData sheetId="535">
        <row r="9">
          <cell r="A9" t="str">
            <v>A</v>
          </cell>
        </row>
      </sheetData>
      <sheetData sheetId="536">
        <row r="9">
          <cell r="A9" t="str">
            <v>A</v>
          </cell>
        </row>
      </sheetData>
      <sheetData sheetId="537">
        <row r="9">
          <cell r="A9" t="str">
            <v>A</v>
          </cell>
        </row>
      </sheetData>
      <sheetData sheetId="538">
        <row r="9">
          <cell r="A9" t="str">
            <v>A</v>
          </cell>
        </row>
      </sheetData>
      <sheetData sheetId="539">
        <row r="9">
          <cell r="A9" t="str">
            <v>A</v>
          </cell>
        </row>
      </sheetData>
      <sheetData sheetId="540">
        <row r="9">
          <cell r="A9" t="str">
            <v>A</v>
          </cell>
        </row>
      </sheetData>
      <sheetData sheetId="541">
        <row r="9">
          <cell r="A9" t="str">
            <v>A</v>
          </cell>
        </row>
      </sheetData>
      <sheetData sheetId="542">
        <row r="9">
          <cell r="A9" t="str">
            <v>A</v>
          </cell>
        </row>
      </sheetData>
      <sheetData sheetId="543">
        <row r="9">
          <cell r="A9" t="str">
            <v>A</v>
          </cell>
        </row>
      </sheetData>
      <sheetData sheetId="544">
        <row r="9">
          <cell r="A9" t="str">
            <v>A</v>
          </cell>
        </row>
      </sheetData>
      <sheetData sheetId="545">
        <row r="9">
          <cell r="A9" t="str">
            <v>A</v>
          </cell>
        </row>
      </sheetData>
      <sheetData sheetId="546">
        <row r="9">
          <cell r="A9" t="str">
            <v>A</v>
          </cell>
        </row>
      </sheetData>
      <sheetData sheetId="547">
        <row r="9">
          <cell r="A9" t="str">
            <v>A</v>
          </cell>
        </row>
      </sheetData>
      <sheetData sheetId="548">
        <row r="9">
          <cell r="A9" t="str">
            <v>A</v>
          </cell>
        </row>
      </sheetData>
      <sheetData sheetId="549"/>
      <sheetData sheetId="550" refreshError="1"/>
      <sheetData sheetId="551" refreshError="1"/>
      <sheetData sheetId="552">
        <row r="9">
          <cell r="A9" t="str">
            <v>A</v>
          </cell>
        </row>
      </sheetData>
      <sheetData sheetId="553">
        <row r="9">
          <cell r="A9" t="str">
            <v>A</v>
          </cell>
        </row>
      </sheetData>
      <sheetData sheetId="554">
        <row r="9">
          <cell r="A9" t="str">
            <v>A</v>
          </cell>
        </row>
      </sheetData>
      <sheetData sheetId="555">
        <row r="9">
          <cell r="A9" t="str">
            <v>A</v>
          </cell>
        </row>
      </sheetData>
      <sheetData sheetId="556">
        <row r="9">
          <cell r="A9" t="str">
            <v>A</v>
          </cell>
        </row>
      </sheetData>
      <sheetData sheetId="557">
        <row r="9">
          <cell r="A9" t="str">
            <v>A</v>
          </cell>
        </row>
      </sheetData>
      <sheetData sheetId="558">
        <row r="9">
          <cell r="A9" t="str">
            <v>A</v>
          </cell>
        </row>
      </sheetData>
      <sheetData sheetId="559">
        <row r="9">
          <cell r="A9" t="str">
            <v>A</v>
          </cell>
        </row>
      </sheetData>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ow r="9">
          <cell r="A9" t="str">
            <v>A</v>
          </cell>
        </row>
      </sheetData>
      <sheetData sheetId="576">
        <row r="9">
          <cell r="A9" t="str">
            <v>A</v>
          </cell>
        </row>
      </sheetData>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ow r="9">
          <cell r="A9" t="str">
            <v>A</v>
          </cell>
        </row>
      </sheetData>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sheetData sheetId="655"/>
      <sheetData sheetId="656"/>
      <sheetData sheetId="657">
        <row r="9">
          <cell r="A9" t="str">
            <v>A</v>
          </cell>
        </row>
      </sheetData>
      <sheetData sheetId="658">
        <row r="9">
          <cell r="A9" t="str">
            <v>A</v>
          </cell>
        </row>
      </sheetData>
      <sheetData sheetId="659">
        <row r="9">
          <cell r="A9" t="str">
            <v>A</v>
          </cell>
        </row>
      </sheetData>
      <sheetData sheetId="660">
        <row r="9">
          <cell r="A9" t="str">
            <v>A</v>
          </cell>
        </row>
      </sheetData>
      <sheetData sheetId="661">
        <row r="9">
          <cell r="A9" t="str">
            <v>A</v>
          </cell>
        </row>
      </sheetData>
      <sheetData sheetId="662">
        <row r="9">
          <cell r="A9" t="str">
            <v>A</v>
          </cell>
        </row>
      </sheetData>
      <sheetData sheetId="663">
        <row r="9">
          <cell r="A9" t="str">
            <v>A</v>
          </cell>
        </row>
      </sheetData>
      <sheetData sheetId="664">
        <row r="9">
          <cell r="A9" t="str">
            <v>A</v>
          </cell>
        </row>
      </sheetData>
      <sheetData sheetId="665">
        <row r="9">
          <cell r="A9" t="str">
            <v>A</v>
          </cell>
        </row>
      </sheetData>
      <sheetData sheetId="666">
        <row r="9">
          <cell r="A9" t="str">
            <v>A</v>
          </cell>
        </row>
      </sheetData>
      <sheetData sheetId="667">
        <row r="9">
          <cell r="A9" t="str">
            <v>A</v>
          </cell>
        </row>
      </sheetData>
      <sheetData sheetId="668"/>
      <sheetData sheetId="669"/>
      <sheetData sheetId="670"/>
      <sheetData sheetId="671"/>
      <sheetData sheetId="672"/>
      <sheetData sheetId="673"/>
      <sheetData sheetId="674"/>
      <sheetData sheetId="675"/>
      <sheetData sheetId="676"/>
      <sheetData sheetId="677"/>
      <sheetData sheetId="678"/>
      <sheetData sheetId="679">
        <row r="9">
          <cell r="A9" t="str">
            <v>A</v>
          </cell>
        </row>
      </sheetData>
      <sheetData sheetId="680">
        <row r="9">
          <cell r="A9" t="str">
            <v>A</v>
          </cell>
        </row>
      </sheetData>
      <sheetData sheetId="681"/>
      <sheetData sheetId="682"/>
      <sheetData sheetId="683" refreshError="1"/>
      <sheetData sheetId="684" refreshError="1"/>
      <sheetData sheetId="685" refreshError="1"/>
      <sheetData sheetId="686"/>
      <sheetData sheetId="687" refreshError="1"/>
      <sheetData sheetId="688"/>
      <sheetData sheetId="689"/>
      <sheetData sheetId="690"/>
      <sheetData sheetId="691"/>
      <sheetData sheetId="692"/>
      <sheetData sheetId="693"/>
      <sheetData sheetId="694"/>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sheetData sheetId="793"/>
      <sheetData sheetId="794"/>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sheetData sheetId="814" refreshError="1"/>
      <sheetData sheetId="815"/>
      <sheetData sheetId="816"/>
      <sheetData sheetId="817"/>
      <sheetData sheetId="818"/>
      <sheetData sheetId="819"/>
      <sheetData sheetId="820"/>
      <sheetData sheetId="821" refreshError="1"/>
      <sheetData sheetId="822" refreshError="1"/>
      <sheetData sheetId="823"/>
      <sheetData sheetId="824"/>
      <sheetData sheetId="825">
        <row r="9">
          <cell r="A9" t="str">
            <v>A</v>
          </cell>
        </row>
      </sheetData>
      <sheetData sheetId="826">
        <row r="9">
          <cell r="A9" t="str">
            <v>A</v>
          </cell>
        </row>
      </sheetData>
      <sheetData sheetId="827">
        <row r="9">
          <cell r="A9" t="str">
            <v>A</v>
          </cell>
        </row>
      </sheetData>
      <sheetData sheetId="828">
        <row r="9">
          <cell r="A9" t="str">
            <v>A</v>
          </cell>
        </row>
      </sheetData>
      <sheetData sheetId="829">
        <row r="9">
          <cell r="A9" t="str">
            <v>A</v>
          </cell>
        </row>
      </sheetData>
      <sheetData sheetId="830">
        <row r="9">
          <cell r="A9" t="str">
            <v>A</v>
          </cell>
        </row>
      </sheetData>
      <sheetData sheetId="831">
        <row r="9">
          <cell r="A9" t="str">
            <v>A</v>
          </cell>
        </row>
      </sheetData>
      <sheetData sheetId="832">
        <row r="9">
          <cell r="A9" t="str">
            <v>A</v>
          </cell>
        </row>
      </sheetData>
      <sheetData sheetId="833">
        <row r="9">
          <cell r="A9" t="str">
            <v>A</v>
          </cell>
        </row>
      </sheetData>
      <sheetData sheetId="834">
        <row r="9">
          <cell r="A9" t="str">
            <v>A</v>
          </cell>
        </row>
      </sheetData>
      <sheetData sheetId="835">
        <row r="9">
          <cell r="A9" t="str">
            <v>A</v>
          </cell>
        </row>
      </sheetData>
      <sheetData sheetId="836">
        <row r="9">
          <cell r="A9" t="str">
            <v>A</v>
          </cell>
        </row>
      </sheetData>
      <sheetData sheetId="837">
        <row r="9">
          <cell r="A9" t="str">
            <v>A</v>
          </cell>
        </row>
      </sheetData>
      <sheetData sheetId="838">
        <row r="9">
          <cell r="A9" t="str">
            <v>A</v>
          </cell>
        </row>
      </sheetData>
      <sheetData sheetId="839">
        <row r="9">
          <cell r="A9" t="str">
            <v>A</v>
          </cell>
        </row>
      </sheetData>
      <sheetData sheetId="840">
        <row r="9">
          <cell r="A9" t="str">
            <v>A</v>
          </cell>
        </row>
      </sheetData>
      <sheetData sheetId="841">
        <row r="9">
          <cell r="A9" t="str">
            <v>A</v>
          </cell>
        </row>
      </sheetData>
      <sheetData sheetId="842">
        <row r="9">
          <cell r="A9" t="str">
            <v>A</v>
          </cell>
        </row>
      </sheetData>
      <sheetData sheetId="843">
        <row r="9">
          <cell r="A9" t="str">
            <v>A</v>
          </cell>
        </row>
      </sheetData>
      <sheetData sheetId="844">
        <row r="9">
          <cell r="A9" t="str">
            <v>A</v>
          </cell>
        </row>
      </sheetData>
      <sheetData sheetId="845">
        <row r="9">
          <cell r="A9" t="str">
            <v>A</v>
          </cell>
        </row>
      </sheetData>
      <sheetData sheetId="846">
        <row r="9">
          <cell r="A9" t="str">
            <v>A</v>
          </cell>
        </row>
      </sheetData>
      <sheetData sheetId="847">
        <row r="9">
          <cell r="A9" t="str">
            <v>A</v>
          </cell>
        </row>
      </sheetData>
      <sheetData sheetId="848">
        <row r="9">
          <cell r="A9" t="str">
            <v>A</v>
          </cell>
        </row>
      </sheetData>
      <sheetData sheetId="849">
        <row r="9">
          <cell r="A9" t="str">
            <v>A</v>
          </cell>
        </row>
      </sheetData>
      <sheetData sheetId="850">
        <row r="9">
          <cell r="A9" t="str">
            <v>A</v>
          </cell>
        </row>
      </sheetData>
      <sheetData sheetId="851">
        <row r="9">
          <cell r="A9" t="str">
            <v>A</v>
          </cell>
        </row>
      </sheetData>
      <sheetData sheetId="852">
        <row r="9">
          <cell r="A9" t="str">
            <v>A</v>
          </cell>
        </row>
      </sheetData>
      <sheetData sheetId="853">
        <row r="9">
          <cell r="A9" t="str">
            <v>A</v>
          </cell>
        </row>
      </sheetData>
      <sheetData sheetId="854">
        <row r="9">
          <cell r="A9" t="str">
            <v>A</v>
          </cell>
        </row>
      </sheetData>
      <sheetData sheetId="855">
        <row r="9">
          <cell r="A9" t="str">
            <v>A</v>
          </cell>
        </row>
      </sheetData>
      <sheetData sheetId="856">
        <row r="9">
          <cell r="A9" t="str">
            <v>A</v>
          </cell>
        </row>
      </sheetData>
      <sheetData sheetId="857">
        <row r="9">
          <cell r="A9" t="str">
            <v>A</v>
          </cell>
        </row>
      </sheetData>
      <sheetData sheetId="858">
        <row r="9">
          <cell r="A9" t="str">
            <v>A</v>
          </cell>
        </row>
      </sheetData>
      <sheetData sheetId="859">
        <row r="9">
          <cell r="A9" t="str">
            <v>A</v>
          </cell>
        </row>
      </sheetData>
      <sheetData sheetId="860">
        <row r="9">
          <cell r="A9" t="str">
            <v>A</v>
          </cell>
        </row>
      </sheetData>
      <sheetData sheetId="861">
        <row r="9">
          <cell r="A9" t="str">
            <v>A</v>
          </cell>
        </row>
      </sheetData>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ow r="9">
          <cell r="A9" t="str">
            <v>A</v>
          </cell>
        </row>
      </sheetData>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sheetData sheetId="892"/>
      <sheetData sheetId="893"/>
      <sheetData sheetId="894"/>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sheetData sheetId="906"/>
      <sheetData sheetId="907"/>
      <sheetData sheetId="908"/>
      <sheetData sheetId="909"/>
      <sheetData sheetId="910"/>
      <sheetData sheetId="911"/>
      <sheetData sheetId="912"/>
      <sheetData sheetId="913"/>
      <sheetData sheetId="914"/>
      <sheetData sheetId="915" refreshError="1"/>
      <sheetData sheetId="916">
        <row r="9">
          <cell r="A9" t="str">
            <v>A</v>
          </cell>
        </row>
      </sheetData>
      <sheetData sheetId="917">
        <row r="9">
          <cell r="A9" t="str">
            <v>A</v>
          </cell>
        </row>
      </sheetData>
      <sheetData sheetId="918">
        <row r="9">
          <cell r="A9" t="str">
            <v>A</v>
          </cell>
        </row>
      </sheetData>
      <sheetData sheetId="919">
        <row r="9">
          <cell r="A9" t="str">
            <v>A</v>
          </cell>
        </row>
      </sheetData>
      <sheetData sheetId="920">
        <row r="9">
          <cell r="A9" t="str">
            <v>A</v>
          </cell>
        </row>
      </sheetData>
      <sheetData sheetId="921">
        <row r="9">
          <cell r="A9" t="str">
            <v>A</v>
          </cell>
        </row>
      </sheetData>
      <sheetData sheetId="922">
        <row r="9">
          <cell r="A9" t="str">
            <v>A</v>
          </cell>
        </row>
      </sheetData>
      <sheetData sheetId="923">
        <row r="9">
          <cell r="A9" t="str">
            <v>A</v>
          </cell>
        </row>
      </sheetData>
      <sheetData sheetId="924">
        <row r="9">
          <cell r="A9" t="str">
            <v>A</v>
          </cell>
        </row>
      </sheetData>
      <sheetData sheetId="925">
        <row r="9">
          <cell r="A9" t="str">
            <v>A</v>
          </cell>
        </row>
      </sheetData>
      <sheetData sheetId="926">
        <row r="9">
          <cell r="A9" t="str">
            <v>A</v>
          </cell>
        </row>
      </sheetData>
      <sheetData sheetId="927">
        <row r="9">
          <cell r="A9" t="str">
            <v>A</v>
          </cell>
        </row>
      </sheetData>
      <sheetData sheetId="928">
        <row r="9">
          <cell r="A9" t="str">
            <v>A</v>
          </cell>
        </row>
      </sheetData>
      <sheetData sheetId="929">
        <row r="9">
          <cell r="A9" t="str">
            <v>A</v>
          </cell>
        </row>
      </sheetData>
      <sheetData sheetId="930">
        <row r="9">
          <cell r="A9" t="str">
            <v>A</v>
          </cell>
        </row>
      </sheetData>
      <sheetData sheetId="931">
        <row r="9">
          <cell r="A9" t="str">
            <v>A</v>
          </cell>
        </row>
      </sheetData>
      <sheetData sheetId="932">
        <row r="9">
          <cell r="A9" t="str">
            <v>A</v>
          </cell>
        </row>
      </sheetData>
      <sheetData sheetId="933">
        <row r="9">
          <cell r="A9" t="str">
            <v>A</v>
          </cell>
        </row>
      </sheetData>
      <sheetData sheetId="934">
        <row r="9">
          <cell r="A9" t="str">
            <v>A</v>
          </cell>
        </row>
      </sheetData>
      <sheetData sheetId="935">
        <row r="9">
          <cell r="A9" t="str">
            <v>A</v>
          </cell>
        </row>
      </sheetData>
      <sheetData sheetId="936">
        <row r="9">
          <cell r="A9" t="str">
            <v>A</v>
          </cell>
        </row>
      </sheetData>
      <sheetData sheetId="937"/>
      <sheetData sheetId="938">
        <row r="9">
          <cell r="A9" t="str">
            <v>A</v>
          </cell>
        </row>
      </sheetData>
      <sheetData sheetId="939">
        <row r="9">
          <cell r="A9" t="str">
            <v>A</v>
          </cell>
        </row>
      </sheetData>
      <sheetData sheetId="940">
        <row r="9">
          <cell r="A9" t="str">
            <v>A</v>
          </cell>
        </row>
      </sheetData>
      <sheetData sheetId="941">
        <row r="9">
          <cell r="A9" t="str">
            <v>A</v>
          </cell>
        </row>
      </sheetData>
      <sheetData sheetId="942">
        <row r="9">
          <cell r="A9" t="str">
            <v>A</v>
          </cell>
        </row>
      </sheetData>
      <sheetData sheetId="943">
        <row r="9">
          <cell r="A9" t="str">
            <v>A</v>
          </cell>
        </row>
      </sheetData>
      <sheetData sheetId="944">
        <row r="9">
          <cell r="A9" t="str">
            <v>A</v>
          </cell>
        </row>
      </sheetData>
      <sheetData sheetId="945">
        <row r="9">
          <cell r="A9" t="str">
            <v>A</v>
          </cell>
        </row>
      </sheetData>
      <sheetData sheetId="946">
        <row r="9">
          <cell r="A9" t="str">
            <v>A</v>
          </cell>
        </row>
      </sheetData>
      <sheetData sheetId="947">
        <row r="9">
          <cell r="A9" t="str">
            <v>A</v>
          </cell>
        </row>
      </sheetData>
      <sheetData sheetId="948">
        <row r="9">
          <cell r="A9" t="str">
            <v>A</v>
          </cell>
        </row>
      </sheetData>
      <sheetData sheetId="949">
        <row r="9">
          <cell r="A9" t="str">
            <v>A</v>
          </cell>
        </row>
      </sheetData>
      <sheetData sheetId="950">
        <row r="9">
          <cell r="A9" t="str">
            <v>A</v>
          </cell>
        </row>
      </sheetData>
      <sheetData sheetId="951">
        <row r="9">
          <cell r="A9" t="str">
            <v>A</v>
          </cell>
        </row>
      </sheetData>
      <sheetData sheetId="952">
        <row r="9">
          <cell r="A9" t="str">
            <v>A</v>
          </cell>
        </row>
      </sheetData>
      <sheetData sheetId="953">
        <row r="9">
          <cell r="A9" t="str">
            <v>A</v>
          </cell>
        </row>
      </sheetData>
      <sheetData sheetId="954">
        <row r="9">
          <cell r="A9" t="str">
            <v>A</v>
          </cell>
        </row>
      </sheetData>
      <sheetData sheetId="955">
        <row r="9">
          <cell r="A9" t="str">
            <v>A</v>
          </cell>
        </row>
      </sheetData>
      <sheetData sheetId="956">
        <row r="9">
          <cell r="A9" t="str">
            <v>A</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refreshError="1"/>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refreshError="1"/>
      <sheetData sheetId="1085" refreshError="1"/>
      <sheetData sheetId="1086" refreshError="1"/>
      <sheetData sheetId="1087"/>
      <sheetData sheetId="1088" refreshError="1"/>
      <sheetData sheetId="1089"/>
      <sheetData sheetId="1090"/>
      <sheetData sheetId="1091"/>
      <sheetData sheetId="1092"/>
      <sheetData sheetId="1093">
        <row r="9">
          <cell r="A9" t="str">
            <v>A</v>
          </cell>
        </row>
      </sheetData>
      <sheetData sheetId="1094" refreshError="1"/>
      <sheetData sheetId="1095" refreshError="1"/>
      <sheetData sheetId="1096" refreshError="1"/>
      <sheetData sheetId="1097"/>
      <sheetData sheetId="1098"/>
      <sheetData sheetId="1099" refreshError="1"/>
      <sheetData sheetId="1100" refreshError="1"/>
      <sheetData sheetId="1101" refreshError="1"/>
      <sheetData sheetId="1102" refreshError="1"/>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refreshError="1"/>
      <sheetData sheetId="1301" refreshError="1"/>
      <sheetData sheetId="1302" refreshError="1"/>
      <sheetData sheetId="1303" refreshError="1"/>
      <sheetData sheetId="1304" refreshError="1"/>
      <sheetData sheetId="1305" refreshError="1"/>
      <sheetData sheetId="1306"/>
      <sheetData sheetId="1307"/>
      <sheetData sheetId="1308" refreshError="1"/>
      <sheetData sheetId="1309"/>
      <sheetData sheetId="1310"/>
      <sheetData sheetId="131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sheetData sheetId="132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sheetData sheetId="1331">
        <row r="9">
          <cell r="A9" t="str">
            <v>A</v>
          </cell>
        </row>
      </sheetData>
      <sheetData sheetId="1332">
        <row r="9">
          <cell r="A9" t="str">
            <v>A</v>
          </cell>
        </row>
      </sheetData>
      <sheetData sheetId="1333">
        <row r="9">
          <cell r="A9" t="str">
            <v>A</v>
          </cell>
        </row>
      </sheetData>
      <sheetData sheetId="1334">
        <row r="9">
          <cell r="A9" t="str">
            <v>A</v>
          </cell>
        </row>
      </sheetData>
      <sheetData sheetId="1335" refreshError="1"/>
      <sheetData sheetId="1336" refreshError="1"/>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sheetData sheetId="1361"/>
      <sheetData sheetId="1362" refreshError="1"/>
      <sheetData sheetId="1363" refreshError="1"/>
      <sheetData sheetId="1364" refreshError="1"/>
      <sheetData sheetId="1365">
        <row r="9">
          <cell r="A9" t="str">
            <v>A</v>
          </cell>
        </row>
      </sheetData>
      <sheetData sheetId="1366"/>
      <sheetData sheetId="1367">
        <row r="9">
          <cell r="A9" t="str">
            <v>A</v>
          </cell>
        </row>
      </sheetData>
      <sheetData sheetId="1368">
        <row r="9">
          <cell r="A9" t="str">
            <v>A</v>
          </cell>
        </row>
      </sheetData>
      <sheetData sheetId="1369">
        <row r="9">
          <cell r="A9" t="str">
            <v>A</v>
          </cell>
        </row>
      </sheetData>
      <sheetData sheetId="1370">
        <row r="9">
          <cell r="A9" t="str">
            <v>A</v>
          </cell>
        </row>
      </sheetData>
      <sheetData sheetId="1371">
        <row r="9">
          <cell r="A9" t="str">
            <v>A</v>
          </cell>
        </row>
      </sheetData>
      <sheetData sheetId="1372">
        <row r="9">
          <cell r="A9" t="str">
            <v>A</v>
          </cell>
        </row>
      </sheetData>
      <sheetData sheetId="1373">
        <row r="9">
          <cell r="A9" t="str">
            <v>A</v>
          </cell>
        </row>
      </sheetData>
      <sheetData sheetId="1374">
        <row r="9">
          <cell r="A9" t="str">
            <v>A</v>
          </cell>
        </row>
      </sheetData>
      <sheetData sheetId="1375">
        <row r="9">
          <cell r="A9" t="str">
            <v>A</v>
          </cell>
        </row>
      </sheetData>
      <sheetData sheetId="1376">
        <row r="9">
          <cell r="A9" t="str">
            <v>A</v>
          </cell>
        </row>
      </sheetData>
      <sheetData sheetId="1377">
        <row r="9">
          <cell r="A9" t="str">
            <v>A</v>
          </cell>
        </row>
      </sheetData>
      <sheetData sheetId="1378">
        <row r="9">
          <cell r="A9" t="str">
            <v>A</v>
          </cell>
        </row>
      </sheetData>
      <sheetData sheetId="1379">
        <row r="9">
          <cell r="A9" t="str">
            <v>A</v>
          </cell>
        </row>
      </sheetData>
      <sheetData sheetId="1380">
        <row r="9">
          <cell r="A9" t="str">
            <v>A</v>
          </cell>
        </row>
      </sheetData>
      <sheetData sheetId="1381">
        <row r="9">
          <cell r="A9" t="str">
            <v>A</v>
          </cell>
        </row>
      </sheetData>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ow r="9">
          <cell r="A9" t="str">
            <v>A</v>
          </cell>
        </row>
      </sheetData>
      <sheetData sheetId="1388">
        <row r="9">
          <cell r="A9" t="str">
            <v>A</v>
          </cell>
        </row>
      </sheetData>
      <sheetData sheetId="1389">
        <row r="9">
          <cell r="A9" t="str">
            <v>A</v>
          </cell>
        </row>
      </sheetData>
      <sheetData sheetId="1390">
        <row r="9">
          <cell r="A9" t="str">
            <v>A</v>
          </cell>
        </row>
      </sheetData>
      <sheetData sheetId="1391">
        <row r="9">
          <cell r="A9" t="str">
            <v>A</v>
          </cell>
        </row>
      </sheetData>
      <sheetData sheetId="1392">
        <row r="9">
          <cell r="A9" t="str">
            <v>A</v>
          </cell>
        </row>
      </sheetData>
      <sheetData sheetId="1393">
        <row r="9">
          <cell r="A9" t="str">
            <v>A</v>
          </cell>
        </row>
      </sheetData>
      <sheetData sheetId="1394">
        <row r="9">
          <cell r="A9" t="str">
            <v>A</v>
          </cell>
        </row>
      </sheetData>
      <sheetData sheetId="1395">
        <row r="9">
          <cell r="A9" t="str">
            <v>A</v>
          </cell>
        </row>
      </sheetData>
      <sheetData sheetId="1396">
        <row r="9">
          <cell r="A9" t="str">
            <v>A</v>
          </cell>
        </row>
      </sheetData>
      <sheetData sheetId="1397">
        <row r="9">
          <cell r="A9" t="str">
            <v>A</v>
          </cell>
        </row>
      </sheetData>
      <sheetData sheetId="1398">
        <row r="9">
          <cell r="A9" t="str">
            <v>A</v>
          </cell>
        </row>
      </sheetData>
      <sheetData sheetId="1399">
        <row r="9">
          <cell r="A9" t="str">
            <v>A</v>
          </cell>
        </row>
      </sheetData>
      <sheetData sheetId="1400">
        <row r="9">
          <cell r="A9" t="str">
            <v>A</v>
          </cell>
        </row>
      </sheetData>
      <sheetData sheetId="1401">
        <row r="9">
          <cell r="A9" t="str">
            <v>A</v>
          </cell>
        </row>
      </sheetData>
      <sheetData sheetId="1402">
        <row r="9">
          <cell r="A9" t="str">
            <v>A</v>
          </cell>
        </row>
      </sheetData>
      <sheetData sheetId="1403">
        <row r="9">
          <cell r="A9" t="str">
            <v>A</v>
          </cell>
        </row>
      </sheetData>
      <sheetData sheetId="1404">
        <row r="9">
          <cell r="A9" t="str">
            <v>A</v>
          </cell>
        </row>
      </sheetData>
      <sheetData sheetId="1405">
        <row r="9">
          <cell r="A9" t="str">
            <v>A</v>
          </cell>
        </row>
      </sheetData>
      <sheetData sheetId="1406">
        <row r="9">
          <cell r="A9" t="str">
            <v>A</v>
          </cell>
        </row>
      </sheetData>
      <sheetData sheetId="1407">
        <row r="9">
          <cell r="A9" t="str">
            <v>A</v>
          </cell>
        </row>
      </sheetData>
      <sheetData sheetId="1408">
        <row r="9">
          <cell r="A9" t="str">
            <v>A</v>
          </cell>
        </row>
      </sheetData>
      <sheetData sheetId="1409">
        <row r="9">
          <cell r="A9" t="str">
            <v>A</v>
          </cell>
        </row>
      </sheetData>
      <sheetData sheetId="1410">
        <row r="9">
          <cell r="A9" t="str">
            <v>A</v>
          </cell>
        </row>
      </sheetData>
      <sheetData sheetId="1411">
        <row r="9">
          <cell r="A9" t="str">
            <v>A</v>
          </cell>
        </row>
      </sheetData>
      <sheetData sheetId="1412">
        <row r="9">
          <cell r="A9" t="str">
            <v>A</v>
          </cell>
        </row>
      </sheetData>
      <sheetData sheetId="1413">
        <row r="9">
          <cell r="A9" t="str">
            <v>A</v>
          </cell>
        </row>
      </sheetData>
      <sheetData sheetId="1414">
        <row r="9">
          <cell r="A9" t="str">
            <v>A</v>
          </cell>
        </row>
      </sheetData>
      <sheetData sheetId="1415">
        <row r="9">
          <cell r="A9" t="str">
            <v>A</v>
          </cell>
        </row>
      </sheetData>
      <sheetData sheetId="1416">
        <row r="9">
          <cell r="A9" t="str">
            <v>A</v>
          </cell>
        </row>
      </sheetData>
      <sheetData sheetId="1417">
        <row r="9">
          <cell r="A9" t="str">
            <v>A</v>
          </cell>
        </row>
      </sheetData>
      <sheetData sheetId="1418">
        <row r="9">
          <cell r="A9" t="str">
            <v>A</v>
          </cell>
        </row>
      </sheetData>
      <sheetData sheetId="1419">
        <row r="9">
          <cell r="A9" t="str">
            <v>A</v>
          </cell>
        </row>
      </sheetData>
      <sheetData sheetId="1420">
        <row r="9">
          <cell r="A9" t="str">
            <v>A</v>
          </cell>
        </row>
      </sheetData>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row r="9">
          <cell r="A9" t="str">
            <v>A</v>
          </cell>
        </row>
      </sheetData>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row r="9">
          <cell r="A9" t="str">
            <v>A</v>
          </cell>
        </row>
      </sheetData>
      <sheetData sheetId="1475">
        <row r="9">
          <cell r="A9" t="str">
            <v>A</v>
          </cell>
        </row>
      </sheetData>
      <sheetData sheetId="1476">
        <row r="9">
          <cell r="A9" t="str">
            <v>A</v>
          </cell>
        </row>
      </sheetData>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row r="9">
          <cell r="A9" t="str">
            <v>A</v>
          </cell>
        </row>
      </sheetData>
      <sheetData sheetId="1483">
        <row r="9">
          <cell r="A9" t="str">
            <v>A</v>
          </cell>
        </row>
      </sheetData>
      <sheetData sheetId="1484">
        <row r="9">
          <cell r="A9" t="str">
            <v>A</v>
          </cell>
        </row>
      </sheetData>
      <sheetData sheetId="1485">
        <row r="9">
          <cell r="A9" t="str">
            <v>A</v>
          </cell>
        </row>
      </sheetData>
      <sheetData sheetId="1486">
        <row r="9">
          <cell r="A9" t="str">
            <v>A</v>
          </cell>
        </row>
      </sheetData>
      <sheetData sheetId="1487">
        <row r="9">
          <cell r="A9" t="str">
            <v>A</v>
          </cell>
        </row>
      </sheetData>
      <sheetData sheetId="1488">
        <row r="9">
          <cell r="A9" t="str">
            <v>A</v>
          </cell>
        </row>
      </sheetData>
      <sheetData sheetId="1489">
        <row r="9">
          <cell r="A9" t="str">
            <v>A</v>
          </cell>
        </row>
      </sheetData>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row r="9">
          <cell r="A9" t="str">
            <v>A</v>
          </cell>
        </row>
      </sheetData>
      <sheetData sheetId="1500">
        <row r="9">
          <cell r="A9" t="str">
            <v>A</v>
          </cell>
        </row>
      </sheetData>
      <sheetData sheetId="1501">
        <row r="9">
          <cell r="A9" t="str">
            <v>A</v>
          </cell>
        </row>
      </sheetData>
      <sheetData sheetId="1502">
        <row r="9">
          <cell r="A9" t="str">
            <v>A</v>
          </cell>
        </row>
      </sheetData>
      <sheetData sheetId="1503">
        <row r="9">
          <cell r="A9" t="str">
            <v>A</v>
          </cell>
        </row>
      </sheetData>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ow r="9">
          <cell r="A9" t="str">
            <v>A</v>
          </cell>
        </row>
      </sheetData>
      <sheetData sheetId="1518">
        <row r="9">
          <cell r="A9" t="str">
            <v>A</v>
          </cell>
        </row>
      </sheetData>
      <sheetData sheetId="1519">
        <row r="9">
          <cell r="A9" t="str">
            <v>A</v>
          </cell>
        </row>
      </sheetData>
      <sheetData sheetId="1520">
        <row r="9">
          <cell r="A9" t="str">
            <v>A</v>
          </cell>
        </row>
      </sheetData>
      <sheetData sheetId="1521">
        <row r="9">
          <cell r="A9" t="str">
            <v>A</v>
          </cell>
        </row>
      </sheetData>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row r="9">
          <cell r="A9" t="str">
            <v>A</v>
          </cell>
        </row>
      </sheetData>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row r="9">
          <cell r="A9" t="str">
            <v>A</v>
          </cell>
        </row>
      </sheetData>
      <sheetData sheetId="1584">
        <row r="9">
          <cell r="A9" t="str">
            <v>A</v>
          </cell>
        </row>
      </sheetData>
      <sheetData sheetId="1585">
        <row r="9">
          <cell r="A9" t="str">
            <v>A</v>
          </cell>
        </row>
      </sheetData>
      <sheetData sheetId="1586">
        <row r="9">
          <cell r="A9" t="str">
            <v>A</v>
          </cell>
        </row>
      </sheetData>
      <sheetData sheetId="1587">
        <row r="9">
          <cell r="A9" t="str">
            <v>A</v>
          </cell>
        </row>
      </sheetData>
      <sheetData sheetId="1588">
        <row r="9">
          <cell r="A9" t="str">
            <v>A</v>
          </cell>
        </row>
      </sheetData>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sheetData sheetId="1640"/>
      <sheetData sheetId="1641"/>
      <sheetData sheetId="1642"/>
      <sheetData sheetId="1643"/>
      <sheetData sheetId="1644"/>
      <sheetData sheetId="1645"/>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sheetData sheetId="1710"/>
      <sheetData sheetId="1711"/>
      <sheetData sheetId="1712" refreshError="1"/>
      <sheetData sheetId="1713" refreshError="1"/>
      <sheetData sheetId="1714" refreshError="1"/>
      <sheetData sheetId="1715" refreshError="1"/>
      <sheetData sheetId="1716" refreshError="1"/>
      <sheetData sheetId="1717" refreshError="1"/>
      <sheetData sheetId="1718">
        <row r="9">
          <cell r="A9" t="str">
            <v>A</v>
          </cell>
        </row>
      </sheetData>
      <sheetData sheetId="1719" refreshError="1"/>
      <sheetData sheetId="1720">
        <row r="9">
          <cell r="A9" t="str">
            <v>A</v>
          </cell>
        </row>
      </sheetData>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sheetData sheetId="1741" refreshError="1"/>
      <sheetData sheetId="1742" refreshError="1"/>
      <sheetData sheetId="1743" refreshError="1"/>
      <sheetData sheetId="1744">
        <row r="9">
          <cell r="A9" t="str">
            <v>A</v>
          </cell>
        </row>
      </sheetData>
      <sheetData sheetId="1745" refreshError="1"/>
      <sheetData sheetId="1746" refreshError="1"/>
      <sheetData sheetId="1747"/>
      <sheetData sheetId="1748"/>
      <sheetData sheetId="1749">
        <row r="9">
          <cell r="A9" t="str">
            <v>A</v>
          </cell>
        </row>
      </sheetData>
      <sheetData sheetId="1750">
        <row r="9">
          <cell r="A9" t="str">
            <v>A</v>
          </cell>
        </row>
      </sheetData>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ow r="9">
          <cell r="A9" t="str">
            <v>A</v>
          </cell>
        </row>
      </sheetData>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sheetData sheetId="1776"/>
      <sheetData sheetId="1777"/>
      <sheetData sheetId="1778" refreshError="1"/>
      <sheetData sheetId="1779" refreshError="1"/>
      <sheetData sheetId="1780"/>
      <sheetData sheetId="1781"/>
      <sheetData sheetId="1782"/>
      <sheetData sheetId="1783"/>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sheetData sheetId="1812"/>
      <sheetData sheetId="1813"/>
      <sheetData sheetId="1814"/>
      <sheetData sheetId="1815"/>
      <sheetData sheetId="1816"/>
      <sheetData sheetId="1817"/>
      <sheetData sheetId="1818"/>
      <sheetData sheetId="1819"/>
      <sheetData sheetId="1820"/>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sheetData sheetId="1842">
        <row r="9">
          <cell r="A9" t="str">
            <v>A</v>
          </cell>
        </row>
      </sheetData>
      <sheetData sheetId="1843">
        <row r="9">
          <cell r="A9" t="str">
            <v>A</v>
          </cell>
        </row>
      </sheetData>
      <sheetData sheetId="1844">
        <row r="9">
          <cell r="A9" t="str">
            <v>A</v>
          </cell>
        </row>
      </sheetData>
      <sheetData sheetId="1845">
        <row r="9">
          <cell r="A9" t="str">
            <v>A</v>
          </cell>
        </row>
      </sheetData>
      <sheetData sheetId="1846">
        <row r="9">
          <cell r="A9" t="str">
            <v>A</v>
          </cell>
        </row>
      </sheetData>
      <sheetData sheetId="1847">
        <row r="9">
          <cell r="A9" t="str">
            <v>A</v>
          </cell>
        </row>
      </sheetData>
      <sheetData sheetId="1848">
        <row r="9">
          <cell r="A9" t="str">
            <v>A</v>
          </cell>
        </row>
      </sheetData>
      <sheetData sheetId="1849">
        <row r="9">
          <cell r="A9" t="str">
            <v>A</v>
          </cell>
        </row>
      </sheetData>
      <sheetData sheetId="1850"/>
      <sheetData sheetId="1851"/>
      <sheetData sheetId="1852"/>
      <sheetData sheetId="1853"/>
      <sheetData sheetId="1854">
        <row r="9">
          <cell r="A9" t="str">
            <v>A</v>
          </cell>
        </row>
      </sheetData>
      <sheetData sheetId="1855">
        <row r="9">
          <cell r="A9" t="str">
            <v>A</v>
          </cell>
        </row>
      </sheetData>
      <sheetData sheetId="1856">
        <row r="9">
          <cell r="A9" t="str">
            <v>A</v>
          </cell>
        </row>
      </sheetData>
      <sheetData sheetId="1857">
        <row r="9">
          <cell r="A9" t="str">
            <v>A</v>
          </cell>
        </row>
      </sheetData>
      <sheetData sheetId="1858">
        <row r="9">
          <cell r="A9" t="str">
            <v>A</v>
          </cell>
        </row>
      </sheetData>
      <sheetData sheetId="1859">
        <row r="9">
          <cell r="A9" t="str">
            <v>A</v>
          </cell>
        </row>
      </sheetData>
      <sheetData sheetId="1860">
        <row r="9">
          <cell r="A9" t="str">
            <v>A</v>
          </cell>
        </row>
      </sheetData>
      <sheetData sheetId="1861">
        <row r="9">
          <cell r="A9" t="str">
            <v>A</v>
          </cell>
        </row>
      </sheetData>
      <sheetData sheetId="1862">
        <row r="9">
          <cell r="A9" t="str">
            <v>A</v>
          </cell>
        </row>
      </sheetData>
      <sheetData sheetId="1863">
        <row r="9">
          <cell r="A9" t="str">
            <v>A</v>
          </cell>
        </row>
      </sheetData>
      <sheetData sheetId="1864"/>
      <sheetData sheetId="1865">
        <row r="9">
          <cell r="A9" t="str">
            <v>A</v>
          </cell>
        </row>
      </sheetData>
      <sheetData sheetId="1866">
        <row r="9">
          <cell r="A9" t="str">
            <v>A</v>
          </cell>
        </row>
      </sheetData>
      <sheetData sheetId="1867">
        <row r="9">
          <cell r="A9" t="str">
            <v>A</v>
          </cell>
        </row>
      </sheetData>
      <sheetData sheetId="1868"/>
      <sheetData sheetId="1869"/>
      <sheetData sheetId="1870"/>
      <sheetData sheetId="1871">
        <row r="9">
          <cell r="A9" t="str">
            <v>A</v>
          </cell>
        </row>
      </sheetData>
      <sheetData sheetId="1872">
        <row r="9">
          <cell r="A9" t="str">
            <v>A</v>
          </cell>
        </row>
      </sheetData>
      <sheetData sheetId="1873">
        <row r="9">
          <cell r="A9" t="str">
            <v>A</v>
          </cell>
        </row>
      </sheetData>
      <sheetData sheetId="1874"/>
      <sheetData sheetId="1875"/>
      <sheetData sheetId="1876">
        <row r="9">
          <cell r="A9" t="str">
            <v>A</v>
          </cell>
        </row>
      </sheetData>
      <sheetData sheetId="1877">
        <row r="9">
          <cell r="A9" t="str">
            <v>A</v>
          </cell>
        </row>
      </sheetData>
      <sheetData sheetId="1878">
        <row r="9">
          <cell r="A9" t="str">
            <v>A</v>
          </cell>
        </row>
      </sheetData>
      <sheetData sheetId="1879">
        <row r="9">
          <cell r="A9" t="str">
            <v>A</v>
          </cell>
        </row>
      </sheetData>
      <sheetData sheetId="1880">
        <row r="9">
          <cell r="A9" t="str">
            <v>A</v>
          </cell>
        </row>
      </sheetData>
      <sheetData sheetId="1881">
        <row r="9">
          <cell r="A9" t="str">
            <v>A</v>
          </cell>
        </row>
      </sheetData>
      <sheetData sheetId="1882">
        <row r="9">
          <cell r="A9" t="str">
            <v>A</v>
          </cell>
        </row>
      </sheetData>
      <sheetData sheetId="1883">
        <row r="9">
          <cell r="A9" t="str">
            <v>A</v>
          </cell>
        </row>
      </sheetData>
      <sheetData sheetId="1884">
        <row r="9">
          <cell r="A9" t="str">
            <v>A</v>
          </cell>
        </row>
      </sheetData>
      <sheetData sheetId="1885">
        <row r="9">
          <cell r="A9" t="str">
            <v>A</v>
          </cell>
        </row>
      </sheetData>
      <sheetData sheetId="1886">
        <row r="9">
          <cell r="A9" t="str">
            <v>A</v>
          </cell>
        </row>
      </sheetData>
      <sheetData sheetId="1887">
        <row r="9">
          <cell r="A9" t="str">
            <v>A</v>
          </cell>
        </row>
      </sheetData>
      <sheetData sheetId="1888">
        <row r="9">
          <cell r="A9" t="str">
            <v>A</v>
          </cell>
        </row>
      </sheetData>
      <sheetData sheetId="1889">
        <row r="9">
          <cell r="A9" t="str">
            <v>A</v>
          </cell>
        </row>
      </sheetData>
      <sheetData sheetId="1890">
        <row r="9">
          <cell r="A9" t="str">
            <v>A</v>
          </cell>
        </row>
      </sheetData>
      <sheetData sheetId="1891">
        <row r="9">
          <cell r="A9" t="str">
            <v>A</v>
          </cell>
        </row>
      </sheetData>
      <sheetData sheetId="1892">
        <row r="9">
          <cell r="A9" t="str">
            <v>A</v>
          </cell>
        </row>
      </sheetData>
      <sheetData sheetId="1893">
        <row r="9">
          <cell r="A9" t="str">
            <v>A</v>
          </cell>
        </row>
      </sheetData>
      <sheetData sheetId="1894">
        <row r="9">
          <cell r="A9" t="str">
            <v>A</v>
          </cell>
        </row>
      </sheetData>
      <sheetData sheetId="1895">
        <row r="9">
          <cell r="A9" t="str">
            <v>A</v>
          </cell>
        </row>
      </sheetData>
      <sheetData sheetId="1896">
        <row r="9">
          <cell r="A9" t="str">
            <v>A</v>
          </cell>
        </row>
      </sheetData>
      <sheetData sheetId="1897">
        <row r="9">
          <cell r="A9" t="str">
            <v>A</v>
          </cell>
        </row>
      </sheetData>
      <sheetData sheetId="1898">
        <row r="9">
          <cell r="A9" t="str">
            <v>A</v>
          </cell>
        </row>
      </sheetData>
      <sheetData sheetId="1899">
        <row r="9">
          <cell r="A9" t="str">
            <v>A</v>
          </cell>
        </row>
      </sheetData>
      <sheetData sheetId="1900">
        <row r="9">
          <cell r="A9" t="str">
            <v>A</v>
          </cell>
        </row>
      </sheetData>
      <sheetData sheetId="1901">
        <row r="9">
          <cell r="A9" t="str">
            <v>A</v>
          </cell>
        </row>
      </sheetData>
      <sheetData sheetId="1902">
        <row r="9">
          <cell r="A9" t="str">
            <v>A</v>
          </cell>
        </row>
      </sheetData>
      <sheetData sheetId="1903">
        <row r="9">
          <cell r="A9" t="str">
            <v>A</v>
          </cell>
        </row>
      </sheetData>
      <sheetData sheetId="1904">
        <row r="9">
          <cell r="A9" t="str">
            <v>A</v>
          </cell>
        </row>
      </sheetData>
      <sheetData sheetId="1905">
        <row r="9">
          <cell r="A9" t="str">
            <v>A</v>
          </cell>
        </row>
      </sheetData>
      <sheetData sheetId="1906">
        <row r="9">
          <cell r="A9" t="str">
            <v>A</v>
          </cell>
        </row>
      </sheetData>
      <sheetData sheetId="1907">
        <row r="9">
          <cell r="A9" t="str">
            <v>A</v>
          </cell>
        </row>
      </sheetData>
      <sheetData sheetId="1908">
        <row r="9">
          <cell r="A9" t="str">
            <v>A</v>
          </cell>
        </row>
      </sheetData>
      <sheetData sheetId="1909">
        <row r="9">
          <cell r="A9" t="str">
            <v>A</v>
          </cell>
        </row>
      </sheetData>
      <sheetData sheetId="1910">
        <row r="9">
          <cell r="A9" t="str">
            <v>A</v>
          </cell>
        </row>
      </sheetData>
      <sheetData sheetId="1911">
        <row r="9">
          <cell r="A9" t="str">
            <v>A</v>
          </cell>
        </row>
      </sheetData>
      <sheetData sheetId="1912">
        <row r="9">
          <cell r="A9" t="str">
            <v>A</v>
          </cell>
        </row>
      </sheetData>
      <sheetData sheetId="1913">
        <row r="9">
          <cell r="A9" t="str">
            <v>A</v>
          </cell>
        </row>
      </sheetData>
      <sheetData sheetId="1914">
        <row r="9">
          <cell r="A9" t="str">
            <v>A</v>
          </cell>
        </row>
      </sheetData>
      <sheetData sheetId="1915">
        <row r="9">
          <cell r="A9" t="str">
            <v>A</v>
          </cell>
        </row>
      </sheetData>
      <sheetData sheetId="1916">
        <row r="9">
          <cell r="A9" t="str">
            <v>A</v>
          </cell>
        </row>
      </sheetData>
      <sheetData sheetId="1917">
        <row r="9">
          <cell r="A9" t="str">
            <v>A</v>
          </cell>
        </row>
      </sheetData>
      <sheetData sheetId="1918">
        <row r="9">
          <cell r="A9" t="str">
            <v>A</v>
          </cell>
        </row>
      </sheetData>
      <sheetData sheetId="1919">
        <row r="9">
          <cell r="A9" t="str">
            <v>A</v>
          </cell>
        </row>
      </sheetData>
      <sheetData sheetId="1920">
        <row r="9">
          <cell r="A9" t="str">
            <v>A</v>
          </cell>
        </row>
      </sheetData>
      <sheetData sheetId="1921">
        <row r="9">
          <cell r="A9" t="str">
            <v>A</v>
          </cell>
        </row>
      </sheetData>
      <sheetData sheetId="1922">
        <row r="9">
          <cell r="A9" t="str">
            <v>A</v>
          </cell>
        </row>
      </sheetData>
      <sheetData sheetId="1923">
        <row r="9">
          <cell r="A9" t="str">
            <v>A</v>
          </cell>
        </row>
      </sheetData>
      <sheetData sheetId="1924">
        <row r="9">
          <cell r="A9" t="str">
            <v>A</v>
          </cell>
        </row>
      </sheetData>
      <sheetData sheetId="1925">
        <row r="9">
          <cell r="A9" t="str">
            <v>A</v>
          </cell>
        </row>
      </sheetData>
      <sheetData sheetId="1926">
        <row r="9">
          <cell r="A9" t="str">
            <v>A</v>
          </cell>
        </row>
      </sheetData>
      <sheetData sheetId="1927">
        <row r="9">
          <cell r="A9" t="str">
            <v>A</v>
          </cell>
        </row>
      </sheetData>
      <sheetData sheetId="1928">
        <row r="9">
          <cell r="A9" t="str">
            <v>A</v>
          </cell>
        </row>
      </sheetData>
      <sheetData sheetId="1929">
        <row r="9">
          <cell r="A9" t="str">
            <v>A</v>
          </cell>
        </row>
      </sheetData>
      <sheetData sheetId="1930">
        <row r="9">
          <cell r="A9" t="str">
            <v>A</v>
          </cell>
        </row>
      </sheetData>
      <sheetData sheetId="1931">
        <row r="9">
          <cell r="A9" t="str">
            <v>A</v>
          </cell>
        </row>
      </sheetData>
      <sheetData sheetId="1932">
        <row r="9">
          <cell r="A9" t="str">
            <v>A</v>
          </cell>
        </row>
      </sheetData>
      <sheetData sheetId="1933">
        <row r="9">
          <cell r="A9" t="str">
            <v>A</v>
          </cell>
        </row>
      </sheetData>
      <sheetData sheetId="1934">
        <row r="9">
          <cell r="A9" t="str">
            <v>A</v>
          </cell>
        </row>
      </sheetData>
      <sheetData sheetId="1935">
        <row r="9">
          <cell r="A9" t="str">
            <v>A</v>
          </cell>
        </row>
      </sheetData>
      <sheetData sheetId="1936">
        <row r="9">
          <cell r="A9" t="str">
            <v>A</v>
          </cell>
        </row>
      </sheetData>
      <sheetData sheetId="1937">
        <row r="9">
          <cell r="A9" t="str">
            <v>A</v>
          </cell>
        </row>
      </sheetData>
      <sheetData sheetId="1938">
        <row r="9">
          <cell r="A9" t="str">
            <v>A</v>
          </cell>
        </row>
      </sheetData>
      <sheetData sheetId="1939">
        <row r="9">
          <cell r="A9" t="str">
            <v>A</v>
          </cell>
        </row>
      </sheetData>
      <sheetData sheetId="1940">
        <row r="9">
          <cell r="A9" t="str">
            <v>A</v>
          </cell>
        </row>
      </sheetData>
      <sheetData sheetId="1941">
        <row r="9">
          <cell r="A9" t="str">
            <v>A</v>
          </cell>
        </row>
      </sheetData>
      <sheetData sheetId="1942">
        <row r="9">
          <cell r="A9" t="str">
            <v>A</v>
          </cell>
        </row>
      </sheetData>
      <sheetData sheetId="1943">
        <row r="9">
          <cell r="A9" t="str">
            <v>A</v>
          </cell>
        </row>
      </sheetData>
      <sheetData sheetId="1944">
        <row r="9">
          <cell r="A9" t="str">
            <v>A</v>
          </cell>
        </row>
      </sheetData>
      <sheetData sheetId="1945">
        <row r="9">
          <cell r="A9" t="str">
            <v>A</v>
          </cell>
        </row>
      </sheetData>
      <sheetData sheetId="1946">
        <row r="9">
          <cell r="A9" t="str">
            <v>A</v>
          </cell>
        </row>
      </sheetData>
      <sheetData sheetId="1947" refreshError="1"/>
      <sheetData sheetId="1948" refreshError="1"/>
      <sheetData sheetId="1949" refreshError="1"/>
      <sheetData sheetId="1950" refreshError="1"/>
      <sheetData sheetId="1951" refreshError="1"/>
      <sheetData sheetId="1952" refreshError="1"/>
      <sheetData sheetId="1953">
        <row r="9">
          <cell r="A9" t="str">
            <v>A</v>
          </cell>
        </row>
      </sheetData>
      <sheetData sheetId="1954" refreshError="1"/>
      <sheetData sheetId="1955" refreshError="1"/>
      <sheetData sheetId="1956" refreshError="1"/>
      <sheetData sheetId="1957" refreshError="1"/>
      <sheetData sheetId="1958" refreshError="1"/>
      <sheetData sheetId="1959">
        <row r="9">
          <cell r="A9" t="str">
            <v>A</v>
          </cell>
        </row>
      </sheetData>
      <sheetData sheetId="1960">
        <row r="9">
          <cell r="A9" t="str">
            <v>A</v>
          </cell>
        </row>
      </sheetData>
      <sheetData sheetId="1961">
        <row r="9">
          <cell r="A9" t="str">
            <v>A</v>
          </cell>
        </row>
      </sheetData>
      <sheetData sheetId="1962" refreshError="1"/>
      <sheetData sheetId="1963">
        <row r="9">
          <cell r="A9" t="str">
            <v>A</v>
          </cell>
        </row>
      </sheetData>
      <sheetData sheetId="1964">
        <row r="9">
          <cell r="A9" t="str">
            <v>A</v>
          </cell>
        </row>
      </sheetData>
      <sheetData sheetId="1965">
        <row r="9">
          <cell r="A9" t="str">
            <v>A</v>
          </cell>
        </row>
      </sheetData>
      <sheetData sheetId="1966">
        <row r="9">
          <cell r="A9" t="str">
            <v>A</v>
          </cell>
        </row>
      </sheetData>
      <sheetData sheetId="1967">
        <row r="9">
          <cell r="A9" t="str">
            <v>A</v>
          </cell>
        </row>
      </sheetData>
      <sheetData sheetId="1968">
        <row r="9">
          <cell r="A9" t="str">
            <v>A</v>
          </cell>
        </row>
      </sheetData>
      <sheetData sheetId="1969">
        <row r="9">
          <cell r="A9" t="str">
            <v>A</v>
          </cell>
        </row>
      </sheetData>
      <sheetData sheetId="1970"/>
      <sheetData sheetId="1971"/>
      <sheetData sheetId="1972"/>
      <sheetData sheetId="1973"/>
      <sheetData sheetId="1974">
        <row r="9">
          <cell r="A9" t="str">
            <v>A</v>
          </cell>
        </row>
      </sheetData>
      <sheetData sheetId="1975">
        <row r="9">
          <cell r="A9" t="str">
            <v>A</v>
          </cell>
        </row>
      </sheetData>
      <sheetData sheetId="1976">
        <row r="9">
          <cell r="A9" t="str">
            <v>A</v>
          </cell>
        </row>
      </sheetData>
      <sheetData sheetId="1977">
        <row r="9">
          <cell r="A9" t="str">
            <v>A</v>
          </cell>
        </row>
      </sheetData>
      <sheetData sheetId="1978">
        <row r="9">
          <cell r="A9" t="str">
            <v>A</v>
          </cell>
        </row>
      </sheetData>
      <sheetData sheetId="1979">
        <row r="9">
          <cell r="A9" t="str">
            <v>A</v>
          </cell>
        </row>
      </sheetData>
      <sheetData sheetId="1980">
        <row r="9">
          <cell r="A9" t="str">
            <v>A</v>
          </cell>
        </row>
      </sheetData>
      <sheetData sheetId="1981">
        <row r="9">
          <cell r="A9" t="str">
            <v>A</v>
          </cell>
        </row>
      </sheetData>
      <sheetData sheetId="1982">
        <row r="9">
          <cell r="A9" t="str">
            <v>A</v>
          </cell>
        </row>
      </sheetData>
      <sheetData sheetId="1983">
        <row r="9">
          <cell r="A9" t="str">
            <v>A</v>
          </cell>
        </row>
      </sheetData>
      <sheetData sheetId="1984">
        <row r="9">
          <cell r="A9" t="str">
            <v>A</v>
          </cell>
        </row>
      </sheetData>
      <sheetData sheetId="1985">
        <row r="9">
          <cell r="A9" t="str">
            <v>A</v>
          </cell>
        </row>
      </sheetData>
      <sheetData sheetId="1986">
        <row r="9">
          <cell r="A9" t="str">
            <v>A</v>
          </cell>
        </row>
      </sheetData>
      <sheetData sheetId="1987">
        <row r="9">
          <cell r="A9" t="str">
            <v>A</v>
          </cell>
        </row>
      </sheetData>
      <sheetData sheetId="1988">
        <row r="9">
          <cell r="A9" t="str">
            <v>A</v>
          </cell>
        </row>
      </sheetData>
      <sheetData sheetId="1989">
        <row r="9">
          <cell r="A9" t="str">
            <v>A</v>
          </cell>
        </row>
      </sheetData>
      <sheetData sheetId="1990">
        <row r="9">
          <cell r="A9" t="str">
            <v>A</v>
          </cell>
        </row>
      </sheetData>
      <sheetData sheetId="1991">
        <row r="9">
          <cell r="A9" t="str">
            <v>A</v>
          </cell>
        </row>
      </sheetData>
      <sheetData sheetId="1992">
        <row r="9">
          <cell r="A9" t="str">
            <v>A</v>
          </cell>
        </row>
      </sheetData>
      <sheetData sheetId="1993">
        <row r="9">
          <cell r="A9" t="str">
            <v>A</v>
          </cell>
        </row>
      </sheetData>
      <sheetData sheetId="1994">
        <row r="9">
          <cell r="A9" t="str">
            <v>A</v>
          </cell>
        </row>
      </sheetData>
      <sheetData sheetId="1995">
        <row r="9">
          <cell r="A9" t="str">
            <v>A</v>
          </cell>
        </row>
      </sheetData>
      <sheetData sheetId="1996">
        <row r="9">
          <cell r="A9" t="str">
            <v>A</v>
          </cell>
        </row>
      </sheetData>
      <sheetData sheetId="1997">
        <row r="9">
          <cell r="A9" t="str">
            <v>A</v>
          </cell>
        </row>
      </sheetData>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row r="9">
          <cell r="A9" t="str">
            <v>A</v>
          </cell>
        </row>
      </sheetData>
      <sheetData sheetId="2007">
        <row r="9">
          <cell r="A9" t="str">
            <v>A</v>
          </cell>
        </row>
      </sheetData>
      <sheetData sheetId="2008">
        <row r="9">
          <cell r="A9" t="str">
            <v>A</v>
          </cell>
        </row>
      </sheetData>
      <sheetData sheetId="2009">
        <row r="9">
          <cell r="A9" t="str">
            <v>A</v>
          </cell>
        </row>
      </sheetData>
      <sheetData sheetId="2010">
        <row r="9">
          <cell r="A9" t="str">
            <v>A</v>
          </cell>
        </row>
      </sheetData>
      <sheetData sheetId="2011">
        <row r="9">
          <cell r="A9" t="str">
            <v>A</v>
          </cell>
        </row>
      </sheetData>
      <sheetData sheetId="2012">
        <row r="9">
          <cell r="A9" t="str">
            <v>A</v>
          </cell>
        </row>
      </sheetData>
      <sheetData sheetId="2013">
        <row r="9">
          <cell r="A9" t="str">
            <v>A</v>
          </cell>
        </row>
      </sheetData>
      <sheetData sheetId="2014">
        <row r="9">
          <cell r="A9" t="str">
            <v>A</v>
          </cell>
        </row>
      </sheetData>
      <sheetData sheetId="2015">
        <row r="9">
          <cell r="A9" t="str">
            <v>A</v>
          </cell>
        </row>
      </sheetData>
      <sheetData sheetId="2016">
        <row r="9">
          <cell r="A9" t="str">
            <v>A</v>
          </cell>
        </row>
      </sheetData>
      <sheetData sheetId="2017">
        <row r="9">
          <cell r="A9" t="str">
            <v>A</v>
          </cell>
        </row>
      </sheetData>
      <sheetData sheetId="2018">
        <row r="9">
          <cell r="A9" t="str">
            <v>A</v>
          </cell>
        </row>
      </sheetData>
      <sheetData sheetId="2019">
        <row r="9">
          <cell r="A9" t="str">
            <v>A</v>
          </cell>
        </row>
      </sheetData>
      <sheetData sheetId="2020">
        <row r="9">
          <cell r="A9" t="str">
            <v>A</v>
          </cell>
        </row>
      </sheetData>
      <sheetData sheetId="2021">
        <row r="9">
          <cell r="A9" t="str">
            <v>A</v>
          </cell>
        </row>
      </sheetData>
      <sheetData sheetId="2022">
        <row r="9">
          <cell r="A9" t="str">
            <v>A</v>
          </cell>
        </row>
      </sheetData>
      <sheetData sheetId="2023">
        <row r="9">
          <cell r="A9" t="str">
            <v>A</v>
          </cell>
        </row>
      </sheetData>
      <sheetData sheetId="2024">
        <row r="9">
          <cell r="A9" t="str">
            <v>A</v>
          </cell>
        </row>
      </sheetData>
      <sheetData sheetId="2025">
        <row r="9">
          <cell r="A9" t="str">
            <v>A</v>
          </cell>
        </row>
      </sheetData>
      <sheetData sheetId="2026">
        <row r="9">
          <cell r="A9" t="str">
            <v>A</v>
          </cell>
        </row>
      </sheetData>
      <sheetData sheetId="2027">
        <row r="9">
          <cell r="A9" t="str">
            <v>A</v>
          </cell>
        </row>
      </sheetData>
      <sheetData sheetId="2028">
        <row r="9">
          <cell r="A9" t="str">
            <v>A</v>
          </cell>
        </row>
      </sheetData>
      <sheetData sheetId="2029">
        <row r="9">
          <cell r="A9" t="str">
            <v>A</v>
          </cell>
        </row>
      </sheetData>
      <sheetData sheetId="2030">
        <row r="9">
          <cell r="A9" t="str">
            <v>A</v>
          </cell>
        </row>
      </sheetData>
      <sheetData sheetId="2031">
        <row r="9">
          <cell r="A9" t="str">
            <v>A</v>
          </cell>
        </row>
      </sheetData>
      <sheetData sheetId="2032">
        <row r="9">
          <cell r="A9" t="str">
            <v>A</v>
          </cell>
        </row>
      </sheetData>
      <sheetData sheetId="2033">
        <row r="9">
          <cell r="A9" t="str">
            <v>A</v>
          </cell>
        </row>
      </sheetData>
      <sheetData sheetId="2034">
        <row r="9">
          <cell r="A9" t="str">
            <v>A</v>
          </cell>
        </row>
      </sheetData>
      <sheetData sheetId="2035">
        <row r="9">
          <cell r="A9" t="str">
            <v>A</v>
          </cell>
        </row>
      </sheetData>
      <sheetData sheetId="2036">
        <row r="9">
          <cell r="A9" t="str">
            <v>A</v>
          </cell>
        </row>
      </sheetData>
      <sheetData sheetId="2037">
        <row r="9">
          <cell r="A9" t="str">
            <v>A</v>
          </cell>
        </row>
      </sheetData>
      <sheetData sheetId="2038">
        <row r="9">
          <cell r="A9" t="str">
            <v>A</v>
          </cell>
        </row>
      </sheetData>
      <sheetData sheetId="2039">
        <row r="9">
          <cell r="A9" t="str">
            <v>A</v>
          </cell>
        </row>
      </sheetData>
      <sheetData sheetId="2040">
        <row r="9">
          <cell r="A9" t="str">
            <v>A</v>
          </cell>
        </row>
      </sheetData>
      <sheetData sheetId="2041">
        <row r="9">
          <cell r="A9" t="str">
            <v>A</v>
          </cell>
        </row>
      </sheetData>
      <sheetData sheetId="2042">
        <row r="9">
          <cell r="A9" t="str">
            <v>A</v>
          </cell>
        </row>
      </sheetData>
      <sheetData sheetId="2043">
        <row r="9">
          <cell r="A9" t="str">
            <v>A</v>
          </cell>
        </row>
      </sheetData>
      <sheetData sheetId="2044">
        <row r="9">
          <cell r="A9" t="str">
            <v>A</v>
          </cell>
        </row>
      </sheetData>
      <sheetData sheetId="2045">
        <row r="9">
          <cell r="A9" t="str">
            <v>A</v>
          </cell>
        </row>
      </sheetData>
      <sheetData sheetId="2046">
        <row r="9">
          <cell r="A9" t="str">
            <v>A</v>
          </cell>
        </row>
      </sheetData>
      <sheetData sheetId="2047">
        <row r="9">
          <cell r="A9" t="str">
            <v>A</v>
          </cell>
        </row>
      </sheetData>
      <sheetData sheetId="2048">
        <row r="9">
          <cell r="A9" t="str">
            <v>A</v>
          </cell>
        </row>
      </sheetData>
      <sheetData sheetId="2049">
        <row r="9">
          <cell r="A9" t="str">
            <v>A</v>
          </cell>
        </row>
      </sheetData>
      <sheetData sheetId="2050">
        <row r="9">
          <cell r="A9" t="str">
            <v>A</v>
          </cell>
        </row>
      </sheetData>
      <sheetData sheetId="2051">
        <row r="9">
          <cell r="A9" t="str">
            <v>A</v>
          </cell>
        </row>
      </sheetData>
      <sheetData sheetId="2052">
        <row r="9">
          <cell r="A9" t="str">
            <v>A</v>
          </cell>
        </row>
      </sheetData>
      <sheetData sheetId="2053">
        <row r="9">
          <cell r="A9" t="str">
            <v>A</v>
          </cell>
        </row>
      </sheetData>
      <sheetData sheetId="2054">
        <row r="9">
          <cell r="A9" t="str">
            <v>A</v>
          </cell>
        </row>
      </sheetData>
      <sheetData sheetId="2055">
        <row r="9">
          <cell r="A9" t="str">
            <v>A</v>
          </cell>
        </row>
      </sheetData>
      <sheetData sheetId="2056">
        <row r="9">
          <cell r="A9" t="str">
            <v>A</v>
          </cell>
        </row>
      </sheetData>
      <sheetData sheetId="2057">
        <row r="9">
          <cell r="A9" t="str">
            <v>A</v>
          </cell>
        </row>
      </sheetData>
      <sheetData sheetId="2058">
        <row r="9">
          <cell r="A9" t="str">
            <v>A</v>
          </cell>
        </row>
      </sheetData>
      <sheetData sheetId="2059">
        <row r="9">
          <cell r="A9" t="str">
            <v>A</v>
          </cell>
        </row>
      </sheetData>
      <sheetData sheetId="2060">
        <row r="9">
          <cell r="A9" t="str">
            <v>A</v>
          </cell>
        </row>
      </sheetData>
      <sheetData sheetId="2061">
        <row r="9">
          <cell r="A9" t="str">
            <v>A</v>
          </cell>
        </row>
      </sheetData>
      <sheetData sheetId="2062">
        <row r="9">
          <cell r="A9" t="str">
            <v>A</v>
          </cell>
        </row>
      </sheetData>
      <sheetData sheetId="2063">
        <row r="9">
          <cell r="A9" t="str">
            <v>A</v>
          </cell>
        </row>
      </sheetData>
      <sheetData sheetId="2064">
        <row r="9">
          <cell r="A9" t="str">
            <v>A</v>
          </cell>
        </row>
      </sheetData>
      <sheetData sheetId="2065">
        <row r="9">
          <cell r="A9" t="str">
            <v>A</v>
          </cell>
        </row>
      </sheetData>
      <sheetData sheetId="2066">
        <row r="9">
          <cell r="A9" t="str">
            <v>A</v>
          </cell>
        </row>
      </sheetData>
      <sheetData sheetId="2067">
        <row r="9">
          <cell r="A9" t="str">
            <v>A</v>
          </cell>
        </row>
      </sheetData>
      <sheetData sheetId="2068">
        <row r="9">
          <cell r="A9" t="str">
            <v>A</v>
          </cell>
        </row>
      </sheetData>
      <sheetData sheetId="2069">
        <row r="9">
          <cell r="A9" t="str">
            <v>A</v>
          </cell>
        </row>
      </sheetData>
      <sheetData sheetId="2070">
        <row r="9">
          <cell r="A9" t="str">
            <v>A</v>
          </cell>
        </row>
      </sheetData>
      <sheetData sheetId="2071">
        <row r="9">
          <cell r="A9" t="str">
            <v>A</v>
          </cell>
        </row>
      </sheetData>
      <sheetData sheetId="2072">
        <row r="9">
          <cell r="A9" t="str">
            <v>A</v>
          </cell>
        </row>
      </sheetData>
      <sheetData sheetId="2073">
        <row r="9">
          <cell r="A9" t="str">
            <v>A</v>
          </cell>
        </row>
      </sheetData>
      <sheetData sheetId="2074">
        <row r="9">
          <cell r="A9" t="str">
            <v>A</v>
          </cell>
        </row>
      </sheetData>
      <sheetData sheetId="2075">
        <row r="9">
          <cell r="A9" t="str">
            <v>A</v>
          </cell>
        </row>
      </sheetData>
      <sheetData sheetId="2076">
        <row r="9">
          <cell r="A9" t="str">
            <v>A</v>
          </cell>
        </row>
      </sheetData>
      <sheetData sheetId="2077"/>
      <sheetData sheetId="2078"/>
      <sheetData sheetId="2079"/>
      <sheetData sheetId="2080"/>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ow r="9">
          <cell r="A9" t="str">
            <v>A</v>
          </cell>
        </row>
      </sheetData>
      <sheetData sheetId="2101">
        <row r="9">
          <cell r="A9" t="str">
            <v>A</v>
          </cell>
        </row>
      </sheetData>
      <sheetData sheetId="2102">
        <row r="9">
          <cell r="A9" t="str">
            <v>A</v>
          </cell>
        </row>
      </sheetData>
      <sheetData sheetId="2103">
        <row r="9">
          <cell r="A9" t="str">
            <v>A</v>
          </cell>
        </row>
      </sheetData>
      <sheetData sheetId="2104">
        <row r="9">
          <cell r="A9" t="str">
            <v>A</v>
          </cell>
        </row>
      </sheetData>
      <sheetData sheetId="2105">
        <row r="9">
          <cell r="A9" t="str">
            <v>A</v>
          </cell>
        </row>
      </sheetData>
      <sheetData sheetId="2106">
        <row r="9">
          <cell r="A9" t="str">
            <v>A</v>
          </cell>
        </row>
      </sheetData>
      <sheetData sheetId="2107">
        <row r="9">
          <cell r="A9" t="str">
            <v>A</v>
          </cell>
        </row>
      </sheetData>
      <sheetData sheetId="2108">
        <row r="9">
          <cell r="A9" t="str">
            <v>A</v>
          </cell>
        </row>
      </sheetData>
      <sheetData sheetId="2109">
        <row r="9">
          <cell r="A9" t="str">
            <v>A</v>
          </cell>
        </row>
      </sheetData>
      <sheetData sheetId="2110"/>
      <sheetData sheetId="2111">
        <row r="9">
          <cell r="A9" t="str">
            <v>A</v>
          </cell>
        </row>
      </sheetData>
      <sheetData sheetId="2112">
        <row r="9">
          <cell r="A9" t="str">
            <v>A</v>
          </cell>
        </row>
      </sheetData>
      <sheetData sheetId="2113">
        <row r="9">
          <cell r="A9" t="str">
            <v>A</v>
          </cell>
        </row>
      </sheetData>
      <sheetData sheetId="2114">
        <row r="9">
          <cell r="A9" t="str">
            <v>A</v>
          </cell>
        </row>
      </sheetData>
      <sheetData sheetId="2115">
        <row r="9">
          <cell r="A9" t="str">
            <v>A</v>
          </cell>
        </row>
      </sheetData>
      <sheetData sheetId="2116">
        <row r="9">
          <cell r="A9" t="str">
            <v>A</v>
          </cell>
        </row>
      </sheetData>
      <sheetData sheetId="2117">
        <row r="9">
          <cell r="A9" t="str">
            <v>A</v>
          </cell>
        </row>
      </sheetData>
      <sheetData sheetId="2118">
        <row r="9">
          <cell r="A9" t="str">
            <v>A</v>
          </cell>
        </row>
      </sheetData>
      <sheetData sheetId="2119"/>
      <sheetData sheetId="2120" refreshError="1"/>
      <sheetData sheetId="2121">
        <row r="9">
          <cell r="A9" t="str">
            <v>A</v>
          </cell>
        </row>
      </sheetData>
      <sheetData sheetId="2122">
        <row r="9">
          <cell r="A9" t="str">
            <v>A</v>
          </cell>
        </row>
      </sheetData>
      <sheetData sheetId="2123">
        <row r="9">
          <cell r="A9" t="str">
            <v>A</v>
          </cell>
        </row>
      </sheetData>
      <sheetData sheetId="2124">
        <row r="9">
          <cell r="A9" t="str">
            <v>A</v>
          </cell>
        </row>
      </sheetData>
      <sheetData sheetId="2125">
        <row r="9">
          <cell r="A9" t="str">
            <v>A</v>
          </cell>
        </row>
      </sheetData>
      <sheetData sheetId="2126">
        <row r="9">
          <cell r="A9" t="str">
            <v>A</v>
          </cell>
        </row>
      </sheetData>
      <sheetData sheetId="2127">
        <row r="9">
          <cell r="A9" t="str">
            <v>A</v>
          </cell>
        </row>
      </sheetData>
      <sheetData sheetId="2128">
        <row r="9">
          <cell r="A9" t="str">
            <v>A</v>
          </cell>
        </row>
      </sheetData>
      <sheetData sheetId="2129">
        <row r="9">
          <cell r="A9" t="str">
            <v>A</v>
          </cell>
        </row>
      </sheetData>
      <sheetData sheetId="2130">
        <row r="9">
          <cell r="A9" t="str">
            <v>A</v>
          </cell>
        </row>
      </sheetData>
      <sheetData sheetId="2131">
        <row r="9">
          <cell r="A9" t="str">
            <v>A</v>
          </cell>
        </row>
      </sheetData>
      <sheetData sheetId="2132">
        <row r="9">
          <cell r="A9" t="str">
            <v>A</v>
          </cell>
        </row>
      </sheetData>
      <sheetData sheetId="2133">
        <row r="9">
          <cell r="A9" t="str">
            <v>A</v>
          </cell>
        </row>
      </sheetData>
      <sheetData sheetId="2134">
        <row r="9">
          <cell r="A9" t="str">
            <v>A</v>
          </cell>
        </row>
      </sheetData>
      <sheetData sheetId="2135">
        <row r="9">
          <cell r="A9" t="str">
            <v>A</v>
          </cell>
        </row>
      </sheetData>
      <sheetData sheetId="2136">
        <row r="9">
          <cell r="A9" t="str">
            <v>A</v>
          </cell>
        </row>
      </sheetData>
      <sheetData sheetId="2137">
        <row r="9">
          <cell r="A9" t="str">
            <v>A</v>
          </cell>
        </row>
      </sheetData>
      <sheetData sheetId="2138">
        <row r="9">
          <cell r="A9" t="str">
            <v>A</v>
          </cell>
        </row>
      </sheetData>
      <sheetData sheetId="2139">
        <row r="9">
          <cell r="A9" t="str">
            <v>A</v>
          </cell>
        </row>
      </sheetData>
      <sheetData sheetId="2140">
        <row r="9">
          <cell r="A9" t="str">
            <v>A</v>
          </cell>
        </row>
      </sheetData>
      <sheetData sheetId="2141">
        <row r="9">
          <cell r="A9" t="str">
            <v>A</v>
          </cell>
        </row>
      </sheetData>
      <sheetData sheetId="2142">
        <row r="9">
          <cell r="A9" t="str">
            <v>A</v>
          </cell>
        </row>
      </sheetData>
      <sheetData sheetId="2143">
        <row r="9">
          <cell r="A9" t="str">
            <v>A</v>
          </cell>
        </row>
      </sheetData>
      <sheetData sheetId="2144">
        <row r="9">
          <cell r="A9" t="str">
            <v>A</v>
          </cell>
        </row>
      </sheetData>
      <sheetData sheetId="2145">
        <row r="9">
          <cell r="A9" t="str">
            <v>A</v>
          </cell>
        </row>
      </sheetData>
      <sheetData sheetId="2146">
        <row r="9">
          <cell r="A9" t="str">
            <v>A</v>
          </cell>
        </row>
      </sheetData>
      <sheetData sheetId="2147">
        <row r="9">
          <cell r="A9" t="str">
            <v>A</v>
          </cell>
        </row>
      </sheetData>
      <sheetData sheetId="2148">
        <row r="9">
          <cell r="A9" t="str">
            <v>A</v>
          </cell>
        </row>
      </sheetData>
      <sheetData sheetId="2149">
        <row r="9">
          <cell r="A9" t="str">
            <v>A</v>
          </cell>
        </row>
      </sheetData>
      <sheetData sheetId="2150">
        <row r="9">
          <cell r="A9" t="str">
            <v>A</v>
          </cell>
        </row>
      </sheetData>
      <sheetData sheetId="2151">
        <row r="9">
          <cell r="A9" t="str">
            <v>A</v>
          </cell>
        </row>
      </sheetData>
      <sheetData sheetId="2152">
        <row r="9">
          <cell r="A9" t="str">
            <v>A</v>
          </cell>
        </row>
      </sheetData>
      <sheetData sheetId="2153">
        <row r="9">
          <cell r="A9" t="str">
            <v>A</v>
          </cell>
        </row>
      </sheetData>
      <sheetData sheetId="2154">
        <row r="9">
          <cell r="A9" t="str">
            <v>A</v>
          </cell>
        </row>
      </sheetData>
      <sheetData sheetId="2155">
        <row r="9">
          <cell r="A9" t="str">
            <v>A</v>
          </cell>
        </row>
      </sheetData>
      <sheetData sheetId="2156">
        <row r="9">
          <cell r="A9" t="str">
            <v>A</v>
          </cell>
        </row>
      </sheetData>
      <sheetData sheetId="2157">
        <row r="9">
          <cell r="A9" t="str">
            <v>A</v>
          </cell>
        </row>
      </sheetData>
      <sheetData sheetId="2158">
        <row r="9">
          <cell r="A9" t="str">
            <v>A</v>
          </cell>
        </row>
      </sheetData>
      <sheetData sheetId="2159">
        <row r="9">
          <cell r="A9" t="str">
            <v>A</v>
          </cell>
        </row>
      </sheetData>
      <sheetData sheetId="2160">
        <row r="9">
          <cell r="A9" t="str">
            <v>A</v>
          </cell>
        </row>
      </sheetData>
      <sheetData sheetId="2161">
        <row r="9">
          <cell r="A9" t="str">
            <v>A</v>
          </cell>
        </row>
      </sheetData>
      <sheetData sheetId="2162">
        <row r="9">
          <cell r="A9" t="str">
            <v>A</v>
          </cell>
        </row>
      </sheetData>
      <sheetData sheetId="2163">
        <row r="9">
          <cell r="A9" t="str">
            <v>A</v>
          </cell>
        </row>
      </sheetData>
      <sheetData sheetId="2164">
        <row r="9">
          <cell r="A9" t="str">
            <v>A</v>
          </cell>
        </row>
      </sheetData>
      <sheetData sheetId="2165">
        <row r="9">
          <cell r="A9" t="str">
            <v>A</v>
          </cell>
        </row>
      </sheetData>
      <sheetData sheetId="2166">
        <row r="9">
          <cell r="A9" t="str">
            <v>A</v>
          </cell>
        </row>
      </sheetData>
      <sheetData sheetId="2167">
        <row r="9">
          <cell r="A9" t="str">
            <v>A</v>
          </cell>
        </row>
      </sheetData>
      <sheetData sheetId="2168">
        <row r="9">
          <cell r="A9" t="str">
            <v>A</v>
          </cell>
        </row>
      </sheetData>
      <sheetData sheetId="2169">
        <row r="9">
          <cell r="A9" t="str">
            <v>A</v>
          </cell>
        </row>
      </sheetData>
      <sheetData sheetId="2170">
        <row r="9">
          <cell r="A9" t="str">
            <v>A</v>
          </cell>
        </row>
      </sheetData>
      <sheetData sheetId="2171">
        <row r="9">
          <cell r="A9" t="str">
            <v>A</v>
          </cell>
        </row>
      </sheetData>
      <sheetData sheetId="2172">
        <row r="9">
          <cell r="A9" t="str">
            <v>A</v>
          </cell>
        </row>
      </sheetData>
      <sheetData sheetId="2173">
        <row r="9">
          <cell r="A9" t="str">
            <v>A</v>
          </cell>
        </row>
      </sheetData>
      <sheetData sheetId="2174">
        <row r="9">
          <cell r="A9" t="str">
            <v>A</v>
          </cell>
        </row>
      </sheetData>
      <sheetData sheetId="2175">
        <row r="9">
          <cell r="A9" t="str">
            <v>A</v>
          </cell>
        </row>
      </sheetData>
      <sheetData sheetId="2176">
        <row r="9">
          <cell r="A9" t="str">
            <v>A</v>
          </cell>
        </row>
      </sheetData>
      <sheetData sheetId="2177">
        <row r="9">
          <cell r="A9" t="str">
            <v>A</v>
          </cell>
        </row>
      </sheetData>
      <sheetData sheetId="2178">
        <row r="9">
          <cell r="A9" t="str">
            <v>A</v>
          </cell>
        </row>
      </sheetData>
      <sheetData sheetId="2179">
        <row r="9">
          <cell r="A9" t="str">
            <v>A</v>
          </cell>
        </row>
      </sheetData>
      <sheetData sheetId="2180">
        <row r="9">
          <cell r="A9" t="str">
            <v>A</v>
          </cell>
        </row>
      </sheetData>
      <sheetData sheetId="2181">
        <row r="9">
          <cell r="A9" t="str">
            <v>A</v>
          </cell>
        </row>
      </sheetData>
      <sheetData sheetId="2182">
        <row r="9">
          <cell r="A9" t="str">
            <v>A</v>
          </cell>
        </row>
      </sheetData>
      <sheetData sheetId="2183">
        <row r="9">
          <cell r="A9" t="str">
            <v>A</v>
          </cell>
        </row>
      </sheetData>
      <sheetData sheetId="2184">
        <row r="9">
          <cell r="A9" t="str">
            <v>A</v>
          </cell>
        </row>
      </sheetData>
      <sheetData sheetId="2185">
        <row r="9">
          <cell r="A9" t="str">
            <v>A</v>
          </cell>
        </row>
      </sheetData>
      <sheetData sheetId="2186">
        <row r="9">
          <cell r="A9" t="str">
            <v>A</v>
          </cell>
        </row>
      </sheetData>
      <sheetData sheetId="2187">
        <row r="9">
          <cell r="A9" t="str">
            <v>A</v>
          </cell>
        </row>
      </sheetData>
      <sheetData sheetId="2188">
        <row r="9">
          <cell r="A9" t="str">
            <v>A</v>
          </cell>
        </row>
      </sheetData>
      <sheetData sheetId="2189">
        <row r="9">
          <cell r="A9" t="str">
            <v>A</v>
          </cell>
        </row>
      </sheetData>
      <sheetData sheetId="2190">
        <row r="9">
          <cell r="A9" t="str">
            <v>A</v>
          </cell>
        </row>
      </sheetData>
      <sheetData sheetId="2191">
        <row r="9">
          <cell r="A9" t="str">
            <v>A</v>
          </cell>
        </row>
      </sheetData>
      <sheetData sheetId="2192">
        <row r="9">
          <cell r="A9" t="str">
            <v>A</v>
          </cell>
        </row>
      </sheetData>
      <sheetData sheetId="2193">
        <row r="9">
          <cell r="A9" t="str">
            <v>A</v>
          </cell>
        </row>
      </sheetData>
      <sheetData sheetId="2194">
        <row r="9">
          <cell r="A9" t="str">
            <v>A</v>
          </cell>
        </row>
      </sheetData>
      <sheetData sheetId="2195">
        <row r="9">
          <cell r="A9" t="str">
            <v>A</v>
          </cell>
        </row>
      </sheetData>
      <sheetData sheetId="2196">
        <row r="9">
          <cell r="A9" t="str">
            <v>A</v>
          </cell>
        </row>
      </sheetData>
      <sheetData sheetId="2197">
        <row r="9">
          <cell r="A9" t="str">
            <v>A</v>
          </cell>
        </row>
      </sheetData>
      <sheetData sheetId="2198">
        <row r="9">
          <cell r="A9" t="str">
            <v>A</v>
          </cell>
        </row>
      </sheetData>
      <sheetData sheetId="2199">
        <row r="9">
          <cell r="A9" t="str">
            <v>A</v>
          </cell>
        </row>
      </sheetData>
      <sheetData sheetId="2200">
        <row r="9">
          <cell r="A9" t="str">
            <v>A</v>
          </cell>
        </row>
      </sheetData>
      <sheetData sheetId="2201">
        <row r="9">
          <cell r="A9" t="str">
            <v>A</v>
          </cell>
        </row>
      </sheetData>
      <sheetData sheetId="2202">
        <row r="9">
          <cell r="A9" t="str">
            <v>A</v>
          </cell>
        </row>
      </sheetData>
      <sheetData sheetId="2203">
        <row r="9">
          <cell r="A9" t="str">
            <v>A</v>
          </cell>
        </row>
      </sheetData>
      <sheetData sheetId="2204">
        <row r="9">
          <cell r="A9" t="str">
            <v>A</v>
          </cell>
        </row>
      </sheetData>
      <sheetData sheetId="2205">
        <row r="9">
          <cell r="A9" t="str">
            <v>A</v>
          </cell>
        </row>
      </sheetData>
      <sheetData sheetId="2206">
        <row r="9">
          <cell r="A9" t="str">
            <v>A</v>
          </cell>
        </row>
      </sheetData>
      <sheetData sheetId="2207">
        <row r="9">
          <cell r="A9" t="str">
            <v>A</v>
          </cell>
        </row>
      </sheetData>
      <sheetData sheetId="2208">
        <row r="9">
          <cell r="A9" t="str">
            <v>A</v>
          </cell>
        </row>
      </sheetData>
      <sheetData sheetId="2209">
        <row r="9">
          <cell r="A9" t="str">
            <v>A</v>
          </cell>
        </row>
      </sheetData>
      <sheetData sheetId="2210">
        <row r="9">
          <cell r="A9" t="str">
            <v>A</v>
          </cell>
        </row>
      </sheetData>
      <sheetData sheetId="2211">
        <row r="9">
          <cell r="A9" t="str">
            <v>A</v>
          </cell>
        </row>
      </sheetData>
      <sheetData sheetId="2212">
        <row r="9">
          <cell r="A9" t="str">
            <v>A</v>
          </cell>
        </row>
      </sheetData>
      <sheetData sheetId="2213">
        <row r="9">
          <cell r="A9" t="str">
            <v>A</v>
          </cell>
        </row>
      </sheetData>
      <sheetData sheetId="2214">
        <row r="9">
          <cell r="A9" t="str">
            <v>A</v>
          </cell>
        </row>
      </sheetData>
      <sheetData sheetId="2215">
        <row r="9">
          <cell r="A9" t="str">
            <v>A</v>
          </cell>
        </row>
      </sheetData>
      <sheetData sheetId="2216">
        <row r="9">
          <cell r="A9" t="str">
            <v>A</v>
          </cell>
        </row>
      </sheetData>
      <sheetData sheetId="2217">
        <row r="9">
          <cell r="A9" t="str">
            <v>A</v>
          </cell>
        </row>
      </sheetData>
      <sheetData sheetId="2218">
        <row r="9">
          <cell r="A9" t="str">
            <v>A</v>
          </cell>
        </row>
      </sheetData>
      <sheetData sheetId="2219">
        <row r="9">
          <cell r="A9" t="str">
            <v>A</v>
          </cell>
        </row>
      </sheetData>
      <sheetData sheetId="2220">
        <row r="9">
          <cell r="A9" t="str">
            <v>A</v>
          </cell>
        </row>
      </sheetData>
      <sheetData sheetId="2221">
        <row r="9">
          <cell r="A9" t="str">
            <v>A</v>
          </cell>
        </row>
      </sheetData>
      <sheetData sheetId="2222">
        <row r="9">
          <cell r="A9" t="str">
            <v>A</v>
          </cell>
        </row>
      </sheetData>
      <sheetData sheetId="2223">
        <row r="9">
          <cell r="A9" t="str">
            <v>A</v>
          </cell>
        </row>
      </sheetData>
      <sheetData sheetId="2224">
        <row r="9">
          <cell r="A9" t="str">
            <v>A</v>
          </cell>
        </row>
      </sheetData>
      <sheetData sheetId="2225">
        <row r="9">
          <cell r="A9" t="str">
            <v>A</v>
          </cell>
        </row>
      </sheetData>
      <sheetData sheetId="2226">
        <row r="9">
          <cell r="A9" t="str">
            <v>A</v>
          </cell>
        </row>
      </sheetData>
      <sheetData sheetId="2227">
        <row r="9">
          <cell r="A9" t="str">
            <v>A</v>
          </cell>
        </row>
      </sheetData>
      <sheetData sheetId="2228">
        <row r="9">
          <cell r="A9" t="str">
            <v>A</v>
          </cell>
        </row>
      </sheetData>
      <sheetData sheetId="2229">
        <row r="9">
          <cell r="A9" t="str">
            <v>A</v>
          </cell>
        </row>
      </sheetData>
      <sheetData sheetId="2230">
        <row r="9">
          <cell r="A9" t="str">
            <v>A</v>
          </cell>
        </row>
      </sheetData>
      <sheetData sheetId="2231">
        <row r="9">
          <cell r="A9" t="str">
            <v>A</v>
          </cell>
        </row>
      </sheetData>
      <sheetData sheetId="2232">
        <row r="9">
          <cell r="A9" t="str">
            <v>A</v>
          </cell>
        </row>
      </sheetData>
      <sheetData sheetId="2233">
        <row r="9">
          <cell r="A9" t="str">
            <v>A</v>
          </cell>
        </row>
      </sheetData>
      <sheetData sheetId="2234">
        <row r="9">
          <cell r="A9" t="str">
            <v>A</v>
          </cell>
        </row>
      </sheetData>
      <sheetData sheetId="2235">
        <row r="9">
          <cell r="A9" t="str">
            <v>A</v>
          </cell>
        </row>
      </sheetData>
      <sheetData sheetId="2236">
        <row r="9">
          <cell r="A9" t="str">
            <v>A</v>
          </cell>
        </row>
      </sheetData>
      <sheetData sheetId="2237">
        <row r="9">
          <cell r="A9" t="str">
            <v>A</v>
          </cell>
        </row>
      </sheetData>
      <sheetData sheetId="2238">
        <row r="9">
          <cell r="A9" t="str">
            <v>A</v>
          </cell>
        </row>
      </sheetData>
      <sheetData sheetId="2239">
        <row r="9">
          <cell r="A9" t="str">
            <v>A</v>
          </cell>
        </row>
      </sheetData>
      <sheetData sheetId="2240">
        <row r="9">
          <cell r="A9" t="str">
            <v>A</v>
          </cell>
        </row>
      </sheetData>
      <sheetData sheetId="2241">
        <row r="9">
          <cell r="A9" t="str">
            <v>A</v>
          </cell>
        </row>
      </sheetData>
      <sheetData sheetId="2242">
        <row r="9">
          <cell r="A9" t="str">
            <v>A</v>
          </cell>
        </row>
      </sheetData>
      <sheetData sheetId="2243">
        <row r="9">
          <cell r="A9" t="str">
            <v>A</v>
          </cell>
        </row>
      </sheetData>
      <sheetData sheetId="2244">
        <row r="9">
          <cell r="A9" t="str">
            <v>A</v>
          </cell>
        </row>
      </sheetData>
      <sheetData sheetId="2245">
        <row r="9">
          <cell r="A9" t="str">
            <v>A</v>
          </cell>
        </row>
      </sheetData>
      <sheetData sheetId="2246">
        <row r="9">
          <cell r="A9" t="str">
            <v>A</v>
          </cell>
        </row>
      </sheetData>
      <sheetData sheetId="2247">
        <row r="9">
          <cell r="A9" t="str">
            <v>A</v>
          </cell>
        </row>
      </sheetData>
      <sheetData sheetId="2248">
        <row r="9">
          <cell r="A9" t="str">
            <v>A</v>
          </cell>
        </row>
      </sheetData>
      <sheetData sheetId="2249">
        <row r="9">
          <cell r="A9" t="str">
            <v>A</v>
          </cell>
        </row>
      </sheetData>
      <sheetData sheetId="2250">
        <row r="9">
          <cell r="A9" t="str">
            <v>A</v>
          </cell>
        </row>
      </sheetData>
      <sheetData sheetId="2251">
        <row r="9">
          <cell r="A9" t="str">
            <v>A</v>
          </cell>
        </row>
      </sheetData>
      <sheetData sheetId="2252">
        <row r="9">
          <cell r="A9" t="str">
            <v>A</v>
          </cell>
        </row>
      </sheetData>
      <sheetData sheetId="2253">
        <row r="9">
          <cell r="A9" t="str">
            <v>A</v>
          </cell>
        </row>
      </sheetData>
      <sheetData sheetId="2254">
        <row r="9">
          <cell r="A9" t="str">
            <v>A</v>
          </cell>
        </row>
      </sheetData>
      <sheetData sheetId="2255">
        <row r="9">
          <cell r="A9" t="str">
            <v>A</v>
          </cell>
        </row>
      </sheetData>
      <sheetData sheetId="2256">
        <row r="9">
          <cell r="A9" t="str">
            <v>A</v>
          </cell>
        </row>
      </sheetData>
      <sheetData sheetId="2257">
        <row r="9">
          <cell r="A9" t="str">
            <v>A</v>
          </cell>
        </row>
      </sheetData>
      <sheetData sheetId="2258">
        <row r="9">
          <cell r="A9" t="str">
            <v>A</v>
          </cell>
        </row>
      </sheetData>
      <sheetData sheetId="2259">
        <row r="9">
          <cell r="A9" t="str">
            <v>A</v>
          </cell>
        </row>
      </sheetData>
      <sheetData sheetId="2260">
        <row r="9">
          <cell r="A9" t="str">
            <v>A</v>
          </cell>
        </row>
      </sheetData>
      <sheetData sheetId="2261">
        <row r="9">
          <cell r="A9" t="str">
            <v>A</v>
          </cell>
        </row>
      </sheetData>
      <sheetData sheetId="2262">
        <row r="9">
          <cell r="A9" t="str">
            <v>A</v>
          </cell>
        </row>
      </sheetData>
      <sheetData sheetId="2263">
        <row r="9">
          <cell r="A9" t="str">
            <v>A</v>
          </cell>
        </row>
      </sheetData>
      <sheetData sheetId="2264">
        <row r="9">
          <cell r="A9" t="str">
            <v>A</v>
          </cell>
        </row>
      </sheetData>
      <sheetData sheetId="2265">
        <row r="9">
          <cell r="A9" t="str">
            <v>A</v>
          </cell>
        </row>
      </sheetData>
      <sheetData sheetId="2266">
        <row r="9">
          <cell r="A9" t="str">
            <v>A</v>
          </cell>
        </row>
      </sheetData>
      <sheetData sheetId="2267">
        <row r="9">
          <cell r="A9" t="str">
            <v>A</v>
          </cell>
        </row>
      </sheetData>
      <sheetData sheetId="2268">
        <row r="9">
          <cell r="A9" t="str">
            <v>A</v>
          </cell>
        </row>
      </sheetData>
      <sheetData sheetId="2269">
        <row r="9">
          <cell r="A9" t="str">
            <v>A</v>
          </cell>
        </row>
      </sheetData>
      <sheetData sheetId="2270">
        <row r="9">
          <cell r="A9" t="str">
            <v>A</v>
          </cell>
        </row>
      </sheetData>
      <sheetData sheetId="2271">
        <row r="9">
          <cell r="A9" t="str">
            <v>A</v>
          </cell>
        </row>
      </sheetData>
      <sheetData sheetId="2272">
        <row r="9">
          <cell r="A9" t="str">
            <v>A</v>
          </cell>
        </row>
      </sheetData>
      <sheetData sheetId="2273">
        <row r="9">
          <cell r="A9" t="str">
            <v>A</v>
          </cell>
        </row>
      </sheetData>
      <sheetData sheetId="2274">
        <row r="9">
          <cell r="A9" t="str">
            <v>A</v>
          </cell>
        </row>
      </sheetData>
      <sheetData sheetId="2275">
        <row r="9">
          <cell r="A9" t="str">
            <v>A</v>
          </cell>
        </row>
      </sheetData>
      <sheetData sheetId="2276">
        <row r="9">
          <cell r="A9" t="str">
            <v>A</v>
          </cell>
        </row>
      </sheetData>
      <sheetData sheetId="2277">
        <row r="9">
          <cell r="A9" t="str">
            <v>A</v>
          </cell>
        </row>
      </sheetData>
      <sheetData sheetId="2278">
        <row r="9">
          <cell r="A9" t="str">
            <v>A</v>
          </cell>
        </row>
      </sheetData>
      <sheetData sheetId="2279">
        <row r="9">
          <cell r="A9" t="str">
            <v>A</v>
          </cell>
        </row>
      </sheetData>
      <sheetData sheetId="2280">
        <row r="9">
          <cell r="A9" t="str">
            <v>A</v>
          </cell>
        </row>
      </sheetData>
      <sheetData sheetId="2281">
        <row r="9">
          <cell r="A9" t="str">
            <v>A</v>
          </cell>
        </row>
      </sheetData>
      <sheetData sheetId="2282">
        <row r="9">
          <cell r="A9" t="str">
            <v>A</v>
          </cell>
        </row>
      </sheetData>
      <sheetData sheetId="2283">
        <row r="9">
          <cell r="A9" t="str">
            <v>A</v>
          </cell>
        </row>
      </sheetData>
      <sheetData sheetId="2284">
        <row r="9">
          <cell r="A9" t="str">
            <v>A</v>
          </cell>
        </row>
      </sheetData>
      <sheetData sheetId="2285">
        <row r="9">
          <cell r="A9" t="str">
            <v>A</v>
          </cell>
        </row>
      </sheetData>
      <sheetData sheetId="2286">
        <row r="9">
          <cell r="A9" t="str">
            <v>A</v>
          </cell>
        </row>
      </sheetData>
      <sheetData sheetId="2287">
        <row r="9">
          <cell r="A9" t="str">
            <v>A</v>
          </cell>
        </row>
      </sheetData>
      <sheetData sheetId="2288">
        <row r="9">
          <cell r="A9" t="str">
            <v>A</v>
          </cell>
        </row>
      </sheetData>
      <sheetData sheetId="2289">
        <row r="9">
          <cell r="A9" t="str">
            <v>A</v>
          </cell>
        </row>
      </sheetData>
      <sheetData sheetId="2290">
        <row r="9">
          <cell r="A9" t="str">
            <v>A</v>
          </cell>
        </row>
      </sheetData>
      <sheetData sheetId="2291">
        <row r="9">
          <cell r="A9" t="str">
            <v>A</v>
          </cell>
        </row>
      </sheetData>
      <sheetData sheetId="2292">
        <row r="9">
          <cell r="A9" t="str">
            <v>A</v>
          </cell>
        </row>
      </sheetData>
      <sheetData sheetId="2293">
        <row r="9">
          <cell r="A9" t="str">
            <v>A</v>
          </cell>
        </row>
      </sheetData>
      <sheetData sheetId="2294">
        <row r="9">
          <cell r="A9" t="str">
            <v>A</v>
          </cell>
        </row>
      </sheetData>
      <sheetData sheetId="2295">
        <row r="9">
          <cell r="A9" t="str">
            <v>A</v>
          </cell>
        </row>
      </sheetData>
      <sheetData sheetId="2296">
        <row r="9">
          <cell r="A9" t="str">
            <v>A</v>
          </cell>
        </row>
      </sheetData>
      <sheetData sheetId="2297">
        <row r="9">
          <cell r="A9" t="str">
            <v>A</v>
          </cell>
        </row>
      </sheetData>
      <sheetData sheetId="2298">
        <row r="9">
          <cell r="A9" t="str">
            <v>A</v>
          </cell>
        </row>
      </sheetData>
      <sheetData sheetId="2299">
        <row r="9">
          <cell r="A9" t="str">
            <v>A</v>
          </cell>
        </row>
      </sheetData>
      <sheetData sheetId="2300">
        <row r="9">
          <cell r="A9" t="str">
            <v>A</v>
          </cell>
        </row>
      </sheetData>
      <sheetData sheetId="2301">
        <row r="9">
          <cell r="A9" t="str">
            <v>A</v>
          </cell>
        </row>
      </sheetData>
      <sheetData sheetId="2302">
        <row r="9">
          <cell r="A9" t="str">
            <v>A</v>
          </cell>
        </row>
      </sheetData>
      <sheetData sheetId="2303">
        <row r="9">
          <cell r="A9" t="str">
            <v>A</v>
          </cell>
        </row>
      </sheetData>
      <sheetData sheetId="2304">
        <row r="9">
          <cell r="A9" t="str">
            <v>A</v>
          </cell>
        </row>
      </sheetData>
      <sheetData sheetId="2305">
        <row r="9">
          <cell r="A9" t="str">
            <v>A</v>
          </cell>
        </row>
      </sheetData>
      <sheetData sheetId="2306">
        <row r="9">
          <cell r="A9" t="str">
            <v>A</v>
          </cell>
        </row>
      </sheetData>
      <sheetData sheetId="2307">
        <row r="9">
          <cell r="A9" t="str">
            <v>A</v>
          </cell>
        </row>
      </sheetData>
      <sheetData sheetId="2308">
        <row r="9">
          <cell r="A9" t="str">
            <v>A</v>
          </cell>
        </row>
      </sheetData>
      <sheetData sheetId="2309">
        <row r="9">
          <cell r="A9" t="str">
            <v>A</v>
          </cell>
        </row>
      </sheetData>
      <sheetData sheetId="2310">
        <row r="9">
          <cell r="A9" t="str">
            <v>A</v>
          </cell>
        </row>
      </sheetData>
      <sheetData sheetId="2311"/>
      <sheetData sheetId="2312">
        <row r="9">
          <cell r="A9" t="str">
            <v>A</v>
          </cell>
        </row>
      </sheetData>
      <sheetData sheetId="2313">
        <row r="9">
          <cell r="A9" t="str">
            <v>A</v>
          </cell>
        </row>
      </sheetData>
      <sheetData sheetId="2314">
        <row r="9">
          <cell r="A9" t="str">
            <v>A</v>
          </cell>
        </row>
      </sheetData>
      <sheetData sheetId="2315">
        <row r="9">
          <cell r="A9" t="str">
            <v>A</v>
          </cell>
        </row>
      </sheetData>
      <sheetData sheetId="2316">
        <row r="9">
          <cell r="A9" t="str">
            <v>A</v>
          </cell>
        </row>
      </sheetData>
      <sheetData sheetId="2317">
        <row r="9">
          <cell r="A9" t="str">
            <v>A</v>
          </cell>
        </row>
      </sheetData>
      <sheetData sheetId="2318">
        <row r="9">
          <cell r="A9" t="str">
            <v>A</v>
          </cell>
        </row>
      </sheetData>
      <sheetData sheetId="2319">
        <row r="9">
          <cell r="A9" t="str">
            <v>A</v>
          </cell>
        </row>
      </sheetData>
      <sheetData sheetId="2320">
        <row r="9">
          <cell r="A9" t="str">
            <v>A</v>
          </cell>
        </row>
      </sheetData>
      <sheetData sheetId="2321">
        <row r="9">
          <cell r="A9" t="str">
            <v>A</v>
          </cell>
        </row>
      </sheetData>
      <sheetData sheetId="2322">
        <row r="9">
          <cell r="A9" t="str">
            <v>A</v>
          </cell>
        </row>
      </sheetData>
      <sheetData sheetId="2323">
        <row r="9">
          <cell r="A9" t="str">
            <v>A</v>
          </cell>
        </row>
      </sheetData>
      <sheetData sheetId="2324">
        <row r="9">
          <cell r="A9" t="str">
            <v>A</v>
          </cell>
        </row>
      </sheetData>
      <sheetData sheetId="2325">
        <row r="9">
          <cell r="A9" t="str">
            <v>A</v>
          </cell>
        </row>
      </sheetData>
      <sheetData sheetId="2326">
        <row r="9">
          <cell r="A9" t="str">
            <v>A</v>
          </cell>
        </row>
      </sheetData>
      <sheetData sheetId="2327">
        <row r="9">
          <cell r="A9" t="str">
            <v>A</v>
          </cell>
        </row>
      </sheetData>
      <sheetData sheetId="2328">
        <row r="9">
          <cell r="A9" t="str">
            <v>A</v>
          </cell>
        </row>
      </sheetData>
      <sheetData sheetId="2329">
        <row r="9">
          <cell r="A9" t="str">
            <v>A</v>
          </cell>
        </row>
      </sheetData>
      <sheetData sheetId="2330">
        <row r="9">
          <cell r="A9" t="str">
            <v>A</v>
          </cell>
        </row>
      </sheetData>
      <sheetData sheetId="2331">
        <row r="9">
          <cell r="A9" t="str">
            <v>A</v>
          </cell>
        </row>
      </sheetData>
      <sheetData sheetId="2332">
        <row r="9">
          <cell r="A9" t="str">
            <v>A</v>
          </cell>
        </row>
      </sheetData>
      <sheetData sheetId="2333">
        <row r="9">
          <cell r="A9" t="str">
            <v>A</v>
          </cell>
        </row>
      </sheetData>
      <sheetData sheetId="2334">
        <row r="9">
          <cell r="A9" t="str">
            <v>A</v>
          </cell>
        </row>
      </sheetData>
      <sheetData sheetId="2335">
        <row r="9">
          <cell r="A9" t="str">
            <v>A</v>
          </cell>
        </row>
      </sheetData>
      <sheetData sheetId="2336">
        <row r="9">
          <cell r="A9" t="str">
            <v>A</v>
          </cell>
        </row>
      </sheetData>
      <sheetData sheetId="2337"/>
      <sheetData sheetId="2338">
        <row r="9">
          <cell r="A9" t="str">
            <v>A</v>
          </cell>
        </row>
      </sheetData>
      <sheetData sheetId="2339">
        <row r="9">
          <cell r="A9" t="str">
            <v>A</v>
          </cell>
        </row>
      </sheetData>
      <sheetData sheetId="2340">
        <row r="9">
          <cell r="A9" t="str">
            <v>A</v>
          </cell>
        </row>
      </sheetData>
      <sheetData sheetId="2341">
        <row r="9">
          <cell r="A9" t="str">
            <v>A</v>
          </cell>
        </row>
      </sheetData>
      <sheetData sheetId="2342">
        <row r="9">
          <cell r="A9" t="str">
            <v>A</v>
          </cell>
        </row>
      </sheetData>
      <sheetData sheetId="2343"/>
      <sheetData sheetId="2344">
        <row r="9">
          <cell r="A9" t="str">
            <v>A</v>
          </cell>
        </row>
      </sheetData>
      <sheetData sheetId="2345"/>
      <sheetData sheetId="2346">
        <row r="9">
          <cell r="A9" t="str">
            <v>A</v>
          </cell>
        </row>
      </sheetData>
      <sheetData sheetId="2347">
        <row r="9">
          <cell r="A9" t="str">
            <v>A</v>
          </cell>
        </row>
      </sheetData>
      <sheetData sheetId="2348">
        <row r="9">
          <cell r="A9" t="str">
            <v>A</v>
          </cell>
        </row>
      </sheetData>
      <sheetData sheetId="2349">
        <row r="9">
          <cell r="A9" t="str">
            <v>A</v>
          </cell>
        </row>
      </sheetData>
      <sheetData sheetId="2350">
        <row r="9">
          <cell r="A9" t="str">
            <v>A</v>
          </cell>
        </row>
      </sheetData>
      <sheetData sheetId="2351">
        <row r="9">
          <cell r="A9" t="str">
            <v>A</v>
          </cell>
        </row>
      </sheetData>
      <sheetData sheetId="2352"/>
      <sheetData sheetId="2353">
        <row r="9">
          <cell r="A9" t="str">
            <v>A</v>
          </cell>
        </row>
      </sheetData>
      <sheetData sheetId="2354">
        <row r="9">
          <cell r="A9" t="str">
            <v>A</v>
          </cell>
        </row>
      </sheetData>
      <sheetData sheetId="2355">
        <row r="9">
          <cell r="A9" t="str">
            <v>A</v>
          </cell>
        </row>
      </sheetData>
      <sheetData sheetId="2356">
        <row r="9">
          <cell r="A9" t="str">
            <v>A</v>
          </cell>
        </row>
      </sheetData>
      <sheetData sheetId="2357">
        <row r="9">
          <cell r="A9" t="str">
            <v>A</v>
          </cell>
        </row>
      </sheetData>
      <sheetData sheetId="2358">
        <row r="9">
          <cell r="A9" t="str">
            <v>A</v>
          </cell>
        </row>
      </sheetData>
      <sheetData sheetId="2359"/>
      <sheetData sheetId="2360">
        <row r="9">
          <cell r="A9" t="str">
            <v>A</v>
          </cell>
        </row>
      </sheetData>
      <sheetData sheetId="2361">
        <row r="9">
          <cell r="A9" t="str">
            <v>A</v>
          </cell>
        </row>
      </sheetData>
      <sheetData sheetId="2362">
        <row r="9">
          <cell r="A9" t="str">
            <v>A</v>
          </cell>
        </row>
      </sheetData>
      <sheetData sheetId="2363">
        <row r="9">
          <cell r="A9" t="str">
            <v>A</v>
          </cell>
        </row>
      </sheetData>
      <sheetData sheetId="2364">
        <row r="9">
          <cell r="A9" t="str">
            <v>A</v>
          </cell>
        </row>
      </sheetData>
      <sheetData sheetId="2365">
        <row r="9">
          <cell r="A9" t="str">
            <v>A</v>
          </cell>
        </row>
      </sheetData>
      <sheetData sheetId="2366"/>
      <sheetData sheetId="2367">
        <row r="9">
          <cell r="A9" t="str">
            <v>A</v>
          </cell>
        </row>
      </sheetData>
      <sheetData sheetId="2368"/>
      <sheetData sheetId="2369"/>
      <sheetData sheetId="2370"/>
      <sheetData sheetId="2371"/>
      <sheetData sheetId="2372">
        <row r="9">
          <cell r="A9" t="str">
            <v>A</v>
          </cell>
        </row>
      </sheetData>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row r="9">
          <cell r="A9" t="str">
            <v>A</v>
          </cell>
        </row>
      </sheetData>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row r="9">
          <cell r="A9" t="str">
            <v>A</v>
          </cell>
        </row>
      </sheetData>
      <sheetData sheetId="2403"/>
      <sheetData sheetId="2404"/>
      <sheetData sheetId="2405"/>
      <sheetData sheetId="2406"/>
      <sheetData sheetId="2407"/>
      <sheetData sheetId="2408"/>
      <sheetData sheetId="2409"/>
      <sheetData sheetId="2410">
        <row r="9">
          <cell r="A9" t="str">
            <v>A</v>
          </cell>
        </row>
      </sheetData>
      <sheetData sheetId="2411"/>
      <sheetData sheetId="2412"/>
      <sheetData sheetId="2413"/>
      <sheetData sheetId="2414"/>
      <sheetData sheetId="2415"/>
      <sheetData sheetId="2416"/>
      <sheetData sheetId="2417"/>
      <sheetData sheetId="2418">
        <row r="9">
          <cell r="A9" t="str">
            <v>A</v>
          </cell>
        </row>
      </sheetData>
      <sheetData sheetId="2419"/>
      <sheetData sheetId="2420"/>
      <sheetData sheetId="2421"/>
      <sheetData sheetId="2422"/>
      <sheetData sheetId="2423"/>
      <sheetData sheetId="2424"/>
      <sheetData sheetId="2425"/>
      <sheetData sheetId="2426"/>
      <sheetData sheetId="2427"/>
      <sheetData sheetId="2428">
        <row r="9">
          <cell r="A9" t="str">
            <v>A</v>
          </cell>
        </row>
      </sheetData>
      <sheetData sheetId="2429"/>
      <sheetData sheetId="2430"/>
      <sheetData sheetId="2431"/>
      <sheetData sheetId="2432"/>
      <sheetData sheetId="2433"/>
      <sheetData sheetId="2434"/>
      <sheetData sheetId="2435">
        <row r="9">
          <cell r="A9" t="str">
            <v>A</v>
          </cell>
        </row>
      </sheetData>
      <sheetData sheetId="2436">
        <row r="9">
          <cell r="A9" t="str">
            <v>A</v>
          </cell>
        </row>
      </sheetData>
      <sheetData sheetId="2437">
        <row r="9">
          <cell r="A9" t="str">
            <v>A</v>
          </cell>
        </row>
      </sheetData>
      <sheetData sheetId="2438">
        <row r="9">
          <cell r="A9" t="str">
            <v>A</v>
          </cell>
        </row>
      </sheetData>
      <sheetData sheetId="2439">
        <row r="9">
          <cell r="A9" t="str">
            <v>A</v>
          </cell>
        </row>
      </sheetData>
      <sheetData sheetId="2440"/>
      <sheetData sheetId="2441"/>
      <sheetData sheetId="2442"/>
      <sheetData sheetId="2443"/>
      <sheetData sheetId="2444"/>
      <sheetData sheetId="2445"/>
      <sheetData sheetId="2446"/>
      <sheetData sheetId="2447"/>
      <sheetData sheetId="2448"/>
      <sheetData sheetId="2449">
        <row r="9">
          <cell r="A9" t="str">
            <v>A</v>
          </cell>
        </row>
      </sheetData>
      <sheetData sheetId="2450"/>
      <sheetData sheetId="2451">
        <row r="9">
          <cell r="A9" t="str">
            <v>A</v>
          </cell>
        </row>
      </sheetData>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row r="9">
          <cell r="A9" t="str">
            <v>A</v>
          </cell>
        </row>
      </sheetData>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ow r="9">
          <cell r="A9" t="str">
            <v>A</v>
          </cell>
        </row>
      </sheetData>
      <sheetData sheetId="2505"/>
      <sheetData sheetId="2506"/>
      <sheetData sheetId="2507"/>
      <sheetData sheetId="2508"/>
      <sheetData sheetId="2509"/>
      <sheetData sheetId="2510"/>
      <sheetData sheetId="2511">
        <row r="9">
          <cell r="A9" t="str">
            <v>A</v>
          </cell>
        </row>
      </sheetData>
      <sheetData sheetId="2512">
        <row r="9">
          <cell r="A9" t="str">
            <v>A</v>
          </cell>
        </row>
      </sheetData>
      <sheetData sheetId="2513"/>
      <sheetData sheetId="2514"/>
      <sheetData sheetId="2515"/>
      <sheetData sheetId="2516"/>
      <sheetData sheetId="2517"/>
      <sheetData sheetId="2518"/>
      <sheetData sheetId="2519">
        <row r="9">
          <cell r="A9" t="str">
            <v>A</v>
          </cell>
        </row>
      </sheetData>
      <sheetData sheetId="2520"/>
      <sheetData sheetId="2521"/>
      <sheetData sheetId="2522"/>
      <sheetData sheetId="2523"/>
      <sheetData sheetId="2524"/>
      <sheetData sheetId="2525">
        <row r="9">
          <cell r="A9" t="str">
            <v>A</v>
          </cell>
        </row>
      </sheetData>
      <sheetData sheetId="2526"/>
      <sheetData sheetId="2527">
        <row r="9">
          <cell r="A9" t="str">
            <v>A</v>
          </cell>
        </row>
      </sheetData>
      <sheetData sheetId="2528"/>
      <sheetData sheetId="2529"/>
      <sheetData sheetId="2530"/>
      <sheetData sheetId="2531"/>
      <sheetData sheetId="2532"/>
      <sheetData sheetId="2533">
        <row r="9">
          <cell r="A9" t="str">
            <v>A</v>
          </cell>
        </row>
      </sheetData>
      <sheetData sheetId="2534">
        <row r="9">
          <cell r="A9" t="str">
            <v>A</v>
          </cell>
        </row>
      </sheetData>
      <sheetData sheetId="2535">
        <row r="9">
          <cell r="A9" t="str">
            <v>A</v>
          </cell>
        </row>
      </sheetData>
      <sheetData sheetId="2536"/>
      <sheetData sheetId="2537"/>
      <sheetData sheetId="2538">
        <row r="9">
          <cell r="A9" t="str">
            <v>A</v>
          </cell>
        </row>
      </sheetData>
      <sheetData sheetId="2539"/>
      <sheetData sheetId="2540">
        <row r="9">
          <cell r="A9" t="str">
            <v>A</v>
          </cell>
        </row>
      </sheetData>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row r="9">
          <cell r="A9" t="str">
            <v>A</v>
          </cell>
        </row>
      </sheetData>
      <sheetData sheetId="2557"/>
      <sheetData sheetId="2558"/>
      <sheetData sheetId="2559"/>
      <sheetData sheetId="2560"/>
      <sheetData sheetId="2561"/>
      <sheetData sheetId="2562"/>
      <sheetData sheetId="2563"/>
      <sheetData sheetId="2564"/>
      <sheetData sheetId="2565">
        <row r="9">
          <cell r="A9" t="str">
            <v>A</v>
          </cell>
        </row>
      </sheetData>
      <sheetData sheetId="2566">
        <row r="9">
          <cell r="A9" t="str">
            <v>A</v>
          </cell>
        </row>
      </sheetData>
      <sheetData sheetId="2567"/>
      <sheetData sheetId="2568"/>
      <sheetData sheetId="2569">
        <row r="9">
          <cell r="A9" t="str">
            <v>A</v>
          </cell>
        </row>
      </sheetData>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row r="9">
          <cell r="A9" t="str">
            <v>A</v>
          </cell>
        </row>
      </sheetData>
      <sheetData sheetId="2595">
        <row r="9">
          <cell r="A9" t="str">
            <v>A</v>
          </cell>
        </row>
      </sheetData>
      <sheetData sheetId="2596"/>
      <sheetData sheetId="2597"/>
      <sheetData sheetId="2598"/>
      <sheetData sheetId="2599"/>
      <sheetData sheetId="2600"/>
      <sheetData sheetId="2601"/>
      <sheetData sheetId="2602"/>
      <sheetData sheetId="2603"/>
      <sheetData sheetId="2604"/>
      <sheetData sheetId="2605"/>
      <sheetData sheetId="2606"/>
      <sheetData sheetId="2607">
        <row r="9">
          <cell r="A9" t="str">
            <v>A</v>
          </cell>
        </row>
      </sheetData>
      <sheetData sheetId="2608">
        <row r="9">
          <cell r="A9" t="str">
            <v>A</v>
          </cell>
        </row>
      </sheetData>
      <sheetData sheetId="2609"/>
      <sheetData sheetId="2610"/>
      <sheetData sheetId="2611"/>
      <sheetData sheetId="2612"/>
      <sheetData sheetId="2613"/>
      <sheetData sheetId="2614"/>
      <sheetData sheetId="2615">
        <row r="9">
          <cell r="A9" t="str">
            <v>A</v>
          </cell>
        </row>
      </sheetData>
      <sheetData sheetId="2616"/>
      <sheetData sheetId="2617"/>
      <sheetData sheetId="2618"/>
      <sheetData sheetId="2619"/>
      <sheetData sheetId="2620"/>
      <sheetData sheetId="2621"/>
      <sheetData sheetId="2622"/>
      <sheetData sheetId="2623"/>
      <sheetData sheetId="2624">
        <row r="9">
          <cell r="A9" t="str">
            <v>A</v>
          </cell>
        </row>
      </sheetData>
      <sheetData sheetId="2625"/>
      <sheetData sheetId="2626"/>
      <sheetData sheetId="2627"/>
      <sheetData sheetId="2628">
        <row r="9">
          <cell r="A9" t="str">
            <v>A</v>
          </cell>
        </row>
      </sheetData>
      <sheetData sheetId="2629"/>
      <sheetData sheetId="2630">
        <row r="9">
          <cell r="A9" t="str">
            <v>A</v>
          </cell>
        </row>
      </sheetData>
      <sheetData sheetId="2631"/>
      <sheetData sheetId="2632"/>
      <sheetData sheetId="2633"/>
      <sheetData sheetId="2634"/>
      <sheetData sheetId="2635"/>
      <sheetData sheetId="2636">
        <row r="9">
          <cell r="A9" t="str">
            <v>A</v>
          </cell>
        </row>
      </sheetData>
      <sheetData sheetId="2637">
        <row r="9">
          <cell r="A9" t="str">
            <v>A</v>
          </cell>
        </row>
      </sheetData>
      <sheetData sheetId="2638"/>
      <sheetData sheetId="2639"/>
      <sheetData sheetId="2640" refreshError="1"/>
      <sheetData sheetId="2641" refreshError="1"/>
      <sheetData sheetId="2642" refreshError="1"/>
      <sheetData sheetId="2643" refreshError="1"/>
      <sheetData sheetId="2644" refreshError="1"/>
      <sheetData sheetId="2645"/>
      <sheetData sheetId="2646" refreshError="1"/>
      <sheetData sheetId="2647" refreshError="1"/>
      <sheetData sheetId="2648" refreshError="1"/>
      <sheetData sheetId="2649" refreshError="1"/>
      <sheetData sheetId="2650"/>
      <sheetData sheetId="2651"/>
      <sheetData sheetId="2652"/>
      <sheetData sheetId="2653"/>
      <sheetData sheetId="2654"/>
      <sheetData sheetId="2655"/>
      <sheetData sheetId="2656"/>
      <sheetData sheetId="2657"/>
      <sheetData sheetId="2658"/>
      <sheetData sheetId="2659">
        <row r="9">
          <cell r="A9" t="str">
            <v>A</v>
          </cell>
        </row>
      </sheetData>
      <sheetData sheetId="2660">
        <row r="9">
          <cell r="A9" t="str">
            <v>A</v>
          </cell>
        </row>
      </sheetData>
      <sheetData sheetId="2661"/>
      <sheetData sheetId="2662"/>
      <sheetData sheetId="2663"/>
      <sheetData sheetId="2664"/>
      <sheetData sheetId="2665"/>
      <sheetData sheetId="2666"/>
      <sheetData sheetId="2667"/>
      <sheetData sheetId="2668">
        <row r="9">
          <cell r="A9" t="str">
            <v>A</v>
          </cell>
        </row>
      </sheetData>
      <sheetData sheetId="2669">
        <row r="9">
          <cell r="A9" t="str">
            <v>A</v>
          </cell>
        </row>
      </sheetData>
      <sheetData sheetId="2670"/>
      <sheetData sheetId="2671"/>
      <sheetData sheetId="2672">
        <row r="9">
          <cell r="A9" t="str">
            <v>A</v>
          </cell>
        </row>
      </sheetData>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sheetData sheetId="2713"/>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sheetData sheetId="2733" refreshError="1"/>
      <sheetData sheetId="2734" refreshError="1"/>
      <sheetData sheetId="2735" refreshError="1"/>
      <sheetData sheetId="2736" refreshError="1"/>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sheetData sheetId="2781" refreshError="1"/>
      <sheetData sheetId="2782">
        <row r="9">
          <cell r="A9" t="str">
            <v>A</v>
          </cell>
        </row>
      </sheetData>
      <sheetData sheetId="2783"/>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row r="9">
          <cell r="A9" t="str">
            <v>A</v>
          </cell>
        </row>
      </sheetData>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row r="9">
          <cell r="A9" t="str">
            <v>A</v>
          </cell>
        </row>
      </sheetData>
      <sheetData sheetId="2977"/>
      <sheetData sheetId="2978"/>
      <sheetData sheetId="2979">
        <row r="9">
          <cell r="A9" t="str">
            <v>A</v>
          </cell>
        </row>
      </sheetData>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row r="9">
          <cell r="A9" t="str">
            <v>A</v>
          </cell>
        </row>
      </sheetData>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sheetData sheetId="3104">
        <row r="9">
          <cell r="A9" t="str">
            <v>A</v>
          </cell>
        </row>
      </sheetData>
      <sheetData sheetId="3105"/>
      <sheetData sheetId="3106" refreshError="1"/>
      <sheetData sheetId="3107" refreshError="1"/>
      <sheetData sheetId="3108"/>
      <sheetData sheetId="3109"/>
      <sheetData sheetId="3110"/>
      <sheetData sheetId="3111"/>
      <sheetData sheetId="3112"/>
      <sheetData sheetId="3113"/>
      <sheetData sheetId="3114"/>
      <sheetData sheetId="3115"/>
      <sheetData sheetId="3116">
        <row r="9">
          <cell r="A9" t="str">
            <v>A</v>
          </cell>
        </row>
      </sheetData>
      <sheetData sheetId="3117"/>
      <sheetData sheetId="3118"/>
      <sheetData sheetId="3119" refreshError="1"/>
      <sheetData sheetId="3120" refreshError="1"/>
      <sheetData sheetId="3121" refreshError="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row r="9">
          <cell r="A9" t="str">
            <v>A</v>
          </cell>
        </row>
      </sheetData>
      <sheetData sheetId="3406" refreshError="1"/>
      <sheetData sheetId="3407"/>
      <sheetData sheetId="3408"/>
      <sheetData sheetId="3409" refreshError="1"/>
      <sheetData sheetId="3410"/>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sheetData sheetId="3465"/>
      <sheetData sheetId="3466" refreshError="1"/>
      <sheetData sheetId="3467" refreshError="1"/>
      <sheetData sheetId="3468" refreshError="1"/>
      <sheetData sheetId="3469" refreshError="1"/>
      <sheetData sheetId="3470" refreshError="1"/>
      <sheetData sheetId="3471"/>
      <sheetData sheetId="3472"/>
      <sheetData sheetId="3473"/>
      <sheetData sheetId="3474">
        <row r="9">
          <cell r="A9" t="str">
            <v>A</v>
          </cell>
        </row>
      </sheetData>
      <sheetData sheetId="3475">
        <row r="9">
          <cell r="A9" t="str">
            <v>A</v>
          </cell>
        </row>
      </sheetData>
      <sheetData sheetId="3476">
        <row r="9">
          <cell r="A9" t="str">
            <v>A</v>
          </cell>
        </row>
      </sheetData>
      <sheetData sheetId="3477"/>
      <sheetData sheetId="3478"/>
      <sheetData sheetId="3479"/>
      <sheetData sheetId="3480"/>
      <sheetData sheetId="3481">
        <row r="9">
          <cell r="A9" t="str">
            <v>A</v>
          </cell>
        </row>
      </sheetData>
      <sheetData sheetId="3482"/>
      <sheetData sheetId="3483"/>
      <sheetData sheetId="3484"/>
      <sheetData sheetId="3485"/>
      <sheetData sheetId="3486"/>
      <sheetData sheetId="3487">
        <row r="9">
          <cell r="A9" t="str">
            <v>A</v>
          </cell>
        </row>
      </sheetData>
      <sheetData sheetId="3488">
        <row r="9">
          <cell r="A9" t="str">
            <v>A</v>
          </cell>
        </row>
      </sheetData>
      <sheetData sheetId="3489"/>
      <sheetData sheetId="3490"/>
      <sheetData sheetId="3491"/>
      <sheetData sheetId="3492">
        <row r="9">
          <cell r="A9" t="str">
            <v>A</v>
          </cell>
        </row>
      </sheetData>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row r="9">
          <cell r="A9" t="str">
            <v>A</v>
          </cell>
        </row>
      </sheetData>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row r="9">
          <cell r="A9" t="str">
            <v>A</v>
          </cell>
        </row>
      </sheetData>
      <sheetData sheetId="3546">
        <row r="9">
          <cell r="A9" t="str">
            <v>A</v>
          </cell>
        </row>
      </sheetData>
      <sheetData sheetId="3547"/>
      <sheetData sheetId="3548">
        <row r="9">
          <cell r="A9" t="str">
            <v>A</v>
          </cell>
        </row>
      </sheetData>
      <sheetData sheetId="3549">
        <row r="9">
          <cell r="A9" t="str">
            <v>A</v>
          </cell>
        </row>
      </sheetData>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row r="9">
          <cell r="A9" t="str">
            <v>A</v>
          </cell>
        </row>
      </sheetData>
      <sheetData sheetId="3613">
        <row r="9">
          <cell r="A9" t="str">
            <v>A</v>
          </cell>
        </row>
      </sheetData>
      <sheetData sheetId="3614">
        <row r="9">
          <cell r="A9" t="str">
            <v>A</v>
          </cell>
        </row>
      </sheetData>
      <sheetData sheetId="3615">
        <row r="9">
          <cell r="A9" t="str">
            <v>A</v>
          </cell>
        </row>
      </sheetData>
      <sheetData sheetId="3616">
        <row r="9">
          <cell r="A9" t="str">
            <v>A</v>
          </cell>
        </row>
      </sheetData>
      <sheetData sheetId="3617">
        <row r="9">
          <cell r="A9" t="str">
            <v>A</v>
          </cell>
        </row>
      </sheetData>
      <sheetData sheetId="3618">
        <row r="9">
          <cell r="A9" t="str">
            <v>A</v>
          </cell>
        </row>
      </sheetData>
      <sheetData sheetId="3619">
        <row r="9">
          <cell r="A9" t="str">
            <v>A</v>
          </cell>
        </row>
      </sheetData>
      <sheetData sheetId="3620">
        <row r="9">
          <cell r="A9" t="str">
            <v>A</v>
          </cell>
        </row>
      </sheetData>
      <sheetData sheetId="3621">
        <row r="9">
          <cell r="A9" t="str">
            <v>A</v>
          </cell>
        </row>
      </sheetData>
      <sheetData sheetId="3622">
        <row r="9">
          <cell r="A9" t="str">
            <v>A</v>
          </cell>
        </row>
      </sheetData>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row r="9">
          <cell r="A9" t="str">
            <v>A</v>
          </cell>
        </row>
      </sheetData>
      <sheetData sheetId="3641">
        <row r="9">
          <cell r="A9" t="str">
            <v>A</v>
          </cell>
        </row>
      </sheetData>
      <sheetData sheetId="3642">
        <row r="9">
          <cell r="A9" t="str">
            <v>A</v>
          </cell>
        </row>
      </sheetData>
      <sheetData sheetId="3643"/>
      <sheetData sheetId="3644"/>
      <sheetData sheetId="3645"/>
      <sheetData sheetId="3646">
        <row r="9">
          <cell r="A9" t="str">
            <v>A</v>
          </cell>
        </row>
      </sheetData>
      <sheetData sheetId="3647">
        <row r="9">
          <cell r="A9" t="str">
            <v>A</v>
          </cell>
        </row>
      </sheetData>
      <sheetData sheetId="3648"/>
      <sheetData sheetId="3649"/>
      <sheetData sheetId="3650"/>
      <sheetData sheetId="3651"/>
      <sheetData sheetId="3652"/>
      <sheetData sheetId="3653"/>
      <sheetData sheetId="3654"/>
      <sheetData sheetId="3655">
        <row r="9">
          <cell r="A9" t="str">
            <v>A</v>
          </cell>
        </row>
      </sheetData>
      <sheetData sheetId="3656">
        <row r="9">
          <cell r="A9" t="str">
            <v>A</v>
          </cell>
        </row>
      </sheetData>
      <sheetData sheetId="3657"/>
      <sheetData sheetId="3658">
        <row r="9">
          <cell r="A9" t="str">
            <v>A</v>
          </cell>
        </row>
      </sheetData>
      <sheetData sheetId="3659">
        <row r="9">
          <cell r="A9" t="str">
            <v>A</v>
          </cell>
        </row>
      </sheetData>
      <sheetData sheetId="3660"/>
      <sheetData sheetId="3661"/>
      <sheetData sheetId="3662"/>
      <sheetData sheetId="3663">
        <row r="9">
          <cell r="A9" t="str">
            <v>A</v>
          </cell>
        </row>
      </sheetData>
      <sheetData sheetId="3664"/>
      <sheetData sheetId="3665">
        <row r="9">
          <cell r="A9" t="str">
            <v>A</v>
          </cell>
        </row>
      </sheetData>
      <sheetData sheetId="3666">
        <row r="9">
          <cell r="A9" t="str">
            <v>A</v>
          </cell>
        </row>
      </sheetData>
      <sheetData sheetId="3667">
        <row r="9">
          <cell r="A9" t="str">
            <v>A</v>
          </cell>
        </row>
      </sheetData>
      <sheetData sheetId="3668">
        <row r="9">
          <cell r="A9" t="str">
            <v>A</v>
          </cell>
        </row>
      </sheetData>
      <sheetData sheetId="3669">
        <row r="9">
          <cell r="A9" t="str">
            <v>A</v>
          </cell>
        </row>
      </sheetData>
      <sheetData sheetId="3670">
        <row r="9">
          <cell r="A9" t="str">
            <v>A</v>
          </cell>
        </row>
      </sheetData>
      <sheetData sheetId="3671">
        <row r="9">
          <cell r="A9" t="str">
            <v>A</v>
          </cell>
        </row>
      </sheetData>
      <sheetData sheetId="3672">
        <row r="9">
          <cell r="A9" t="str">
            <v>A</v>
          </cell>
        </row>
      </sheetData>
      <sheetData sheetId="3673">
        <row r="9">
          <cell r="A9" t="str">
            <v>A</v>
          </cell>
        </row>
      </sheetData>
      <sheetData sheetId="3674">
        <row r="9">
          <cell r="A9" t="str">
            <v>A</v>
          </cell>
        </row>
      </sheetData>
      <sheetData sheetId="3675">
        <row r="9">
          <cell r="A9" t="str">
            <v>A</v>
          </cell>
        </row>
      </sheetData>
      <sheetData sheetId="3676">
        <row r="9">
          <cell r="A9" t="str">
            <v>A</v>
          </cell>
        </row>
      </sheetData>
      <sheetData sheetId="3677">
        <row r="9">
          <cell r="A9" t="str">
            <v>A</v>
          </cell>
        </row>
      </sheetData>
      <sheetData sheetId="3678">
        <row r="9">
          <cell r="A9" t="str">
            <v>A</v>
          </cell>
        </row>
      </sheetData>
      <sheetData sheetId="3679">
        <row r="9">
          <cell r="A9" t="str">
            <v>A</v>
          </cell>
        </row>
      </sheetData>
      <sheetData sheetId="3680">
        <row r="9">
          <cell r="A9" t="str">
            <v>A</v>
          </cell>
        </row>
      </sheetData>
      <sheetData sheetId="3681">
        <row r="9">
          <cell r="A9" t="str">
            <v>A</v>
          </cell>
        </row>
      </sheetData>
      <sheetData sheetId="3682">
        <row r="9">
          <cell r="A9" t="str">
            <v>A</v>
          </cell>
        </row>
      </sheetData>
      <sheetData sheetId="3683"/>
      <sheetData sheetId="3684"/>
      <sheetData sheetId="3685"/>
      <sheetData sheetId="3686"/>
      <sheetData sheetId="3687">
        <row r="9">
          <cell r="A9" t="str">
            <v>A</v>
          </cell>
        </row>
      </sheetData>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row r="9">
          <cell r="A9" t="str">
            <v>A</v>
          </cell>
        </row>
      </sheetData>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row r="9">
          <cell r="A9" t="str">
            <v>A</v>
          </cell>
        </row>
      </sheetData>
      <sheetData sheetId="3737"/>
      <sheetData sheetId="3738"/>
      <sheetData sheetId="3739"/>
      <sheetData sheetId="3740"/>
      <sheetData sheetId="3741"/>
      <sheetData sheetId="3742"/>
      <sheetData sheetId="3743">
        <row r="9">
          <cell r="A9" t="str">
            <v>A</v>
          </cell>
        </row>
      </sheetData>
      <sheetData sheetId="3744"/>
      <sheetData sheetId="3745"/>
      <sheetData sheetId="3746"/>
      <sheetData sheetId="3747"/>
      <sheetData sheetId="3748"/>
      <sheetData sheetId="3749">
        <row r="9">
          <cell r="A9" t="str">
            <v>A</v>
          </cell>
        </row>
      </sheetData>
      <sheetData sheetId="3750">
        <row r="9">
          <cell r="A9" t="str">
            <v>A</v>
          </cell>
        </row>
      </sheetData>
      <sheetData sheetId="3751">
        <row r="9">
          <cell r="A9" t="str">
            <v>A</v>
          </cell>
        </row>
      </sheetData>
      <sheetData sheetId="3752">
        <row r="9">
          <cell r="A9" t="str">
            <v>A</v>
          </cell>
        </row>
      </sheetData>
      <sheetData sheetId="3753">
        <row r="9">
          <cell r="A9" t="str">
            <v>A</v>
          </cell>
        </row>
      </sheetData>
      <sheetData sheetId="3754"/>
      <sheetData sheetId="3755"/>
      <sheetData sheetId="3756" refreshError="1"/>
      <sheetData sheetId="3757" refreshError="1"/>
      <sheetData sheetId="3758" refreshError="1"/>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sheetData sheetId="4052" refreshError="1"/>
      <sheetData sheetId="4053" refreshError="1"/>
      <sheetData sheetId="4054" refreshError="1"/>
      <sheetData sheetId="4055" refreshError="1"/>
      <sheetData sheetId="4056" refreshError="1"/>
      <sheetData sheetId="4057" refreshError="1"/>
      <sheetData sheetId="4058" refreshError="1"/>
      <sheetData sheetId="4059"/>
      <sheetData sheetId="4060"/>
      <sheetData sheetId="4061" refreshError="1"/>
      <sheetData sheetId="4062"/>
      <sheetData sheetId="4063"/>
      <sheetData sheetId="4064" refreshError="1"/>
      <sheetData sheetId="4065"/>
      <sheetData sheetId="4066" refreshError="1"/>
      <sheetData sheetId="4067" refreshError="1"/>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refreshError="1"/>
      <sheetData sheetId="4101" refreshError="1"/>
      <sheetData sheetId="4102" refreshError="1"/>
      <sheetData sheetId="4103" refreshError="1"/>
      <sheetData sheetId="4104" refreshError="1"/>
      <sheetData sheetId="4105" refreshError="1"/>
      <sheetData sheetId="4106"/>
      <sheetData sheetId="4107"/>
      <sheetData sheetId="4108"/>
      <sheetData sheetId="4109"/>
      <sheetData sheetId="4110"/>
      <sheetData sheetId="4111"/>
      <sheetData sheetId="4112"/>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sheetData sheetId="4141" refreshError="1"/>
      <sheetData sheetId="4142" refreshError="1"/>
      <sheetData sheetId="4143" refreshError="1"/>
      <sheetData sheetId="4144" refreshError="1"/>
      <sheetData sheetId="4145" refreshError="1"/>
      <sheetData sheetId="4146" refreshError="1"/>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refreshError="1"/>
      <sheetData sheetId="4180" refreshError="1"/>
      <sheetData sheetId="4181" refreshError="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row r="9">
          <cell r="A9" t="str">
            <v>A</v>
          </cell>
        </row>
      </sheetData>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row r="9">
          <cell r="A9" t="str">
            <v>A</v>
          </cell>
        </row>
      </sheetData>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row r="9">
          <cell r="A9" t="str">
            <v>A</v>
          </cell>
        </row>
      </sheetData>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row r="9">
          <cell r="A9" t="str">
            <v>A</v>
          </cell>
        </row>
      </sheetData>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row r="9">
          <cell r="A9" t="str">
            <v>A</v>
          </cell>
        </row>
      </sheetData>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row r="9">
          <cell r="A9" t="str">
            <v>A</v>
          </cell>
        </row>
      </sheetData>
      <sheetData sheetId="4708">
        <row r="9">
          <cell r="A9" t="str">
            <v>A</v>
          </cell>
        </row>
      </sheetData>
      <sheetData sheetId="4709"/>
      <sheetData sheetId="4710"/>
      <sheetData sheetId="4711"/>
      <sheetData sheetId="4712"/>
      <sheetData sheetId="4713">
        <row r="9">
          <cell r="A9" t="str">
            <v>A</v>
          </cell>
        </row>
      </sheetData>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row r="9">
          <cell r="A9" t="str">
            <v>A</v>
          </cell>
        </row>
      </sheetData>
      <sheetData sheetId="4734">
        <row r="9">
          <cell r="A9" t="str">
            <v>A</v>
          </cell>
        </row>
      </sheetData>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row r="9">
          <cell r="A9" t="str">
            <v>A</v>
          </cell>
        </row>
      </sheetData>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row r="9">
          <cell r="A9" t="str">
            <v>A</v>
          </cell>
        </row>
      </sheetData>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row r="9">
          <cell r="A9" t="str">
            <v>A</v>
          </cell>
        </row>
      </sheetData>
      <sheetData sheetId="4920"/>
      <sheetData sheetId="4921"/>
      <sheetData sheetId="4922"/>
      <sheetData sheetId="4923"/>
      <sheetData sheetId="4924">
        <row r="9">
          <cell r="A9" t="str">
            <v>A</v>
          </cell>
        </row>
      </sheetData>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row r="9">
          <cell r="A9" t="str">
            <v>A</v>
          </cell>
        </row>
      </sheetData>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row r="9">
          <cell r="A9" t="str">
            <v>A</v>
          </cell>
        </row>
      </sheetData>
      <sheetData sheetId="6001">
        <row r="9">
          <cell r="A9" t="str">
            <v>A</v>
          </cell>
        </row>
      </sheetData>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refreshError="1"/>
      <sheetData sheetId="6750" refreshError="1"/>
      <sheetData sheetId="6751" refreshError="1"/>
      <sheetData sheetId="6752" refreshError="1"/>
      <sheetData sheetId="6753"/>
      <sheetData sheetId="6754"/>
      <sheetData sheetId="6755"/>
      <sheetData sheetId="6756"/>
      <sheetData sheetId="6757"/>
      <sheetData sheetId="6758"/>
      <sheetData sheetId="6759" refreshError="1"/>
      <sheetData sheetId="6760"/>
      <sheetData sheetId="6761"/>
      <sheetData sheetId="6762" refreshError="1"/>
      <sheetData sheetId="6763" refreshError="1"/>
      <sheetData sheetId="6764" refreshError="1"/>
      <sheetData sheetId="6765" refreshError="1"/>
      <sheetData sheetId="6766" refreshError="1"/>
      <sheetData sheetId="6767" refreshError="1"/>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sheetData sheetId="7505"/>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row r="9">
          <cell r="A9" t="str">
            <v>A</v>
          </cell>
        </row>
      </sheetData>
      <sheetData sheetId="7540">
        <row r="9">
          <cell r="A9" t="str">
            <v>A</v>
          </cell>
        </row>
      </sheetData>
      <sheetData sheetId="7541">
        <row r="9">
          <cell r="A9" t="str">
            <v>A</v>
          </cell>
        </row>
      </sheetData>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refreshError="1"/>
      <sheetData sheetId="7614" refreshError="1"/>
      <sheetData sheetId="7615" refreshError="1"/>
      <sheetData sheetId="7616" refreshError="1"/>
      <sheetData sheetId="7617"/>
      <sheetData sheetId="7618" refreshError="1"/>
      <sheetData sheetId="7619" refreshError="1"/>
      <sheetData sheetId="7620" refreshError="1"/>
      <sheetData sheetId="7621" refreshError="1"/>
      <sheetData sheetId="7622"/>
      <sheetData sheetId="7623" refreshError="1"/>
      <sheetData sheetId="7624" refreshError="1"/>
      <sheetData sheetId="7625" refreshError="1"/>
      <sheetData sheetId="7626" refreshError="1"/>
      <sheetData sheetId="7627"/>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refreshError="1"/>
      <sheetData sheetId="7663" refreshError="1"/>
      <sheetData sheetId="7664"/>
      <sheetData sheetId="7665"/>
      <sheetData sheetId="7666"/>
      <sheetData sheetId="7667"/>
      <sheetData sheetId="7668"/>
      <sheetData sheetId="7669"/>
      <sheetData sheetId="7670"/>
      <sheetData sheetId="7671" refreshError="1"/>
      <sheetData sheetId="7672"/>
      <sheetData sheetId="7673"/>
      <sheetData sheetId="7674"/>
      <sheetData sheetId="7675"/>
      <sheetData sheetId="7676"/>
      <sheetData sheetId="7677"/>
      <sheetData sheetId="7678"/>
      <sheetData sheetId="7679"/>
      <sheetData sheetId="7680"/>
      <sheetData sheetId="7681"/>
      <sheetData sheetId="7682"/>
      <sheetData sheetId="7683" refreshError="1"/>
      <sheetData sheetId="7684">
        <row r="9">
          <cell r="A9" t="str">
            <v>A</v>
          </cell>
        </row>
      </sheetData>
      <sheetData sheetId="7685"/>
      <sheetData sheetId="7686" refreshError="1"/>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refreshError="1"/>
      <sheetData sheetId="7703" refreshError="1"/>
      <sheetData sheetId="7704"/>
      <sheetData sheetId="7705"/>
      <sheetData sheetId="7706"/>
      <sheetData sheetId="7707" refreshError="1"/>
      <sheetData sheetId="7708"/>
      <sheetData sheetId="7709"/>
      <sheetData sheetId="7710"/>
      <sheetData sheetId="7711"/>
      <sheetData sheetId="7712"/>
      <sheetData sheetId="7713"/>
      <sheetData sheetId="7714"/>
      <sheetData sheetId="7715"/>
      <sheetData sheetId="7716"/>
      <sheetData sheetId="7717" refreshError="1"/>
      <sheetData sheetId="7718" refreshError="1"/>
      <sheetData sheetId="7719"/>
      <sheetData sheetId="7720"/>
      <sheetData sheetId="7721"/>
      <sheetData sheetId="7722">
        <row r="9">
          <cell r="A9" t="str">
            <v>A</v>
          </cell>
        </row>
      </sheetData>
      <sheetData sheetId="7723">
        <row r="9">
          <cell r="A9" t="str">
            <v>A</v>
          </cell>
        </row>
      </sheetData>
      <sheetData sheetId="7724"/>
      <sheetData sheetId="7725"/>
      <sheetData sheetId="7726"/>
      <sheetData sheetId="7727"/>
      <sheetData sheetId="7728"/>
      <sheetData sheetId="7729" refreshError="1"/>
      <sheetData sheetId="7730"/>
      <sheetData sheetId="7731">
        <row r="9">
          <cell r="A9" t="str">
            <v>A</v>
          </cell>
        </row>
      </sheetData>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row r="9">
          <cell r="A9" t="str">
            <v>A</v>
          </cell>
        </row>
      </sheetData>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sheetData sheetId="7758"/>
      <sheetData sheetId="7759"/>
      <sheetData sheetId="7760"/>
      <sheetData sheetId="7761"/>
      <sheetData sheetId="7762"/>
      <sheetData sheetId="7763"/>
      <sheetData sheetId="7764"/>
      <sheetData sheetId="7765"/>
      <sheetData sheetId="7766"/>
      <sheetData sheetId="7767" refreshError="1"/>
      <sheetData sheetId="7768" refreshError="1"/>
      <sheetData sheetId="7769" refreshError="1"/>
      <sheetData sheetId="7770" refreshError="1"/>
      <sheetData sheetId="7771"/>
      <sheetData sheetId="7772" refreshError="1"/>
      <sheetData sheetId="7773" refreshError="1"/>
      <sheetData sheetId="7774" refreshError="1"/>
      <sheetData sheetId="7775" refreshError="1"/>
      <sheetData sheetId="7776" refreshError="1"/>
      <sheetData sheetId="7777"/>
      <sheetData sheetId="7778"/>
      <sheetData sheetId="7779"/>
      <sheetData sheetId="7780" refreshError="1"/>
      <sheetData sheetId="7781" refreshError="1"/>
      <sheetData sheetId="7782" refreshError="1"/>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row r="9">
          <cell r="A9" t="str">
            <v>A</v>
          </cell>
        </row>
      </sheetData>
      <sheetData sheetId="7835">
        <row r="9">
          <cell r="A9" t="str">
            <v>A</v>
          </cell>
        </row>
      </sheetData>
      <sheetData sheetId="7836">
        <row r="9">
          <cell r="A9" t="str">
            <v>A</v>
          </cell>
        </row>
      </sheetData>
      <sheetData sheetId="7837"/>
      <sheetData sheetId="7838"/>
      <sheetData sheetId="7839"/>
      <sheetData sheetId="7840"/>
      <sheetData sheetId="7841"/>
      <sheetData sheetId="7842"/>
      <sheetData sheetId="7843"/>
      <sheetData sheetId="7844"/>
      <sheetData sheetId="7845"/>
      <sheetData sheetId="7846">
        <row r="9">
          <cell r="A9" t="str">
            <v>A</v>
          </cell>
        </row>
      </sheetData>
      <sheetData sheetId="7847"/>
      <sheetData sheetId="7848">
        <row r="9">
          <cell r="A9" t="str">
            <v>A</v>
          </cell>
        </row>
      </sheetData>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refreshError="1"/>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sheetData sheetId="7993"/>
      <sheetData sheetId="7994"/>
      <sheetData sheetId="7995"/>
      <sheetData sheetId="7996"/>
      <sheetData sheetId="7997"/>
      <sheetData sheetId="7998"/>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sheetData sheetId="8009"/>
      <sheetData sheetId="8010">
        <row r="9">
          <cell r="A9" t="str">
            <v>A</v>
          </cell>
        </row>
      </sheetData>
      <sheetData sheetId="8011"/>
      <sheetData sheetId="8012"/>
      <sheetData sheetId="8013"/>
      <sheetData sheetId="8014"/>
      <sheetData sheetId="8015"/>
      <sheetData sheetId="8016" refreshError="1"/>
      <sheetData sheetId="8017" refreshError="1"/>
      <sheetData sheetId="8018" refreshError="1"/>
      <sheetData sheetId="8019" refreshError="1"/>
      <sheetData sheetId="8020" refreshError="1"/>
      <sheetData sheetId="8021"/>
      <sheetData sheetId="8022"/>
      <sheetData sheetId="8023"/>
      <sheetData sheetId="8024"/>
      <sheetData sheetId="8025"/>
      <sheetData sheetId="8026" refreshError="1"/>
      <sheetData sheetId="8027"/>
      <sheetData sheetId="8028" refreshError="1"/>
      <sheetData sheetId="8029"/>
      <sheetData sheetId="8030"/>
      <sheetData sheetId="8031"/>
      <sheetData sheetId="8032"/>
      <sheetData sheetId="8033"/>
      <sheetData sheetId="8034"/>
      <sheetData sheetId="8035"/>
      <sheetData sheetId="8036"/>
      <sheetData sheetId="8037" refreshError="1"/>
      <sheetData sheetId="8038" refreshError="1"/>
      <sheetData sheetId="8039"/>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sheetData sheetId="8050"/>
      <sheetData sheetId="8051" refreshError="1"/>
      <sheetData sheetId="8052" refreshError="1"/>
      <sheetData sheetId="8053" refreshError="1"/>
      <sheetData sheetId="8054" refreshError="1"/>
      <sheetData sheetId="8055"/>
      <sheetData sheetId="8056"/>
      <sheetData sheetId="8057"/>
      <sheetData sheetId="8058"/>
      <sheetData sheetId="8059"/>
      <sheetData sheetId="8060" refreshError="1"/>
      <sheetData sheetId="8061" refreshError="1"/>
      <sheetData sheetId="8062" refreshError="1"/>
      <sheetData sheetId="8063" refreshError="1"/>
      <sheetData sheetId="8064" refreshError="1"/>
      <sheetData sheetId="8065"/>
      <sheetData sheetId="8066"/>
      <sheetData sheetId="8067"/>
      <sheetData sheetId="8068"/>
      <sheetData sheetId="8069"/>
      <sheetData sheetId="8070"/>
      <sheetData sheetId="8071"/>
      <sheetData sheetId="8072"/>
      <sheetData sheetId="8073"/>
      <sheetData sheetId="8074"/>
      <sheetData sheetId="8075" refreshError="1"/>
      <sheetData sheetId="8076" refreshError="1"/>
      <sheetData sheetId="8077" refreshError="1"/>
      <sheetData sheetId="8078" refreshError="1"/>
      <sheetData sheetId="8079" refreshError="1"/>
      <sheetData sheetId="8080" refreshError="1"/>
      <sheetData sheetId="8081" refreshError="1"/>
      <sheetData sheetId="8082"/>
      <sheetData sheetId="8083" refreshError="1"/>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row r="9">
          <cell r="A9" t="str">
            <v>A</v>
          </cell>
        </row>
      </sheetData>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row r="9">
          <cell r="A9" t="str">
            <v>A</v>
          </cell>
        </row>
      </sheetData>
      <sheetData sheetId="8375">
        <row r="9">
          <cell r="A9" t="str">
            <v>A</v>
          </cell>
        </row>
      </sheetData>
      <sheetData sheetId="8376">
        <row r="9">
          <cell r="A9" t="str">
            <v>A</v>
          </cell>
        </row>
      </sheetData>
      <sheetData sheetId="8377"/>
      <sheetData sheetId="8378"/>
      <sheetData sheetId="8379"/>
      <sheetData sheetId="8380"/>
      <sheetData sheetId="8381">
        <row r="9">
          <cell r="A9" t="str">
            <v>A</v>
          </cell>
        </row>
      </sheetData>
      <sheetData sheetId="8382">
        <row r="9">
          <cell r="A9" t="str">
            <v>A</v>
          </cell>
        </row>
      </sheetData>
      <sheetData sheetId="8383">
        <row r="9">
          <cell r="A9" t="str">
            <v>A</v>
          </cell>
        </row>
      </sheetData>
      <sheetData sheetId="8384"/>
      <sheetData sheetId="8385"/>
      <sheetData sheetId="8386"/>
      <sheetData sheetId="8387"/>
      <sheetData sheetId="8388"/>
      <sheetData sheetId="8389">
        <row r="9">
          <cell r="A9" t="str">
            <v>A</v>
          </cell>
        </row>
      </sheetData>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row r="9">
          <cell r="A9" t="str">
            <v>A</v>
          </cell>
        </row>
      </sheetData>
      <sheetData sheetId="8539">
        <row r="9">
          <cell r="A9" t="str">
            <v>A</v>
          </cell>
        </row>
      </sheetData>
      <sheetData sheetId="8540">
        <row r="9">
          <cell r="A9" t="str">
            <v>A</v>
          </cell>
        </row>
      </sheetData>
      <sheetData sheetId="8541"/>
      <sheetData sheetId="8542">
        <row r="9">
          <cell r="A9" t="str">
            <v>A</v>
          </cell>
        </row>
      </sheetData>
      <sheetData sheetId="8543">
        <row r="9">
          <cell r="A9" t="str">
            <v>A</v>
          </cell>
        </row>
      </sheetData>
      <sheetData sheetId="8544"/>
      <sheetData sheetId="8545">
        <row r="9">
          <cell r="A9" t="str">
            <v>A</v>
          </cell>
        </row>
      </sheetData>
      <sheetData sheetId="8546">
        <row r="9">
          <cell r="A9" t="str">
            <v>A</v>
          </cell>
        </row>
      </sheetData>
      <sheetData sheetId="8547">
        <row r="9">
          <cell r="A9" t="str">
            <v>A</v>
          </cell>
        </row>
      </sheetData>
      <sheetData sheetId="8548"/>
      <sheetData sheetId="8549">
        <row r="9">
          <cell r="A9" t="str">
            <v>A</v>
          </cell>
        </row>
      </sheetData>
      <sheetData sheetId="8550">
        <row r="9">
          <cell r="A9" t="str">
            <v>A</v>
          </cell>
        </row>
      </sheetData>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row r="9">
          <cell r="A9" t="str">
            <v>A</v>
          </cell>
        </row>
      </sheetData>
      <sheetData sheetId="8587">
        <row r="9">
          <cell r="A9" t="str">
            <v>A</v>
          </cell>
        </row>
      </sheetData>
      <sheetData sheetId="8588"/>
      <sheetData sheetId="8589"/>
      <sheetData sheetId="8590">
        <row r="9">
          <cell r="A9" t="str">
            <v>A</v>
          </cell>
        </row>
      </sheetData>
      <sheetData sheetId="8591"/>
      <sheetData sheetId="8592"/>
      <sheetData sheetId="8593">
        <row r="9">
          <cell r="A9" t="str">
            <v>A</v>
          </cell>
        </row>
      </sheetData>
      <sheetData sheetId="8594">
        <row r="9">
          <cell r="A9" t="str">
            <v>A</v>
          </cell>
        </row>
      </sheetData>
      <sheetData sheetId="8595"/>
      <sheetData sheetId="8596"/>
      <sheetData sheetId="8597">
        <row r="9">
          <cell r="A9" t="str">
            <v>A</v>
          </cell>
        </row>
      </sheetData>
      <sheetData sheetId="8598"/>
      <sheetData sheetId="8599"/>
      <sheetData sheetId="8600"/>
      <sheetData sheetId="8601"/>
      <sheetData sheetId="8602"/>
      <sheetData sheetId="8603" refreshError="1"/>
      <sheetData sheetId="8604"/>
      <sheetData sheetId="8605"/>
      <sheetData sheetId="8606"/>
      <sheetData sheetId="8607"/>
      <sheetData sheetId="8608"/>
      <sheetData sheetId="8609"/>
      <sheetData sheetId="8610"/>
      <sheetData sheetId="8611"/>
      <sheetData sheetId="8612"/>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row r="9">
          <cell r="A9" t="str">
            <v>A</v>
          </cell>
        </row>
      </sheetData>
      <sheetData sheetId="8669"/>
      <sheetData sheetId="8670"/>
      <sheetData sheetId="8671"/>
      <sheetData sheetId="8672"/>
      <sheetData sheetId="8673"/>
      <sheetData sheetId="8674"/>
      <sheetData sheetId="8675"/>
      <sheetData sheetId="8676"/>
      <sheetData sheetId="8677" refreshError="1"/>
      <sheetData sheetId="8678" refreshError="1"/>
      <sheetData sheetId="8679"/>
      <sheetData sheetId="8680"/>
      <sheetData sheetId="8681"/>
      <sheetData sheetId="8682" refreshError="1"/>
      <sheetData sheetId="8683"/>
      <sheetData sheetId="8684"/>
      <sheetData sheetId="8685"/>
      <sheetData sheetId="8686"/>
      <sheetData sheetId="8687"/>
      <sheetData sheetId="8688"/>
      <sheetData sheetId="8689"/>
      <sheetData sheetId="8690"/>
      <sheetData sheetId="8691" refreshError="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row r="9">
          <cell r="A9" t="str">
            <v>A</v>
          </cell>
        </row>
      </sheetData>
      <sheetData sheetId="8794">
        <row r="9">
          <cell r="A9" t="str">
            <v>A</v>
          </cell>
        </row>
      </sheetData>
      <sheetData sheetId="8795"/>
      <sheetData sheetId="8796">
        <row r="9">
          <cell r="A9" t="str">
            <v>A</v>
          </cell>
        </row>
      </sheetData>
      <sheetData sheetId="8797"/>
      <sheetData sheetId="8798"/>
      <sheetData sheetId="8799"/>
      <sheetData sheetId="8800">
        <row r="9">
          <cell r="A9" t="str">
            <v>A</v>
          </cell>
        </row>
      </sheetData>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row r="9">
          <cell r="A9" t="str">
            <v>A</v>
          </cell>
        </row>
      </sheetData>
      <sheetData sheetId="8858">
        <row r="9">
          <cell r="A9" t="str">
            <v>A</v>
          </cell>
        </row>
      </sheetData>
      <sheetData sheetId="8859">
        <row r="9">
          <cell r="A9" t="str">
            <v>A</v>
          </cell>
        </row>
      </sheetData>
      <sheetData sheetId="8860">
        <row r="9">
          <cell r="A9" t="str">
            <v>A</v>
          </cell>
        </row>
      </sheetData>
      <sheetData sheetId="8861">
        <row r="9">
          <cell r="A9" t="str">
            <v>A</v>
          </cell>
        </row>
      </sheetData>
      <sheetData sheetId="8862">
        <row r="9">
          <cell r="A9" t="str">
            <v>A</v>
          </cell>
        </row>
      </sheetData>
      <sheetData sheetId="8863">
        <row r="9">
          <cell r="A9" t="str">
            <v>A</v>
          </cell>
        </row>
      </sheetData>
      <sheetData sheetId="8864">
        <row r="9">
          <cell r="A9" t="str">
            <v>A</v>
          </cell>
        </row>
      </sheetData>
      <sheetData sheetId="8865">
        <row r="9">
          <cell r="A9" t="str">
            <v>A</v>
          </cell>
        </row>
      </sheetData>
      <sheetData sheetId="8866">
        <row r="9">
          <cell r="A9" t="str">
            <v>A</v>
          </cell>
        </row>
      </sheetData>
      <sheetData sheetId="8867">
        <row r="9">
          <cell r="A9" t="str">
            <v>A</v>
          </cell>
        </row>
      </sheetData>
      <sheetData sheetId="8868">
        <row r="9">
          <cell r="A9" t="str">
            <v>A</v>
          </cell>
        </row>
      </sheetData>
      <sheetData sheetId="8869"/>
      <sheetData sheetId="8870"/>
      <sheetData sheetId="8871">
        <row r="9">
          <cell r="A9" t="str">
            <v>A</v>
          </cell>
        </row>
      </sheetData>
      <sheetData sheetId="8872">
        <row r="9">
          <cell r="A9" t="str">
            <v>A</v>
          </cell>
        </row>
      </sheetData>
      <sheetData sheetId="8873">
        <row r="9">
          <cell r="A9" t="str">
            <v>A</v>
          </cell>
        </row>
      </sheetData>
      <sheetData sheetId="8874">
        <row r="9">
          <cell r="A9" t="str">
            <v>A</v>
          </cell>
        </row>
      </sheetData>
      <sheetData sheetId="8875">
        <row r="9">
          <cell r="A9" t="str">
            <v>A</v>
          </cell>
        </row>
      </sheetData>
      <sheetData sheetId="8876"/>
      <sheetData sheetId="8877"/>
      <sheetData sheetId="8878"/>
      <sheetData sheetId="8879"/>
      <sheetData sheetId="8880"/>
      <sheetData sheetId="8881"/>
      <sheetData sheetId="8882"/>
      <sheetData sheetId="8883"/>
      <sheetData sheetId="8884"/>
      <sheetData sheetId="8885">
        <row r="9">
          <cell r="A9" t="str">
            <v>A</v>
          </cell>
        </row>
      </sheetData>
      <sheetData sheetId="8886">
        <row r="9">
          <cell r="A9" t="str">
            <v>A</v>
          </cell>
        </row>
      </sheetData>
      <sheetData sheetId="8887">
        <row r="9">
          <cell r="A9" t="str">
            <v>A</v>
          </cell>
        </row>
      </sheetData>
      <sheetData sheetId="8888">
        <row r="9">
          <cell r="A9" t="str">
            <v>A</v>
          </cell>
        </row>
      </sheetData>
      <sheetData sheetId="8889">
        <row r="9">
          <cell r="A9" t="str">
            <v>A</v>
          </cell>
        </row>
      </sheetData>
      <sheetData sheetId="8890">
        <row r="9">
          <cell r="A9" t="str">
            <v>A</v>
          </cell>
        </row>
      </sheetData>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row r="9">
          <cell r="A9" t="str">
            <v>A</v>
          </cell>
        </row>
      </sheetData>
      <sheetData sheetId="8904">
        <row r="9">
          <cell r="A9" t="str">
            <v>A</v>
          </cell>
        </row>
      </sheetData>
      <sheetData sheetId="8905">
        <row r="9">
          <cell r="A9" t="str">
            <v>A</v>
          </cell>
        </row>
      </sheetData>
      <sheetData sheetId="8906">
        <row r="9">
          <cell r="A9" t="str">
            <v>A</v>
          </cell>
        </row>
      </sheetData>
      <sheetData sheetId="8907"/>
      <sheetData sheetId="8908">
        <row r="9">
          <cell r="A9" t="str">
            <v>A</v>
          </cell>
        </row>
      </sheetData>
      <sheetData sheetId="8909">
        <row r="9">
          <cell r="A9" t="str">
            <v>A</v>
          </cell>
        </row>
      </sheetData>
      <sheetData sheetId="8910">
        <row r="9">
          <cell r="A9" t="str">
            <v>A</v>
          </cell>
        </row>
      </sheetData>
      <sheetData sheetId="8911"/>
      <sheetData sheetId="8912">
        <row r="9">
          <cell r="A9" t="str">
            <v>A</v>
          </cell>
        </row>
      </sheetData>
      <sheetData sheetId="8913"/>
      <sheetData sheetId="8914"/>
      <sheetData sheetId="8915"/>
      <sheetData sheetId="8916"/>
      <sheetData sheetId="8917"/>
      <sheetData sheetId="8918">
        <row r="9">
          <cell r="A9" t="str">
            <v>A</v>
          </cell>
        </row>
      </sheetData>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row r="9">
          <cell r="A9" t="str">
            <v>A</v>
          </cell>
        </row>
      </sheetData>
      <sheetData sheetId="8946"/>
      <sheetData sheetId="8947">
        <row r="9">
          <cell r="A9" t="str">
            <v>A</v>
          </cell>
        </row>
      </sheetData>
      <sheetData sheetId="8948"/>
      <sheetData sheetId="8949"/>
      <sheetData sheetId="8950"/>
      <sheetData sheetId="8951"/>
      <sheetData sheetId="8952"/>
      <sheetData sheetId="8953"/>
      <sheetData sheetId="8954"/>
      <sheetData sheetId="8955"/>
      <sheetData sheetId="8956"/>
      <sheetData sheetId="8957">
        <row r="9">
          <cell r="A9" t="str">
            <v>A</v>
          </cell>
        </row>
      </sheetData>
      <sheetData sheetId="8958"/>
      <sheetData sheetId="8959"/>
      <sheetData sheetId="8960">
        <row r="9">
          <cell r="A9" t="str">
            <v>A</v>
          </cell>
        </row>
      </sheetData>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refreshError="1"/>
      <sheetData sheetId="8977"/>
      <sheetData sheetId="8978"/>
      <sheetData sheetId="8979"/>
      <sheetData sheetId="8980" refreshError="1"/>
      <sheetData sheetId="8981" refreshError="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row r="9">
          <cell r="A9" t="str">
            <v>A</v>
          </cell>
        </row>
      </sheetData>
      <sheetData sheetId="9052">
        <row r="9">
          <cell r="A9" t="str">
            <v>A</v>
          </cell>
        </row>
      </sheetData>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row r="9">
          <cell r="A9" t="str">
            <v>A</v>
          </cell>
        </row>
      </sheetData>
      <sheetData sheetId="9094">
        <row r="9">
          <cell r="A9" t="str">
            <v>A</v>
          </cell>
        </row>
      </sheetData>
      <sheetData sheetId="9095">
        <row r="9">
          <cell r="A9" t="str">
            <v>A</v>
          </cell>
        </row>
      </sheetData>
      <sheetData sheetId="9096"/>
      <sheetData sheetId="9097"/>
      <sheetData sheetId="9098"/>
      <sheetData sheetId="9099"/>
      <sheetData sheetId="9100"/>
      <sheetData sheetId="9101"/>
      <sheetData sheetId="9102"/>
      <sheetData sheetId="9103"/>
      <sheetData sheetId="9104">
        <row r="9">
          <cell r="A9" t="str">
            <v>A</v>
          </cell>
        </row>
      </sheetData>
      <sheetData sheetId="9105"/>
      <sheetData sheetId="9106"/>
      <sheetData sheetId="9107"/>
      <sheetData sheetId="9108"/>
      <sheetData sheetId="9109"/>
      <sheetData sheetId="9110"/>
      <sheetData sheetId="9111"/>
      <sheetData sheetId="9112"/>
      <sheetData sheetId="9113"/>
      <sheetData sheetId="9114"/>
      <sheetData sheetId="9115"/>
      <sheetData sheetId="9116">
        <row r="9">
          <cell r="A9" t="str">
            <v>A</v>
          </cell>
        </row>
      </sheetData>
      <sheetData sheetId="9117">
        <row r="9">
          <cell r="A9" t="str">
            <v>A</v>
          </cell>
        </row>
      </sheetData>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row r="9">
          <cell r="A9" t="str">
            <v>A</v>
          </cell>
        </row>
      </sheetData>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row r="9">
          <cell r="A9" t="str">
            <v>A</v>
          </cell>
        </row>
      </sheetData>
      <sheetData sheetId="9162"/>
      <sheetData sheetId="9163">
        <row r="9">
          <cell r="A9" t="str">
            <v>A</v>
          </cell>
        </row>
      </sheetData>
      <sheetData sheetId="9164"/>
      <sheetData sheetId="9165"/>
      <sheetData sheetId="9166"/>
      <sheetData sheetId="9167">
        <row r="9">
          <cell r="A9" t="str">
            <v>A</v>
          </cell>
        </row>
      </sheetData>
      <sheetData sheetId="9168">
        <row r="9">
          <cell r="A9" t="str">
            <v>A</v>
          </cell>
        </row>
      </sheetData>
      <sheetData sheetId="9169">
        <row r="9">
          <cell r="A9" t="str">
            <v>A</v>
          </cell>
        </row>
      </sheetData>
      <sheetData sheetId="9170">
        <row r="9">
          <cell r="A9" t="str">
            <v>A</v>
          </cell>
        </row>
      </sheetData>
      <sheetData sheetId="9171">
        <row r="9">
          <cell r="A9" t="str">
            <v>A</v>
          </cell>
        </row>
      </sheetData>
      <sheetData sheetId="9172">
        <row r="9">
          <cell r="A9" t="str">
            <v>A</v>
          </cell>
        </row>
      </sheetData>
      <sheetData sheetId="9173">
        <row r="9">
          <cell r="A9" t="str">
            <v>A</v>
          </cell>
        </row>
      </sheetData>
      <sheetData sheetId="9174">
        <row r="9">
          <cell r="A9" t="str">
            <v>A</v>
          </cell>
        </row>
      </sheetData>
      <sheetData sheetId="9175">
        <row r="9">
          <cell r="A9" t="str">
            <v>A</v>
          </cell>
        </row>
      </sheetData>
      <sheetData sheetId="9176">
        <row r="9">
          <cell r="A9" t="str">
            <v>A</v>
          </cell>
        </row>
      </sheetData>
      <sheetData sheetId="9177">
        <row r="9">
          <cell r="A9" t="str">
            <v>A</v>
          </cell>
        </row>
      </sheetData>
      <sheetData sheetId="9178">
        <row r="9">
          <cell r="A9" t="str">
            <v>A</v>
          </cell>
        </row>
      </sheetData>
      <sheetData sheetId="9179">
        <row r="9">
          <cell r="A9" t="str">
            <v>A</v>
          </cell>
        </row>
      </sheetData>
      <sheetData sheetId="9180">
        <row r="9">
          <cell r="A9" t="str">
            <v>A</v>
          </cell>
        </row>
      </sheetData>
      <sheetData sheetId="9181" refreshError="1"/>
      <sheetData sheetId="9182" refreshError="1"/>
      <sheetData sheetId="9183">
        <row r="9">
          <cell r="A9" t="str">
            <v>A</v>
          </cell>
        </row>
      </sheetData>
      <sheetData sheetId="9184">
        <row r="9">
          <cell r="A9" t="str">
            <v>A</v>
          </cell>
        </row>
      </sheetData>
      <sheetData sheetId="9185">
        <row r="9">
          <cell r="A9" t="str">
            <v>A</v>
          </cell>
        </row>
      </sheetData>
      <sheetData sheetId="9186">
        <row r="9">
          <cell r="A9" t="str">
            <v>A</v>
          </cell>
        </row>
      </sheetData>
      <sheetData sheetId="9187">
        <row r="9">
          <cell r="A9" t="str">
            <v>A</v>
          </cell>
        </row>
      </sheetData>
      <sheetData sheetId="9188">
        <row r="9">
          <cell r="A9" t="str">
            <v>A</v>
          </cell>
        </row>
      </sheetData>
      <sheetData sheetId="9189"/>
      <sheetData sheetId="9190"/>
      <sheetData sheetId="9191"/>
      <sheetData sheetId="9192"/>
      <sheetData sheetId="9193"/>
      <sheetData sheetId="9194"/>
      <sheetData sheetId="9195"/>
      <sheetData sheetId="9196"/>
      <sheetData sheetId="9197"/>
      <sheetData sheetId="9198"/>
      <sheetData sheetId="9199">
        <row r="9">
          <cell r="A9" t="str">
            <v>A</v>
          </cell>
        </row>
      </sheetData>
      <sheetData sheetId="9200">
        <row r="9">
          <cell r="A9" t="str">
            <v>A</v>
          </cell>
        </row>
      </sheetData>
      <sheetData sheetId="9201">
        <row r="9">
          <cell r="A9" t="str">
            <v>A</v>
          </cell>
        </row>
      </sheetData>
      <sheetData sheetId="9202">
        <row r="9">
          <cell r="A9" t="str">
            <v>A</v>
          </cell>
        </row>
      </sheetData>
      <sheetData sheetId="9203">
        <row r="9">
          <cell r="A9" t="str">
            <v>A</v>
          </cell>
        </row>
      </sheetData>
      <sheetData sheetId="9204">
        <row r="9">
          <cell r="A9" t="str">
            <v>A</v>
          </cell>
        </row>
      </sheetData>
      <sheetData sheetId="9205">
        <row r="9">
          <cell r="A9" t="str">
            <v>A</v>
          </cell>
        </row>
      </sheetData>
      <sheetData sheetId="9206">
        <row r="9">
          <cell r="A9" t="str">
            <v>A</v>
          </cell>
        </row>
      </sheetData>
      <sheetData sheetId="9207">
        <row r="9">
          <cell r="A9" t="str">
            <v>A</v>
          </cell>
        </row>
      </sheetData>
      <sheetData sheetId="9208">
        <row r="9">
          <cell r="A9" t="str">
            <v>A</v>
          </cell>
        </row>
      </sheetData>
      <sheetData sheetId="9209"/>
      <sheetData sheetId="9210"/>
      <sheetData sheetId="9211"/>
      <sheetData sheetId="9212" refreshError="1"/>
      <sheetData sheetId="9213" refreshError="1"/>
      <sheetData sheetId="9214"/>
      <sheetData sheetId="9215">
        <row r="9">
          <cell r="A9" t="str">
            <v>A</v>
          </cell>
        </row>
      </sheetData>
      <sheetData sheetId="9216"/>
      <sheetData sheetId="9217"/>
      <sheetData sheetId="9218"/>
      <sheetData sheetId="9219"/>
      <sheetData sheetId="9220"/>
      <sheetData sheetId="9221">
        <row r="9">
          <cell r="A9" t="str">
            <v>A</v>
          </cell>
        </row>
      </sheetData>
      <sheetData sheetId="9222">
        <row r="9">
          <cell r="A9" t="str">
            <v>A</v>
          </cell>
        </row>
      </sheetData>
      <sheetData sheetId="9223">
        <row r="9">
          <cell r="A9" t="str">
            <v>A</v>
          </cell>
        </row>
      </sheetData>
      <sheetData sheetId="9224">
        <row r="9">
          <cell r="A9" t="str">
            <v>A</v>
          </cell>
        </row>
      </sheetData>
      <sheetData sheetId="9225">
        <row r="9">
          <cell r="A9" t="str">
            <v>A</v>
          </cell>
        </row>
      </sheetData>
      <sheetData sheetId="9226">
        <row r="9">
          <cell r="A9" t="str">
            <v>A</v>
          </cell>
        </row>
      </sheetData>
      <sheetData sheetId="9227">
        <row r="9">
          <cell r="A9" t="str">
            <v>A</v>
          </cell>
        </row>
      </sheetData>
      <sheetData sheetId="9228"/>
      <sheetData sheetId="9229"/>
      <sheetData sheetId="9230"/>
      <sheetData sheetId="9231"/>
      <sheetData sheetId="9232"/>
      <sheetData sheetId="9233"/>
      <sheetData sheetId="9234"/>
      <sheetData sheetId="9235">
        <row r="9">
          <cell r="A9" t="str">
            <v>A</v>
          </cell>
        </row>
      </sheetData>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sheetData sheetId="9268"/>
      <sheetData sheetId="9269"/>
      <sheetData sheetId="9270">
        <row r="9">
          <cell r="A9" t="str">
            <v>A</v>
          </cell>
        </row>
      </sheetData>
      <sheetData sheetId="9271"/>
      <sheetData sheetId="9272"/>
      <sheetData sheetId="9273">
        <row r="9">
          <cell r="A9" t="str">
            <v>A</v>
          </cell>
        </row>
      </sheetData>
      <sheetData sheetId="9274"/>
      <sheetData sheetId="9275">
        <row r="9">
          <cell r="A9" t="str">
            <v>A</v>
          </cell>
        </row>
      </sheetData>
      <sheetData sheetId="9276"/>
      <sheetData sheetId="9277"/>
      <sheetData sheetId="9278"/>
      <sheetData sheetId="9279">
        <row r="9">
          <cell r="A9" t="str">
            <v>A</v>
          </cell>
        </row>
      </sheetData>
      <sheetData sheetId="9280">
        <row r="9">
          <cell r="A9" t="str">
            <v>A</v>
          </cell>
        </row>
      </sheetData>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ow r="9">
          <cell r="A9" t="str">
            <v>A</v>
          </cell>
        </row>
      </sheetData>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sheetData sheetId="9472"/>
      <sheetData sheetId="9473"/>
      <sheetData sheetId="9474"/>
      <sheetData sheetId="9475"/>
      <sheetData sheetId="9476" refreshError="1"/>
      <sheetData sheetId="9477" refreshError="1"/>
      <sheetData sheetId="9478"/>
      <sheetData sheetId="9479" refreshError="1"/>
      <sheetData sheetId="9480"/>
      <sheetData sheetId="9481"/>
      <sheetData sheetId="9482"/>
      <sheetData sheetId="9483"/>
      <sheetData sheetId="9484"/>
      <sheetData sheetId="9485" refreshError="1"/>
      <sheetData sheetId="9486" refreshError="1"/>
      <sheetData sheetId="9487"/>
      <sheetData sheetId="9488"/>
      <sheetData sheetId="9489" refreshError="1"/>
      <sheetData sheetId="9490" refreshError="1"/>
      <sheetData sheetId="9491" refreshError="1"/>
      <sheetData sheetId="9492" refreshError="1"/>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sheetData sheetId="9519"/>
      <sheetData sheetId="9520"/>
      <sheetData sheetId="9521"/>
      <sheetData sheetId="9522"/>
      <sheetData sheetId="9523"/>
      <sheetData sheetId="9524" refreshError="1"/>
      <sheetData sheetId="9525"/>
      <sheetData sheetId="9526"/>
      <sheetData sheetId="9527"/>
      <sheetData sheetId="9528"/>
      <sheetData sheetId="9529"/>
      <sheetData sheetId="9530"/>
      <sheetData sheetId="9531"/>
      <sheetData sheetId="9532"/>
      <sheetData sheetId="9533"/>
      <sheetData sheetId="9534"/>
      <sheetData sheetId="9535" refreshError="1"/>
      <sheetData sheetId="9536" refreshError="1"/>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refreshError="1"/>
      <sheetData sheetId="9629" refreshError="1"/>
      <sheetData sheetId="9630"/>
      <sheetData sheetId="9631" refreshError="1"/>
      <sheetData sheetId="9632"/>
      <sheetData sheetId="9633" refreshError="1"/>
      <sheetData sheetId="9634"/>
      <sheetData sheetId="9635"/>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refreshError="1"/>
      <sheetData sheetId="9813" refreshError="1"/>
      <sheetData sheetId="9814"/>
      <sheetData sheetId="9815"/>
      <sheetData sheetId="9816"/>
      <sheetData sheetId="9817"/>
      <sheetData sheetId="9818"/>
      <sheetData sheetId="9819"/>
      <sheetData sheetId="9820"/>
      <sheetData sheetId="9821"/>
      <sheetData sheetId="9822"/>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sheetData sheetId="9832"/>
      <sheetData sheetId="9833"/>
      <sheetData sheetId="9834"/>
      <sheetData sheetId="9835"/>
      <sheetData sheetId="9836"/>
      <sheetData sheetId="9837"/>
      <sheetData sheetId="9838" refreshError="1"/>
      <sheetData sheetId="9839" refreshError="1"/>
      <sheetData sheetId="9840" refreshError="1"/>
      <sheetData sheetId="9841" refreshError="1"/>
      <sheetData sheetId="9842" refreshError="1"/>
      <sheetData sheetId="9843"/>
      <sheetData sheetId="9844"/>
      <sheetData sheetId="9845" refreshError="1"/>
      <sheetData sheetId="9846"/>
      <sheetData sheetId="9847"/>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sheetData sheetId="9857"/>
      <sheetData sheetId="9858"/>
      <sheetData sheetId="9859"/>
      <sheetData sheetId="9860" refreshError="1"/>
      <sheetData sheetId="9861" refreshError="1"/>
      <sheetData sheetId="9862" refreshError="1"/>
      <sheetData sheetId="9863" refreshError="1"/>
      <sheetData sheetId="9864"/>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refreshError="1"/>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refreshError="1"/>
      <sheetData sheetId="9981" refreshError="1"/>
      <sheetData sheetId="9982"/>
      <sheetData sheetId="9983"/>
      <sheetData sheetId="9984"/>
      <sheetData sheetId="9985"/>
      <sheetData sheetId="9986" refreshError="1"/>
      <sheetData sheetId="9987"/>
      <sheetData sheetId="9988"/>
      <sheetData sheetId="9989"/>
      <sheetData sheetId="9990"/>
      <sheetData sheetId="9991"/>
      <sheetData sheetId="9992"/>
      <sheetData sheetId="9993">
        <row r="9">
          <cell r="A9" t="str">
            <v>A</v>
          </cell>
        </row>
      </sheetData>
      <sheetData sheetId="9994"/>
      <sheetData sheetId="9995" refreshError="1"/>
      <sheetData sheetId="9996" refreshError="1"/>
      <sheetData sheetId="9997" refreshError="1"/>
      <sheetData sheetId="9998" refreshError="1"/>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refreshError="1"/>
      <sheetData sheetId="10020" refreshError="1"/>
      <sheetData sheetId="10021" refreshError="1"/>
      <sheetData sheetId="10022" refreshError="1"/>
      <sheetData sheetId="10023" refreshError="1"/>
      <sheetData sheetId="10024" refreshError="1"/>
      <sheetData sheetId="10025"/>
      <sheetData sheetId="10026"/>
      <sheetData sheetId="10027" refreshError="1"/>
      <sheetData sheetId="10028" refreshError="1"/>
      <sheetData sheetId="10029"/>
      <sheetData sheetId="10030"/>
      <sheetData sheetId="10031"/>
      <sheetData sheetId="10032"/>
      <sheetData sheetId="10033" refreshError="1"/>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refreshError="1"/>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refreshError="1"/>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refreshError="1"/>
      <sheetData sheetId="10137" refreshError="1"/>
      <sheetData sheetId="10138"/>
      <sheetData sheetId="10139"/>
      <sheetData sheetId="10140"/>
      <sheetData sheetId="10141"/>
      <sheetData sheetId="10142"/>
      <sheetData sheetId="10143" refreshError="1"/>
      <sheetData sheetId="10144"/>
      <sheetData sheetId="10145"/>
      <sheetData sheetId="10146"/>
      <sheetData sheetId="10147"/>
      <sheetData sheetId="10148" refreshError="1"/>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refreshError="1"/>
      <sheetData sheetId="10169" refreshError="1"/>
      <sheetData sheetId="10170" refreshError="1"/>
      <sheetData sheetId="10171" refreshError="1"/>
      <sheetData sheetId="10172" refreshError="1"/>
      <sheetData sheetId="10173"/>
      <sheetData sheetId="10174" refreshError="1"/>
      <sheetData sheetId="10175"/>
      <sheetData sheetId="10176"/>
      <sheetData sheetId="10177" refreshError="1"/>
      <sheetData sheetId="10178" refreshError="1"/>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refreshError="1"/>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refreshError="1"/>
      <sheetData sheetId="10287" refreshError="1"/>
      <sheetData sheetId="10288"/>
      <sheetData sheetId="10289" refreshError="1"/>
      <sheetData sheetId="10290" refreshError="1"/>
      <sheetData sheetId="10291"/>
      <sheetData sheetId="10292"/>
      <sheetData sheetId="10293" refreshError="1"/>
      <sheetData sheetId="10294" refreshError="1"/>
      <sheetData sheetId="10295" refreshError="1"/>
      <sheetData sheetId="10296"/>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sheetData sheetId="10347"/>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sheetData sheetId="10357"/>
      <sheetData sheetId="10358"/>
      <sheetData sheetId="10359"/>
      <sheetData sheetId="10360"/>
      <sheetData sheetId="10361"/>
      <sheetData sheetId="10362"/>
      <sheetData sheetId="10363"/>
      <sheetData sheetId="10364"/>
      <sheetData sheetId="10365"/>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row r="9">
          <cell r="A9" t="str">
            <v>A</v>
          </cell>
        </row>
      </sheetData>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refreshError="1"/>
      <sheetData sheetId="10469" refreshError="1"/>
      <sheetData sheetId="10470" refreshError="1"/>
      <sheetData sheetId="10471"/>
      <sheetData sheetId="10472"/>
      <sheetData sheetId="10473"/>
      <sheetData sheetId="10474"/>
      <sheetData sheetId="10475"/>
      <sheetData sheetId="10476"/>
      <sheetData sheetId="10477"/>
      <sheetData sheetId="10478" refreshError="1"/>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row r="9">
          <cell r="A9" t="str">
            <v>A</v>
          </cell>
        </row>
      </sheetData>
      <sheetData sheetId="10816">
        <row r="9">
          <cell r="A9" t="str">
            <v>A</v>
          </cell>
        </row>
      </sheetData>
      <sheetData sheetId="10817">
        <row r="9">
          <cell r="A9" t="str">
            <v>A</v>
          </cell>
        </row>
      </sheetData>
      <sheetData sheetId="10818">
        <row r="9">
          <cell r="A9" t="str">
            <v>A</v>
          </cell>
        </row>
      </sheetData>
      <sheetData sheetId="10819">
        <row r="9">
          <cell r="A9" t="str">
            <v>A</v>
          </cell>
        </row>
      </sheetData>
      <sheetData sheetId="10820">
        <row r="9">
          <cell r="A9" t="str">
            <v>A</v>
          </cell>
        </row>
      </sheetData>
      <sheetData sheetId="10821"/>
      <sheetData sheetId="10822"/>
      <sheetData sheetId="10823"/>
      <sheetData sheetId="10824">
        <row r="9">
          <cell r="A9" t="str">
            <v>A</v>
          </cell>
        </row>
      </sheetData>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row r="9">
          <cell r="A9" t="str">
            <v>A</v>
          </cell>
        </row>
      </sheetData>
      <sheetData sheetId="10849">
        <row r="9">
          <cell r="A9" t="str">
            <v>A</v>
          </cell>
        </row>
      </sheetData>
      <sheetData sheetId="10850">
        <row r="9">
          <cell r="A9" t="str">
            <v>A</v>
          </cell>
        </row>
      </sheetData>
      <sheetData sheetId="10851">
        <row r="9">
          <cell r="A9" t="str">
            <v>A</v>
          </cell>
        </row>
      </sheetData>
      <sheetData sheetId="10852">
        <row r="9">
          <cell r="A9" t="str">
            <v>A</v>
          </cell>
        </row>
      </sheetData>
      <sheetData sheetId="10853">
        <row r="9">
          <cell r="A9" t="str">
            <v>A</v>
          </cell>
        </row>
      </sheetData>
      <sheetData sheetId="10854">
        <row r="9">
          <cell r="A9" t="str">
            <v>A</v>
          </cell>
        </row>
      </sheetData>
      <sheetData sheetId="10855">
        <row r="9">
          <cell r="A9" t="str">
            <v>A</v>
          </cell>
        </row>
      </sheetData>
      <sheetData sheetId="10856">
        <row r="9">
          <cell r="A9" t="str">
            <v>A</v>
          </cell>
        </row>
      </sheetData>
      <sheetData sheetId="10857">
        <row r="9">
          <cell r="A9" t="str">
            <v>A</v>
          </cell>
        </row>
      </sheetData>
      <sheetData sheetId="10858">
        <row r="9">
          <cell r="A9" t="str">
            <v>A</v>
          </cell>
        </row>
      </sheetData>
      <sheetData sheetId="10859">
        <row r="9">
          <cell r="A9" t="str">
            <v>A</v>
          </cell>
        </row>
      </sheetData>
      <sheetData sheetId="10860">
        <row r="9">
          <cell r="A9" t="str">
            <v>A</v>
          </cell>
        </row>
      </sheetData>
      <sheetData sheetId="10861">
        <row r="9">
          <cell r="A9" t="str">
            <v>A</v>
          </cell>
        </row>
      </sheetData>
      <sheetData sheetId="10862">
        <row r="9">
          <cell r="A9" t="str">
            <v>A</v>
          </cell>
        </row>
      </sheetData>
      <sheetData sheetId="10863">
        <row r="9">
          <cell r="A9" t="str">
            <v>A</v>
          </cell>
        </row>
      </sheetData>
      <sheetData sheetId="10864">
        <row r="9">
          <cell r="A9" t="str">
            <v>A</v>
          </cell>
        </row>
      </sheetData>
      <sheetData sheetId="10865">
        <row r="9">
          <cell r="A9" t="str">
            <v>A</v>
          </cell>
        </row>
      </sheetData>
      <sheetData sheetId="10866">
        <row r="9">
          <cell r="A9" t="str">
            <v>A</v>
          </cell>
        </row>
      </sheetData>
      <sheetData sheetId="10867">
        <row r="9">
          <cell r="A9" t="str">
            <v>A</v>
          </cell>
        </row>
      </sheetData>
      <sheetData sheetId="10868">
        <row r="9">
          <cell r="A9" t="str">
            <v>A</v>
          </cell>
        </row>
      </sheetData>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row r="9">
          <cell r="A9" t="str">
            <v>A</v>
          </cell>
        </row>
      </sheetData>
      <sheetData sheetId="10891">
        <row r="9">
          <cell r="A9" t="str">
            <v>A</v>
          </cell>
        </row>
      </sheetData>
      <sheetData sheetId="10892"/>
      <sheetData sheetId="10893">
        <row r="9">
          <cell r="A9" t="str">
            <v>A</v>
          </cell>
        </row>
      </sheetData>
      <sheetData sheetId="10894">
        <row r="9">
          <cell r="A9" t="str">
            <v>A</v>
          </cell>
        </row>
      </sheetData>
      <sheetData sheetId="10895">
        <row r="9">
          <cell r="A9" t="str">
            <v>A</v>
          </cell>
        </row>
      </sheetData>
      <sheetData sheetId="10896">
        <row r="9">
          <cell r="A9" t="str">
            <v>A</v>
          </cell>
        </row>
      </sheetData>
      <sheetData sheetId="10897"/>
      <sheetData sheetId="10898"/>
      <sheetData sheetId="10899"/>
      <sheetData sheetId="10900"/>
      <sheetData sheetId="10901">
        <row r="9">
          <cell r="A9" t="str">
            <v>A</v>
          </cell>
        </row>
      </sheetData>
      <sheetData sheetId="10902"/>
      <sheetData sheetId="10903"/>
      <sheetData sheetId="10904"/>
      <sheetData sheetId="10905"/>
      <sheetData sheetId="10906"/>
      <sheetData sheetId="10907"/>
      <sheetData sheetId="10908"/>
      <sheetData sheetId="10909">
        <row r="9">
          <cell r="A9" t="str">
            <v>A</v>
          </cell>
        </row>
      </sheetData>
      <sheetData sheetId="10910"/>
      <sheetData sheetId="10911">
        <row r="9">
          <cell r="A9" t="str">
            <v>A</v>
          </cell>
        </row>
      </sheetData>
      <sheetData sheetId="10912">
        <row r="9">
          <cell r="A9" t="str">
            <v>A</v>
          </cell>
        </row>
      </sheetData>
      <sheetData sheetId="10913">
        <row r="9">
          <cell r="A9" t="str">
            <v>A</v>
          </cell>
        </row>
      </sheetData>
      <sheetData sheetId="10914">
        <row r="9">
          <cell r="A9" t="str">
            <v>A</v>
          </cell>
        </row>
      </sheetData>
      <sheetData sheetId="10915">
        <row r="9">
          <cell r="A9" t="str">
            <v>A</v>
          </cell>
        </row>
      </sheetData>
      <sheetData sheetId="10916">
        <row r="9">
          <cell r="A9" t="str">
            <v>A</v>
          </cell>
        </row>
      </sheetData>
      <sheetData sheetId="10917">
        <row r="9">
          <cell r="A9" t="str">
            <v>A</v>
          </cell>
        </row>
      </sheetData>
      <sheetData sheetId="10918">
        <row r="9">
          <cell r="A9" t="str">
            <v>A</v>
          </cell>
        </row>
      </sheetData>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row r="9">
          <cell r="A9" t="str">
            <v>A</v>
          </cell>
        </row>
      </sheetData>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refreshError="1"/>
      <sheetData sheetId="11468" refreshError="1"/>
      <sheetData sheetId="11469" refreshError="1"/>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refreshError="1"/>
      <sheetData sheetId="11492"/>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sheetData sheetId="11517"/>
      <sheetData sheetId="11518" refreshError="1"/>
      <sheetData sheetId="11519" refreshError="1"/>
      <sheetData sheetId="11520" refreshError="1"/>
      <sheetData sheetId="11521" refreshError="1"/>
      <sheetData sheetId="11522" refreshError="1"/>
      <sheetData sheetId="11523"/>
      <sheetData sheetId="11524"/>
      <sheetData sheetId="11525"/>
      <sheetData sheetId="11526"/>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sheetData sheetId="11535" refreshError="1"/>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sheetData sheetId="11578"/>
      <sheetData sheetId="11579"/>
      <sheetData sheetId="11580"/>
      <sheetData sheetId="11581"/>
      <sheetData sheetId="11582"/>
      <sheetData sheetId="11583"/>
      <sheetData sheetId="11584"/>
      <sheetData sheetId="11585" refreshError="1"/>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refreshError="1"/>
      <sheetData sheetId="11633" refreshError="1"/>
      <sheetData sheetId="11634" refreshError="1"/>
      <sheetData sheetId="11635" refreshError="1"/>
      <sheetData sheetId="11636" refreshError="1"/>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refreshError="1"/>
      <sheetData sheetId="11658" refreshError="1"/>
      <sheetData sheetId="11659"/>
      <sheetData sheetId="11660"/>
      <sheetData sheetId="11661"/>
      <sheetData sheetId="11662"/>
      <sheetData sheetId="11663"/>
      <sheetData sheetId="11664" refreshError="1"/>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refreshError="1"/>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refreshError="1"/>
      <sheetData sheetId="11751" refreshError="1"/>
      <sheetData sheetId="11752" refreshError="1"/>
      <sheetData sheetId="11753" refreshError="1"/>
      <sheetData sheetId="11754" refreshError="1"/>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refreshError="1"/>
      <sheetData sheetId="11772" refreshError="1"/>
      <sheetData sheetId="11773" refreshError="1"/>
      <sheetData sheetId="11774" refreshError="1"/>
      <sheetData sheetId="11775"/>
      <sheetData sheetId="11776"/>
      <sheetData sheetId="11777"/>
      <sheetData sheetId="11778"/>
      <sheetData sheetId="11779"/>
      <sheetData sheetId="11780"/>
      <sheetData sheetId="11781"/>
      <sheetData sheetId="11782"/>
      <sheetData sheetId="11783"/>
      <sheetData sheetId="11784" refreshError="1"/>
      <sheetData sheetId="11785" refreshError="1"/>
      <sheetData sheetId="11786" refreshError="1"/>
      <sheetData sheetId="11787" refreshError="1"/>
      <sheetData sheetId="11788" refreshError="1"/>
      <sheetData sheetId="11789" refreshError="1"/>
      <sheetData sheetId="11790"/>
      <sheetData sheetId="11791"/>
      <sheetData sheetId="11792" refreshError="1"/>
      <sheetData sheetId="11793" refreshError="1"/>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refreshError="1"/>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row r="9">
          <cell r="A9" t="str">
            <v>A</v>
          </cell>
        </row>
      </sheetData>
      <sheetData sheetId="12367">
        <row r="9">
          <cell r="A9" t="str">
            <v>A</v>
          </cell>
        </row>
      </sheetData>
      <sheetData sheetId="12368">
        <row r="9">
          <cell r="A9" t="str">
            <v>A</v>
          </cell>
        </row>
      </sheetData>
      <sheetData sheetId="12369"/>
      <sheetData sheetId="12370">
        <row r="9">
          <cell r="A9" t="str">
            <v>A</v>
          </cell>
        </row>
      </sheetData>
      <sheetData sheetId="12371">
        <row r="9">
          <cell r="A9" t="str">
            <v>A</v>
          </cell>
        </row>
      </sheetData>
      <sheetData sheetId="12372">
        <row r="9">
          <cell r="A9" t="str">
            <v>A</v>
          </cell>
        </row>
      </sheetData>
      <sheetData sheetId="12373"/>
      <sheetData sheetId="12374"/>
      <sheetData sheetId="12375"/>
      <sheetData sheetId="12376"/>
      <sheetData sheetId="12377">
        <row r="9">
          <cell r="A9" t="str">
            <v>A</v>
          </cell>
        </row>
      </sheetData>
      <sheetData sheetId="12378">
        <row r="9">
          <cell r="A9" t="str">
            <v>A</v>
          </cell>
        </row>
      </sheetData>
      <sheetData sheetId="12379">
        <row r="9">
          <cell r="A9" t="str">
            <v>A</v>
          </cell>
        </row>
      </sheetData>
      <sheetData sheetId="12380">
        <row r="9">
          <cell r="A9" t="str">
            <v>A</v>
          </cell>
        </row>
      </sheetData>
      <sheetData sheetId="12381">
        <row r="9">
          <cell r="A9" t="str">
            <v>A</v>
          </cell>
        </row>
      </sheetData>
      <sheetData sheetId="12382">
        <row r="9">
          <cell r="A9" t="str">
            <v>A</v>
          </cell>
        </row>
      </sheetData>
      <sheetData sheetId="12383">
        <row r="9">
          <cell r="A9" t="str">
            <v>A</v>
          </cell>
        </row>
      </sheetData>
      <sheetData sheetId="12384">
        <row r="9">
          <cell r="A9" t="str">
            <v>A</v>
          </cell>
        </row>
      </sheetData>
      <sheetData sheetId="12385">
        <row r="9">
          <cell r="A9" t="str">
            <v>A</v>
          </cell>
        </row>
      </sheetData>
      <sheetData sheetId="12386"/>
      <sheetData sheetId="12387">
        <row r="9">
          <cell r="A9" t="str">
            <v>A</v>
          </cell>
        </row>
      </sheetData>
      <sheetData sheetId="12388">
        <row r="9">
          <cell r="A9" t="str">
            <v>A</v>
          </cell>
        </row>
      </sheetData>
      <sheetData sheetId="12389">
        <row r="9">
          <cell r="A9" t="str">
            <v>A</v>
          </cell>
        </row>
      </sheetData>
      <sheetData sheetId="12390">
        <row r="9">
          <cell r="A9" t="str">
            <v>A</v>
          </cell>
        </row>
      </sheetData>
      <sheetData sheetId="12391">
        <row r="9">
          <cell r="A9" t="str">
            <v>A</v>
          </cell>
        </row>
      </sheetData>
      <sheetData sheetId="12392">
        <row r="9">
          <cell r="A9" t="str">
            <v>A</v>
          </cell>
        </row>
      </sheetData>
      <sheetData sheetId="12393">
        <row r="9">
          <cell r="A9" t="str">
            <v>A</v>
          </cell>
        </row>
      </sheetData>
      <sheetData sheetId="12394">
        <row r="9">
          <cell r="A9" t="str">
            <v>A</v>
          </cell>
        </row>
      </sheetData>
      <sheetData sheetId="12395">
        <row r="9">
          <cell r="A9" t="str">
            <v>A</v>
          </cell>
        </row>
      </sheetData>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row r="9">
          <cell r="A9" t="str">
            <v>A</v>
          </cell>
        </row>
      </sheetData>
      <sheetData sheetId="12410">
        <row r="9">
          <cell r="A9" t="str">
            <v>A</v>
          </cell>
        </row>
      </sheetData>
      <sheetData sheetId="12411">
        <row r="9">
          <cell r="A9" t="str">
            <v>A</v>
          </cell>
        </row>
      </sheetData>
      <sheetData sheetId="12412">
        <row r="9">
          <cell r="A9" t="str">
            <v>A</v>
          </cell>
        </row>
      </sheetData>
      <sheetData sheetId="12413">
        <row r="9">
          <cell r="A9" t="str">
            <v>A</v>
          </cell>
        </row>
      </sheetData>
      <sheetData sheetId="12414">
        <row r="9">
          <cell r="A9" t="str">
            <v>A</v>
          </cell>
        </row>
      </sheetData>
      <sheetData sheetId="12415">
        <row r="9">
          <cell r="A9" t="str">
            <v>A</v>
          </cell>
        </row>
      </sheetData>
      <sheetData sheetId="12416"/>
      <sheetData sheetId="12417"/>
      <sheetData sheetId="12418">
        <row r="9">
          <cell r="A9" t="str">
            <v>A</v>
          </cell>
        </row>
      </sheetData>
      <sheetData sheetId="12419">
        <row r="9">
          <cell r="A9" t="str">
            <v>A</v>
          </cell>
        </row>
      </sheetData>
      <sheetData sheetId="12420">
        <row r="9">
          <cell r="A9" t="str">
            <v>A</v>
          </cell>
        </row>
      </sheetData>
      <sheetData sheetId="12421">
        <row r="9">
          <cell r="A9" t="str">
            <v>A</v>
          </cell>
        </row>
      </sheetData>
      <sheetData sheetId="12422">
        <row r="9">
          <cell r="A9" t="str">
            <v>A</v>
          </cell>
        </row>
      </sheetData>
      <sheetData sheetId="12423">
        <row r="9">
          <cell r="A9" t="str">
            <v>A</v>
          </cell>
        </row>
      </sheetData>
      <sheetData sheetId="12424">
        <row r="9">
          <cell r="A9" t="str">
            <v>A</v>
          </cell>
        </row>
      </sheetData>
      <sheetData sheetId="12425"/>
      <sheetData sheetId="12426"/>
      <sheetData sheetId="12427"/>
      <sheetData sheetId="12428"/>
      <sheetData sheetId="12429">
        <row r="9">
          <cell r="A9" t="str">
            <v>A</v>
          </cell>
        </row>
      </sheetData>
      <sheetData sheetId="12430"/>
      <sheetData sheetId="12431">
        <row r="9">
          <cell r="A9" t="str">
            <v>A</v>
          </cell>
        </row>
      </sheetData>
      <sheetData sheetId="12432">
        <row r="9">
          <cell r="A9" t="str">
            <v>A</v>
          </cell>
        </row>
      </sheetData>
      <sheetData sheetId="12433">
        <row r="9">
          <cell r="A9" t="str">
            <v>A</v>
          </cell>
        </row>
      </sheetData>
      <sheetData sheetId="12434">
        <row r="9">
          <cell r="A9" t="str">
            <v>A</v>
          </cell>
        </row>
      </sheetData>
      <sheetData sheetId="12435">
        <row r="9">
          <cell r="A9" t="str">
            <v>A</v>
          </cell>
        </row>
      </sheetData>
      <sheetData sheetId="12436">
        <row r="9">
          <cell r="A9" t="str">
            <v>A</v>
          </cell>
        </row>
      </sheetData>
      <sheetData sheetId="12437">
        <row r="9">
          <cell r="A9" t="str">
            <v>A</v>
          </cell>
        </row>
      </sheetData>
      <sheetData sheetId="12438">
        <row r="9">
          <cell r="A9" t="str">
            <v>A</v>
          </cell>
        </row>
      </sheetData>
      <sheetData sheetId="12439"/>
      <sheetData sheetId="12440">
        <row r="9">
          <cell r="A9" t="str">
            <v>A</v>
          </cell>
        </row>
      </sheetData>
      <sheetData sheetId="12441">
        <row r="9">
          <cell r="A9" t="str">
            <v>A</v>
          </cell>
        </row>
      </sheetData>
      <sheetData sheetId="12442">
        <row r="9">
          <cell r="A9" t="str">
            <v>A</v>
          </cell>
        </row>
      </sheetData>
      <sheetData sheetId="12443">
        <row r="9">
          <cell r="A9" t="str">
            <v>A</v>
          </cell>
        </row>
      </sheetData>
      <sheetData sheetId="12444">
        <row r="9">
          <cell r="A9" t="str">
            <v>A</v>
          </cell>
        </row>
      </sheetData>
      <sheetData sheetId="12445">
        <row r="9">
          <cell r="A9" t="str">
            <v>A</v>
          </cell>
        </row>
      </sheetData>
      <sheetData sheetId="12446">
        <row r="9">
          <cell r="A9" t="str">
            <v>A</v>
          </cell>
        </row>
      </sheetData>
      <sheetData sheetId="12447">
        <row r="9">
          <cell r="A9" t="str">
            <v>A</v>
          </cell>
        </row>
      </sheetData>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sheetData sheetId="12818"/>
      <sheetData sheetId="12819"/>
      <sheetData sheetId="12820"/>
      <sheetData sheetId="12821" refreshError="1"/>
      <sheetData sheetId="12822" refreshError="1"/>
      <sheetData sheetId="12823" refreshError="1"/>
      <sheetData sheetId="12824" refreshError="1"/>
      <sheetData sheetId="12825" refreshError="1"/>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refreshError="1"/>
      <sheetData sheetId="12913"/>
      <sheetData sheetId="12914" refreshError="1"/>
      <sheetData sheetId="12915" refreshError="1"/>
      <sheetData sheetId="12916"/>
      <sheetData sheetId="12917" refreshError="1"/>
      <sheetData sheetId="12918" refreshError="1"/>
      <sheetData sheetId="12919" refreshError="1"/>
      <sheetData sheetId="12920" refreshError="1"/>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ow r="9">
          <cell r="A9" t="str">
            <v>A</v>
          </cell>
        </row>
      </sheetData>
      <sheetData sheetId="12993">
        <row r="9">
          <cell r="A9" t="str">
            <v>A</v>
          </cell>
        </row>
      </sheetData>
      <sheetData sheetId="12994">
        <row r="9">
          <cell r="A9" t="str">
            <v>A</v>
          </cell>
        </row>
      </sheetData>
      <sheetData sheetId="12995">
        <row r="9">
          <cell r="A9" t="str">
            <v>A</v>
          </cell>
        </row>
      </sheetData>
      <sheetData sheetId="12996">
        <row r="9">
          <cell r="A9" t="str">
            <v>A</v>
          </cell>
        </row>
      </sheetData>
      <sheetData sheetId="12997">
        <row r="9">
          <cell r="A9" t="str">
            <v>A</v>
          </cell>
        </row>
      </sheetData>
      <sheetData sheetId="12998">
        <row r="9">
          <cell r="A9" t="str">
            <v>A</v>
          </cell>
        </row>
      </sheetData>
      <sheetData sheetId="12999">
        <row r="9">
          <cell r="A9" t="str">
            <v>A</v>
          </cell>
        </row>
      </sheetData>
      <sheetData sheetId="13000"/>
      <sheetData sheetId="13001"/>
      <sheetData sheetId="13002" refreshError="1"/>
      <sheetData sheetId="13003"/>
      <sheetData sheetId="13004"/>
      <sheetData sheetId="13005"/>
      <sheetData sheetId="13006" refreshError="1"/>
      <sheetData sheetId="13007"/>
      <sheetData sheetId="13008"/>
      <sheetData sheetId="13009"/>
      <sheetData sheetId="13010"/>
      <sheetData sheetId="13011"/>
      <sheetData sheetId="13012"/>
      <sheetData sheetId="13013"/>
      <sheetData sheetId="13014"/>
      <sheetData sheetId="13015"/>
      <sheetData sheetId="13016"/>
      <sheetData sheetId="13017"/>
      <sheetData sheetId="13018" refreshError="1"/>
      <sheetData sheetId="13019" refreshError="1"/>
      <sheetData sheetId="13020" refreshError="1"/>
      <sheetData sheetId="13021" refreshError="1"/>
      <sheetData sheetId="13022" refreshError="1"/>
      <sheetData sheetId="13023" refreshError="1"/>
      <sheetData sheetId="13024"/>
      <sheetData sheetId="13025"/>
      <sheetData sheetId="13026"/>
      <sheetData sheetId="13027"/>
      <sheetData sheetId="13028" refreshError="1"/>
      <sheetData sheetId="13029" refreshError="1"/>
      <sheetData sheetId="13030"/>
      <sheetData sheetId="13031"/>
      <sheetData sheetId="13032"/>
      <sheetData sheetId="13033" refreshError="1"/>
      <sheetData sheetId="13034" refreshError="1"/>
      <sheetData sheetId="13035" refreshError="1"/>
      <sheetData sheetId="13036" refreshError="1"/>
      <sheetData sheetId="13037"/>
      <sheetData sheetId="13038"/>
      <sheetData sheetId="13039"/>
      <sheetData sheetId="13040"/>
      <sheetData sheetId="13041"/>
      <sheetData sheetId="13042"/>
      <sheetData sheetId="13043"/>
      <sheetData sheetId="13044" refreshError="1"/>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refreshError="1"/>
      <sheetData sheetId="13060" refreshError="1"/>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refreshError="1"/>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refreshError="1"/>
      <sheetData sheetId="13088" refreshError="1"/>
      <sheetData sheetId="13089" refreshError="1"/>
      <sheetData sheetId="13090" refreshError="1"/>
      <sheetData sheetId="13091" refreshError="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refreshError="1"/>
      <sheetData sheetId="13168"/>
      <sheetData sheetId="13169" refreshError="1"/>
      <sheetData sheetId="13170" refreshError="1"/>
      <sheetData sheetId="1317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refreshError="1"/>
      <sheetData sheetId="13189" refreshError="1"/>
      <sheetData sheetId="13190" refreshError="1"/>
      <sheetData sheetId="13191" refreshError="1"/>
      <sheetData sheetId="13192" refreshError="1"/>
      <sheetData sheetId="13193" refreshError="1"/>
      <sheetData sheetId="13194" refreshError="1"/>
      <sheetData sheetId="13195" refreshError="1"/>
      <sheetData sheetId="13196" refreshError="1"/>
      <sheetData sheetId="13197" refreshError="1"/>
      <sheetData sheetId="13198" refreshError="1"/>
      <sheetData sheetId="13199" refreshError="1"/>
      <sheetData sheetId="13200" refreshError="1"/>
      <sheetData sheetId="13201" refreshError="1"/>
      <sheetData sheetId="13202" refreshError="1"/>
      <sheetData sheetId="13203" refreshError="1"/>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refreshError="1"/>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refreshError="1"/>
      <sheetData sheetId="13277" refreshError="1"/>
      <sheetData sheetId="13278" refreshError="1"/>
      <sheetData sheetId="13279" refreshError="1"/>
      <sheetData sheetId="13280" refreshError="1"/>
      <sheetData sheetId="13281" refreshError="1"/>
      <sheetData sheetId="13282" refreshError="1"/>
      <sheetData sheetId="13283" refreshError="1"/>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sheetData sheetId="13303" refreshError="1"/>
      <sheetData sheetId="13304" refreshError="1"/>
      <sheetData sheetId="13305" refreshError="1"/>
      <sheetData sheetId="13306" refreshError="1"/>
      <sheetData sheetId="13307" refreshError="1"/>
      <sheetData sheetId="13308" refreshError="1"/>
      <sheetData sheetId="13309" refreshError="1"/>
      <sheetData sheetId="13310" refreshError="1"/>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sheetData sheetId="13326"/>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sheetData sheetId="13348"/>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sheetData sheetId="13368"/>
      <sheetData sheetId="13369"/>
      <sheetData sheetId="13370"/>
      <sheetData sheetId="13371"/>
      <sheetData sheetId="13372"/>
      <sheetData sheetId="13373"/>
      <sheetData sheetId="13374"/>
      <sheetData sheetId="13375"/>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refreshError="1"/>
      <sheetData sheetId="13446" refreshError="1"/>
      <sheetData sheetId="13447"/>
      <sheetData sheetId="13448" refreshError="1"/>
      <sheetData sheetId="13449"/>
      <sheetData sheetId="13450"/>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sheetData sheetId="13470"/>
      <sheetData sheetId="13471"/>
      <sheetData sheetId="13472"/>
      <sheetData sheetId="13473"/>
      <sheetData sheetId="13474"/>
      <sheetData sheetId="13475"/>
      <sheetData sheetId="13476"/>
      <sheetData sheetId="13477"/>
      <sheetData sheetId="13478"/>
      <sheetData sheetId="13479"/>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sheetData sheetId="13501"/>
      <sheetData sheetId="13502"/>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sheetData sheetId="13566" refreshError="1"/>
      <sheetData sheetId="13567" refreshError="1"/>
      <sheetData sheetId="13568" refreshError="1"/>
      <sheetData sheetId="13569" refreshError="1"/>
      <sheetData sheetId="13570" refreshError="1"/>
      <sheetData sheetId="1357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sheetData sheetId="13581"/>
      <sheetData sheetId="13582"/>
      <sheetData sheetId="13583"/>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row r="9">
          <cell r="A9" t="str">
            <v>A</v>
          </cell>
        </row>
      </sheetData>
      <sheetData sheetId="13773"/>
      <sheetData sheetId="13774">
        <row r="9">
          <cell r="A9" t="str">
            <v>A</v>
          </cell>
        </row>
      </sheetData>
      <sheetData sheetId="13775"/>
      <sheetData sheetId="13776"/>
      <sheetData sheetId="13777"/>
      <sheetData sheetId="13778" refreshError="1"/>
      <sheetData sheetId="13779" refreshError="1"/>
      <sheetData sheetId="13780" refreshError="1"/>
      <sheetData sheetId="13781" refreshError="1"/>
      <sheetData sheetId="13782" refreshError="1"/>
      <sheetData sheetId="13783" refreshError="1"/>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refreshError="1"/>
      <sheetData sheetId="13808"/>
      <sheetData sheetId="13809" refreshError="1"/>
      <sheetData sheetId="13810" refreshError="1"/>
      <sheetData sheetId="13811" refreshError="1"/>
      <sheetData sheetId="13812" refreshError="1"/>
      <sheetData sheetId="13813" refreshError="1"/>
      <sheetData sheetId="13814" refreshError="1"/>
      <sheetData sheetId="13815" refreshError="1"/>
      <sheetData sheetId="13816" refreshError="1"/>
      <sheetData sheetId="13817" refreshError="1"/>
      <sheetData sheetId="13818" refreshError="1"/>
      <sheetData sheetId="13819" refreshError="1"/>
      <sheetData sheetId="13820" refreshError="1"/>
      <sheetData sheetId="13821"/>
      <sheetData sheetId="13822" refreshError="1"/>
      <sheetData sheetId="13823" refreshError="1"/>
      <sheetData sheetId="13824" refreshError="1"/>
      <sheetData sheetId="13825" refreshError="1"/>
      <sheetData sheetId="13826" refreshError="1"/>
      <sheetData sheetId="13827" refreshError="1"/>
      <sheetData sheetId="13828" refreshError="1"/>
      <sheetData sheetId="13829" refreshError="1"/>
      <sheetData sheetId="13830" refreshError="1"/>
      <sheetData sheetId="13831" refreshError="1"/>
      <sheetData sheetId="13832" refreshError="1"/>
      <sheetData sheetId="13833" refreshError="1"/>
      <sheetData sheetId="13834" refreshError="1"/>
      <sheetData sheetId="13835" refreshError="1"/>
      <sheetData sheetId="13836"/>
      <sheetData sheetId="13837" refreshError="1"/>
      <sheetData sheetId="13838" refreshError="1"/>
      <sheetData sheetId="13839" refreshError="1"/>
      <sheetData sheetId="13840" refreshError="1"/>
      <sheetData sheetId="13841" refreshError="1"/>
      <sheetData sheetId="13842" refreshError="1"/>
      <sheetData sheetId="13843" refreshError="1"/>
      <sheetData sheetId="13844" refreshError="1"/>
      <sheetData sheetId="13845" refreshError="1"/>
      <sheetData sheetId="13846" refreshError="1"/>
      <sheetData sheetId="13847" refreshError="1"/>
      <sheetData sheetId="13848" refreshError="1"/>
      <sheetData sheetId="13849" refreshError="1"/>
      <sheetData sheetId="13850" refreshError="1"/>
      <sheetData sheetId="13851" refreshError="1"/>
      <sheetData sheetId="13852" refreshError="1"/>
      <sheetData sheetId="13853" refreshError="1"/>
      <sheetData sheetId="13854" refreshError="1"/>
      <sheetData sheetId="13855" refreshError="1"/>
      <sheetData sheetId="13856" refreshError="1"/>
      <sheetData sheetId="13857" refreshError="1"/>
      <sheetData sheetId="13858" refreshError="1"/>
      <sheetData sheetId="13859" refreshError="1"/>
      <sheetData sheetId="13860" refreshError="1"/>
      <sheetData sheetId="13861" refreshError="1"/>
      <sheetData sheetId="13862" refreshError="1"/>
      <sheetData sheetId="13863" refreshError="1"/>
      <sheetData sheetId="13864" refreshError="1"/>
      <sheetData sheetId="13865" refreshError="1"/>
      <sheetData sheetId="13866" refreshError="1"/>
      <sheetData sheetId="13867" refreshError="1"/>
      <sheetData sheetId="13868" refreshError="1"/>
      <sheetData sheetId="13869" refreshError="1"/>
      <sheetData sheetId="13870" refreshError="1"/>
      <sheetData sheetId="13871" refreshError="1"/>
      <sheetData sheetId="13872" refreshError="1"/>
      <sheetData sheetId="13873" refreshError="1"/>
      <sheetData sheetId="13874" refreshError="1"/>
      <sheetData sheetId="13875" refreshError="1"/>
      <sheetData sheetId="13876" refreshError="1"/>
      <sheetData sheetId="13877" refreshError="1"/>
      <sheetData sheetId="13878" refreshError="1"/>
      <sheetData sheetId="13879" refreshError="1"/>
      <sheetData sheetId="13880" refreshError="1"/>
      <sheetData sheetId="13881" refreshError="1"/>
      <sheetData sheetId="13882" refreshError="1"/>
      <sheetData sheetId="13883" refreshError="1"/>
      <sheetData sheetId="13884" refreshError="1"/>
      <sheetData sheetId="13885" refreshError="1"/>
      <sheetData sheetId="13886" refreshError="1"/>
      <sheetData sheetId="13887" refreshError="1"/>
      <sheetData sheetId="13888" refreshError="1"/>
      <sheetData sheetId="13889" refreshError="1"/>
      <sheetData sheetId="13890" refreshError="1"/>
      <sheetData sheetId="13891" refreshError="1"/>
      <sheetData sheetId="13892" refreshError="1"/>
      <sheetData sheetId="13893" refreshError="1"/>
      <sheetData sheetId="13894" refreshError="1"/>
      <sheetData sheetId="13895" refreshError="1"/>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refreshError="1"/>
      <sheetData sheetId="13999" refreshError="1"/>
      <sheetData sheetId="14000" refreshError="1"/>
      <sheetData sheetId="14001" refreshError="1"/>
      <sheetData sheetId="14002" refreshError="1"/>
      <sheetData sheetId="14003" refreshError="1"/>
      <sheetData sheetId="14004" refreshError="1"/>
      <sheetData sheetId="14005" refreshError="1"/>
      <sheetData sheetId="14006" refreshError="1"/>
      <sheetData sheetId="14007" refreshError="1"/>
      <sheetData sheetId="14008" refreshError="1"/>
      <sheetData sheetId="14009" refreshError="1"/>
      <sheetData sheetId="14010" refreshError="1"/>
      <sheetData sheetId="14011" refreshError="1"/>
      <sheetData sheetId="14012" refreshError="1"/>
      <sheetData sheetId="14013" refreshError="1"/>
      <sheetData sheetId="14014" refreshError="1"/>
      <sheetData sheetId="14015" refreshError="1"/>
      <sheetData sheetId="14016" refreshError="1"/>
      <sheetData sheetId="14017" refreshError="1"/>
      <sheetData sheetId="14018" refreshError="1"/>
      <sheetData sheetId="14019" refreshError="1"/>
      <sheetData sheetId="14020" refreshError="1"/>
      <sheetData sheetId="14021" refreshError="1"/>
      <sheetData sheetId="14022" refreshError="1"/>
      <sheetData sheetId="14023" refreshError="1"/>
      <sheetData sheetId="14024" refreshError="1"/>
      <sheetData sheetId="14025" refreshError="1"/>
      <sheetData sheetId="14026" refreshError="1"/>
      <sheetData sheetId="14027" refreshError="1"/>
      <sheetData sheetId="14028" refreshError="1"/>
      <sheetData sheetId="14029" refreshError="1"/>
      <sheetData sheetId="14030" refreshError="1"/>
      <sheetData sheetId="14031" refreshError="1"/>
      <sheetData sheetId="14032" refreshError="1"/>
      <sheetData sheetId="14033" refreshError="1"/>
      <sheetData sheetId="14034" refreshError="1"/>
      <sheetData sheetId="14035" refreshError="1"/>
      <sheetData sheetId="14036" refreshError="1"/>
      <sheetData sheetId="14037" refreshError="1"/>
      <sheetData sheetId="14038" refreshError="1"/>
      <sheetData sheetId="14039" refreshError="1"/>
      <sheetData sheetId="14040" refreshError="1"/>
      <sheetData sheetId="14041" refreshError="1"/>
      <sheetData sheetId="14042" refreshError="1"/>
      <sheetData sheetId="14043" refreshError="1"/>
      <sheetData sheetId="14044" refreshError="1"/>
      <sheetData sheetId="14045" refreshError="1"/>
      <sheetData sheetId="14046" refreshError="1"/>
      <sheetData sheetId="14047" refreshError="1"/>
      <sheetData sheetId="14048" refreshError="1"/>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refreshError="1"/>
      <sheetData sheetId="14059" refreshError="1"/>
      <sheetData sheetId="14060" refreshError="1"/>
      <sheetData sheetId="14061" refreshError="1"/>
      <sheetData sheetId="14062" refreshError="1"/>
      <sheetData sheetId="14063" refreshError="1"/>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row r="9">
          <cell r="A9" t="str">
            <v>A</v>
          </cell>
        </row>
      </sheetData>
      <sheetData sheetId="14144">
        <row r="9">
          <cell r="A9" t="str">
            <v>A</v>
          </cell>
        </row>
      </sheetData>
      <sheetData sheetId="14145">
        <row r="9">
          <cell r="A9" t="str">
            <v>A</v>
          </cell>
        </row>
      </sheetData>
      <sheetData sheetId="14146">
        <row r="9">
          <cell r="A9" t="str">
            <v>A</v>
          </cell>
        </row>
      </sheetData>
      <sheetData sheetId="14147">
        <row r="9">
          <cell r="A9" t="str">
            <v>A</v>
          </cell>
        </row>
      </sheetData>
      <sheetData sheetId="14148">
        <row r="9">
          <cell r="A9" t="str">
            <v>A</v>
          </cell>
        </row>
      </sheetData>
      <sheetData sheetId="14149">
        <row r="9">
          <cell r="A9" t="str">
            <v>A</v>
          </cell>
        </row>
      </sheetData>
      <sheetData sheetId="14150">
        <row r="9">
          <cell r="A9" t="str">
            <v>A</v>
          </cell>
        </row>
      </sheetData>
      <sheetData sheetId="14151">
        <row r="9">
          <cell r="A9" t="str">
            <v>A</v>
          </cell>
        </row>
      </sheetData>
      <sheetData sheetId="14152">
        <row r="9">
          <cell r="A9" t="str">
            <v>A</v>
          </cell>
        </row>
      </sheetData>
      <sheetData sheetId="14153">
        <row r="9">
          <cell r="A9" t="str">
            <v>A</v>
          </cell>
        </row>
      </sheetData>
      <sheetData sheetId="14154">
        <row r="9">
          <cell r="A9" t="str">
            <v>A</v>
          </cell>
        </row>
      </sheetData>
      <sheetData sheetId="14155">
        <row r="9">
          <cell r="A9" t="str">
            <v>A</v>
          </cell>
        </row>
      </sheetData>
      <sheetData sheetId="14156">
        <row r="9">
          <cell r="A9" t="str">
            <v>A</v>
          </cell>
        </row>
      </sheetData>
      <sheetData sheetId="14157">
        <row r="9">
          <cell r="A9" t="str">
            <v>A</v>
          </cell>
        </row>
      </sheetData>
      <sheetData sheetId="14158">
        <row r="9">
          <cell r="A9" t="str">
            <v>A</v>
          </cell>
        </row>
      </sheetData>
      <sheetData sheetId="14159">
        <row r="9">
          <cell r="A9" t="str">
            <v>A</v>
          </cell>
        </row>
      </sheetData>
      <sheetData sheetId="14160">
        <row r="9">
          <cell r="A9" t="str">
            <v>A</v>
          </cell>
        </row>
      </sheetData>
      <sheetData sheetId="14161">
        <row r="9">
          <cell r="A9" t="str">
            <v>A</v>
          </cell>
        </row>
      </sheetData>
      <sheetData sheetId="14162">
        <row r="9">
          <cell r="A9" t="str">
            <v>A</v>
          </cell>
        </row>
      </sheetData>
      <sheetData sheetId="14163">
        <row r="9">
          <cell r="A9" t="str">
            <v>A</v>
          </cell>
        </row>
      </sheetData>
      <sheetData sheetId="14164">
        <row r="9">
          <cell r="A9" t="str">
            <v>A</v>
          </cell>
        </row>
      </sheetData>
      <sheetData sheetId="14165">
        <row r="9">
          <cell r="A9" t="str">
            <v>A</v>
          </cell>
        </row>
      </sheetData>
      <sheetData sheetId="14166">
        <row r="9">
          <cell r="A9" t="str">
            <v>A</v>
          </cell>
        </row>
      </sheetData>
      <sheetData sheetId="14167">
        <row r="9">
          <cell r="A9" t="str">
            <v>A</v>
          </cell>
        </row>
      </sheetData>
      <sheetData sheetId="14168">
        <row r="9">
          <cell r="A9" t="str">
            <v>A</v>
          </cell>
        </row>
      </sheetData>
      <sheetData sheetId="14169">
        <row r="9">
          <cell r="A9" t="str">
            <v>A</v>
          </cell>
        </row>
      </sheetData>
      <sheetData sheetId="14170">
        <row r="9">
          <cell r="A9" t="str">
            <v>A</v>
          </cell>
        </row>
      </sheetData>
      <sheetData sheetId="14171">
        <row r="9">
          <cell r="A9" t="str">
            <v>A</v>
          </cell>
        </row>
      </sheetData>
      <sheetData sheetId="14172">
        <row r="9">
          <cell r="A9" t="str">
            <v>A</v>
          </cell>
        </row>
      </sheetData>
      <sheetData sheetId="14173">
        <row r="9">
          <cell r="A9" t="str">
            <v>A</v>
          </cell>
        </row>
      </sheetData>
      <sheetData sheetId="14174">
        <row r="9">
          <cell r="A9" t="str">
            <v>A</v>
          </cell>
        </row>
      </sheetData>
      <sheetData sheetId="14175">
        <row r="9">
          <cell r="A9" t="str">
            <v>A</v>
          </cell>
        </row>
      </sheetData>
      <sheetData sheetId="14176">
        <row r="9">
          <cell r="A9" t="str">
            <v>A</v>
          </cell>
        </row>
      </sheetData>
      <sheetData sheetId="14177">
        <row r="9">
          <cell r="A9" t="str">
            <v>A</v>
          </cell>
        </row>
      </sheetData>
      <sheetData sheetId="14178">
        <row r="9">
          <cell r="A9" t="str">
            <v>A</v>
          </cell>
        </row>
      </sheetData>
      <sheetData sheetId="14179">
        <row r="9">
          <cell r="A9" t="str">
            <v>A</v>
          </cell>
        </row>
      </sheetData>
      <sheetData sheetId="14180">
        <row r="9">
          <cell r="A9" t="str">
            <v>A</v>
          </cell>
        </row>
      </sheetData>
      <sheetData sheetId="14181"/>
      <sheetData sheetId="14182"/>
      <sheetData sheetId="14183"/>
      <sheetData sheetId="14184"/>
      <sheetData sheetId="14185"/>
      <sheetData sheetId="14186"/>
      <sheetData sheetId="14187">
        <row r="9">
          <cell r="A9" t="str">
            <v>A</v>
          </cell>
        </row>
      </sheetData>
      <sheetData sheetId="14188">
        <row r="9">
          <cell r="A9" t="str">
            <v>A</v>
          </cell>
        </row>
      </sheetData>
      <sheetData sheetId="14189">
        <row r="9">
          <cell r="A9" t="str">
            <v>A</v>
          </cell>
        </row>
      </sheetData>
      <sheetData sheetId="14190">
        <row r="9">
          <cell r="A9" t="str">
            <v>A</v>
          </cell>
        </row>
      </sheetData>
      <sheetData sheetId="14191">
        <row r="9">
          <cell r="A9" t="str">
            <v>A</v>
          </cell>
        </row>
      </sheetData>
      <sheetData sheetId="14192">
        <row r="9">
          <cell r="A9" t="str">
            <v>A</v>
          </cell>
        </row>
      </sheetData>
      <sheetData sheetId="14193">
        <row r="9">
          <cell r="A9" t="str">
            <v>A</v>
          </cell>
        </row>
      </sheetData>
      <sheetData sheetId="14194">
        <row r="9">
          <cell r="A9" t="str">
            <v>A</v>
          </cell>
        </row>
      </sheetData>
      <sheetData sheetId="14195">
        <row r="9">
          <cell r="A9" t="str">
            <v>A</v>
          </cell>
        </row>
      </sheetData>
      <sheetData sheetId="14196">
        <row r="9">
          <cell r="A9" t="str">
            <v>A</v>
          </cell>
        </row>
      </sheetData>
      <sheetData sheetId="14197">
        <row r="9">
          <cell r="A9" t="str">
            <v>A</v>
          </cell>
        </row>
      </sheetData>
      <sheetData sheetId="14198">
        <row r="9">
          <cell r="A9" t="str">
            <v>A</v>
          </cell>
        </row>
      </sheetData>
      <sheetData sheetId="14199">
        <row r="9">
          <cell r="A9" t="str">
            <v>A</v>
          </cell>
        </row>
      </sheetData>
      <sheetData sheetId="14200">
        <row r="9">
          <cell r="A9" t="str">
            <v>A</v>
          </cell>
        </row>
      </sheetData>
      <sheetData sheetId="14201">
        <row r="9">
          <cell r="A9" t="str">
            <v>A</v>
          </cell>
        </row>
      </sheetData>
      <sheetData sheetId="14202">
        <row r="9">
          <cell r="A9" t="str">
            <v>A</v>
          </cell>
        </row>
      </sheetData>
      <sheetData sheetId="14203">
        <row r="9">
          <cell r="A9" t="str">
            <v>A</v>
          </cell>
        </row>
      </sheetData>
      <sheetData sheetId="14204">
        <row r="9">
          <cell r="A9" t="str">
            <v>A</v>
          </cell>
        </row>
      </sheetData>
      <sheetData sheetId="14205">
        <row r="9">
          <cell r="A9" t="str">
            <v>A</v>
          </cell>
        </row>
      </sheetData>
      <sheetData sheetId="14206">
        <row r="9">
          <cell r="A9" t="str">
            <v>A</v>
          </cell>
        </row>
      </sheetData>
      <sheetData sheetId="14207">
        <row r="9">
          <cell r="A9" t="str">
            <v>A</v>
          </cell>
        </row>
      </sheetData>
      <sheetData sheetId="14208">
        <row r="9">
          <cell r="A9" t="str">
            <v>A</v>
          </cell>
        </row>
      </sheetData>
      <sheetData sheetId="14209">
        <row r="9">
          <cell r="A9" t="str">
            <v>A</v>
          </cell>
        </row>
      </sheetData>
      <sheetData sheetId="14210"/>
      <sheetData sheetId="14211"/>
      <sheetData sheetId="14212">
        <row r="9">
          <cell r="A9" t="str">
            <v>A</v>
          </cell>
        </row>
      </sheetData>
      <sheetData sheetId="14213"/>
      <sheetData sheetId="14214">
        <row r="9">
          <cell r="A9" t="str">
            <v>A</v>
          </cell>
        </row>
      </sheetData>
      <sheetData sheetId="14215">
        <row r="9">
          <cell r="A9" t="str">
            <v>A</v>
          </cell>
        </row>
      </sheetData>
      <sheetData sheetId="14216">
        <row r="9">
          <cell r="A9" t="str">
            <v>A</v>
          </cell>
        </row>
      </sheetData>
      <sheetData sheetId="14217">
        <row r="9">
          <cell r="A9" t="str">
            <v>A</v>
          </cell>
        </row>
      </sheetData>
      <sheetData sheetId="14218">
        <row r="9">
          <cell r="A9" t="str">
            <v>A</v>
          </cell>
        </row>
      </sheetData>
      <sheetData sheetId="14219">
        <row r="9">
          <cell r="A9" t="str">
            <v>A</v>
          </cell>
        </row>
      </sheetData>
      <sheetData sheetId="14220">
        <row r="9">
          <cell r="A9" t="str">
            <v>A</v>
          </cell>
        </row>
      </sheetData>
      <sheetData sheetId="14221">
        <row r="9">
          <cell r="A9" t="str">
            <v>A</v>
          </cell>
        </row>
      </sheetData>
      <sheetData sheetId="14222">
        <row r="9">
          <cell r="A9" t="str">
            <v>A</v>
          </cell>
        </row>
      </sheetData>
      <sheetData sheetId="14223">
        <row r="9">
          <cell r="A9" t="str">
            <v>A</v>
          </cell>
        </row>
      </sheetData>
      <sheetData sheetId="14224">
        <row r="9">
          <cell r="A9" t="str">
            <v>A</v>
          </cell>
        </row>
      </sheetData>
      <sheetData sheetId="14225">
        <row r="9">
          <cell r="A9" t="str">
            <v>A</v>
          </cell>
        </row>
      </sheetData>
      <sheetData sheetId="14226">
        <row r="9">
          <cell r="A9" t="str">
            <v>A</v>
          </cell>
        </row>
      </sheetData>
      <sheetData sheetId="14227">
        <row r="9">
          <cell r="A9" t="str">
            <v>A</v>
          </cell>
        </row>
      </sheetData>
      <sheetData sheetId="14228">
        <row r="9">
          <cell r="A9" t="str">
            <v>A</v>
          </cell>
        </row>
      </sheetData>
      <sheetData sheetId="14229">
        <row r="9">
          <cell r="A9" t="str">
            <v>A</v>
          </cell>
        </row>
      </sheetData>
      <sheetData sheetId="14230">
        <row r="9">
          <cell r="A9" t="str">
            <v>A</v>
          </cell>
        </row>
      </sheetData>
      <sheetData sheetId="14231">
        <row r="9">
          <cell r="A9" t="str">
            <v>A</v>
          </cell>
        </row>
      </sheetData>
      <sheetData sheetId="14232">
        <row r="9">
          <cell r="A9" t="str">
            <v>A</v>
          </cell>
        </row>
      </sheetData>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row r="9">
          <cell r="A9" t="str">
            <v>A</v>
          </cell>
        </row>
      </sheetData>
      <sheetData sheetId="14388">
        <row r="9">
          <cell r="A9" t="str">
            <v>A</v>
          </cell>
        </row>
      </sheetData>
      <sheetData sheetId="14389">
        <row r="9">
          <cell r="A9" t="str">
            <v>A</v>
          </cell>
        </row>
      </sheetData>
      <sheetData sheetId="14390">
        <row r="9">
          <cell r="A9" t="str">
            <v>A</v>
          </cell>
        </row>
      </sheetData>
      <sheetData sheetId="14391">
        <row r="9">
          <cell r="A9" t="str">
            <v>A</v>
          </cell>
        </row>
      </sheetData>
      <sheetData sheetId="14392">
        <row r="9">
          <cell r="A9" t="str">
            <v>A</v>
          </cell>
        </row>
      </sheetData>
      <sheetData sheetId="14393">
        <row r="9">
          <cell r="A9" t="str">
            <v>A</v>
          </cell>
        </row>
      </sheetData>
      <sheetData sheetId="14394">
        <row r="9">
          <cell r="A9" t="str">
            <v>A</v>
          </cell>
        </row>
      </sheetData>
      <sheetData sheetId="14395">
        <row r="9">
          <cell r="A9" t="str">
            <v>A</v>
          </cell>
        </row>
      </sheetData>
      <sheetData sheetId="14396">
        <row r="9">
          <cell r="A9" t="str">
            <v>A</v>
          </cell>
        </row>
      </sheetData>
      <sheetData sheetId="14397">
        <row r="9">
          <cell r="A9" t="str">
            <v>A</v>
          </cell>
        </row>
      </sheetData>
      <sheetData sheetId="14398">
        <row r="9">
          <cell r="A9" t="str">
            <v>A</v>
          </cell>
        </row>
      </sheetData>
      <sheetData sheetId="14399">
        <row r="9">
          <cell r="A9" t="str">
            <v>A</v>
          </cell>
        </row>
      </sheetData>
      <sheetData sheetId="14400">
        <row r="9">
          <cell r="A9" t="str">
            <v>A</v>
          </cell>
        </row>
      </sheetData>
      <sheetData sheetId="14401">
        <row r="9">
          <cell r="A9" t="str">
            <v>A</v>
          </cell>
        </row>
      </sheetData>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row r="9">
          <cell r="A9" t="str">
            <v>A</v>
          </cell>
        </row>
      </sheetData>
      <sheetData sheetId="14430">
        <row r="9">
          <cell r="A9" t="str">
            <v>A</v>
          </cell>
        </row>
      </sheetData>
      <sheetData sheetId="14431">
        <row r="9">
          <cell r="A9" t="str">
            <v>A</v>
          </cell>
        </row>
      </sheetData>
      <sheetData sheetId="14432">
        <row r="9">
          <cell r="A9" t="str">
            <v>A</v>
          </cell>
        </row>
      </sheetData>
      <sheetData sheetId="14433">
        <row r="9">
          <cell r="A9" t="str">
            <v>A</v>
          </cell>
        </row>
      </sheetData>
      <sheetData sheetId="14434">
        <row r="9">
          <cell r="A9" t="str">
            <v>A</v>
          </cell>
        </row>
      </sheetData>
      <sheetData sheetId="14435">
        <row r="9">
          <cell r="A9" t="str">
            <v>A</v>
          </cell>
        </row>
      </sheetData>
      <sheetData sheetId="14436">
        <row r="9">
          <cell r="A9" t="str">
            <v>A</v>
          </cell>
        </row>
      </sheetData>
      <sheetData sheetId="14437"/>
      <sheetData sheetId="14438"/>
      <sheetData sheetId="14439"/>
      <sheetData sheetId="14440">
        <row r="9">
          <cell r="A9" t="str">
            <v>A</v>
          </cell>
        </row>
      </sheetData>
      <sheetData sheetId="14441">
        <row r="9">
          <cell r="A9" t="str">
            <v>A</v>
          </cell>
        </row>
      </sheetData>
      <sheetData sheetId="14442"/>
      <sheetData sheetId="14443"/>
      <sheetData sheetId="14444"/>
      <sheetData sheetId="14445"/>
      <sheetData sheetId="14446"/>
      <sheetData sheetId="14447"/>
      <sheetData sheetId="14448"/>
      <sheetData sheetId="14449">
        <row r="9">
          <cell r="A9" t="str">
            <v>A</v>
          </cell>
        </row>
      </sheetData>
      <sheetData sheetId="14450">
        <row r="9">
          <cell r="A9" t="str">
            <v>A</v>
          </cell>
        </row>
      </sheetData>
      <sheetData sheetId="14451">
        <row r="9">
          <cell r="A9" t="str">
            <v>A</v>
          </cell>
        </row>
      </sheetData>
      <sheetData sheetId="14452">
        <row r="9">
          <cell r="A9" t="str">
            <v>A</v>
          </cell>
        </row>
      </sheetData>
      <sheetData sheetId="14453">
        <row r="9">
          <cell r="A9" t="str">
            <v>A</v>
          </cell>
        </row>
      </sheetData>
      <sheetData sheetId="14454">
        <row r="9">
          <cell r="A9" t="str">
            <v>A</v>
          </cell>
        </row>
      </sheetData>
      <sheetData sheetId="14455">
        <row r="9">
          <cell r="A9" t="str">
            <v>A</v>
          </cell>
        </row>
      </sheetData>
      <sheetData sheetId="14456">
        <row r="9">
          <cell r="A9" t="str">
            <v>A</v>
          </cell>
        </row>
      </sheetData>
      <sheetData sheetId="14457">
        <row r="9">
          <cell r="A9" t="str">
            <v>A</v>
          </cell>
        </row>
      </sheetData>
      <sheetData sheetId="14458">
        <row r="9">
          <cell r="A9" t="str">
            <v>A</v>
          </cell>
        </row>
      </sheetData>
      <sheetData sheetId="14459">
        <row r="9">
          <cell r="A9" t="str">
            <v>A</v>
          </cell>
        </row>
      </sheetData>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refreshError="1"/>
      <sheetData sheetId="14498" refreshError="1"/>
      <sheetData sheetId="14499" refreshError="1"/>
      <sheetData sheetId="14500" refreshError="1"/>
      <sheetData sheetId="14501" refreshError="1"/>
      <sheetData sheetId="14502" refreshError="1"/>
      <sheetData sheetId="14503" refreshError="1"/>
      <sheetData sheetId="14504" refreshError="1"/>
      <sheetData sheetId="14505" refreshError="1"/>
      <sheetData sheetId="14506" refreshError="1"/>
      <sheetData sheetId="14507" refreshError="1"/>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row r="9">
          <cell r="A9" t="str">
            <v>A</v>
          </cell>
        </row>
      </sheetData>
      <sheetData sheetId="14894">
        <row r="9">
          <cell r="A9" t="str">
            <v>A</v>
          </cell>
        </row>
      </sheetData>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row r="9">
          <cell r="A9" t="str">
            <v>A</v>
          </cell>
        </row>
      </sheetData>
      <sheetData sheetId="15682"/>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refreshError="1"/>
      <sheetData sheetId="15693" refreshError="1"/>
      <sheetData sheetId="15694" refreshError="1"/>
      <sheetData sheetId="15695" refreshError="1"/>
      <sheetData sheetId="15696" refreshError="1"/>
      <sheetData sheetId="15697" refreshError="1"/>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refreshError="1"/>
      <sheetData sheetId="15710">
        <row r="9">
          <cell r="A9" t="str">
            <v>A</v>
          </cell>
        </row>
      </sheetData>
      <sheetData sheetId="15711"/>
      <sheetData sheetId="15712"/>
      <sheetData sheetId="15713"/>
      <sheetData sheetId="15714"/>
      <sheetData sheetId="15715"/>
      <sheetData sheetId="15716"/>
      <sheetData sheetId="15717"/>
      <sheetData sheetId="15718"/>
      <sheetData sheetId="15719"/>
      <sheetData sheetId="15720"/>
      <sheetData sheetId="15721" refreshError="1"/>
      <sheetData sheetId="15722" refreshError="1"/>
      <sheetData sheetId="15723"/>
      <sheetData sheetId="15724" refreshError="1"/>
      <sheetData sheetId="15725" refreshError="1"/>
      <sheetData sheetId="15726" refreshError="1"/>
      <sheetData sheetId="15727" refreshError="1"/>
      <sheetData sheetId="15728" refreshError="1"/>
      <sheetData sheetId="15729"/>
      <sheetData sheetId="15730" refreshError="1"/>
      <sheetData sheetId="15731" refreshError="1"/>
      <sheetData sheetId="15732" refreshError="1"/>
      <sheetData sheetId="15733" refreshError="1"/>
      <sheetData sheetId="15734" refreshError="1"/>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refreshError="1"/>
      <sheetData sheetId="15980"/>
      <sheetData sheetId="15981"/>
      <sheetData sheetId="15982" refreshError="1"/>
      <sheetData sheetId="15983" refreshError="1"/>
      <sheetData sheetId="15984" refreshError="1"/>
      <sheetData sheetId="15985" refreshError="1"/>
      <sheetData sheetId="15986" refreshError="1"/>
      <sheetData sheetId="15987" refreshError="1"/>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refreshError="1"/>
      <sheetData sheetId="16007" refreshError="1"/>
      <sheetData sheetId="16008" refreshError="1"/>
      <sheetData sheetId="16009" refreshError="1"/>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refreshError="1"/>
      <sheetData sheetId="16034" refreshError="1"/>
      <sheetData sheetId="16035" refreshError="1"/>
      <sheetData sheetId="16036" refreshError="1"/>
      <sheetData sheetId="16037" refreshError="1"/>
      <sheetData sheetId="16038" refreshError="1"/>
      <sheetData sheetId="16039"/>
      <sheetData sheetId="16040" refreshError="1"/>
      <sheetData sheetId="16041" refreshError="1"/>
      <sheetData sheetId="16042"/>
      <sheetData sheetId="16043"/>
      <sheetData sheetId="16044"/>
      <sheetData sheetId="16045"/>
      <sheetData sheetId="16046"/>
      <sheetData sheetId="16047"/>
      <sheetData sheetId="16048"/>
      <sheetData sheetId="16049"/>
      <sheetData sheetId="16050"/>
      <sheetData sheetId="16051" refreshError="1"/>
      <sheetData sheetId="16052" refreshError="1"/>
      <sheetData sheetId="16053" refreshError="1"/>
      <sheetData sheetId="16054" refreshError="1"/>
      <sheetData sheetId="16055" refreshError="1"/>
      <sheetData sheetId="16056" refreshError="1"/>
      <sheetData sheetId="16057" refreshError="1"/>
      <sheetData sheetId="16058" refreshError="1"/>
      <sheetData sheetId="16059" refreshError="1"/>
      <sheetData sheetId="16060" refreshError="1"/>
      <sheetData sheetId="16061" refreshError="1"/>
      <sheetData sheetId="16062" refreshError="1"/>
      <sheetData sheetId="16063" refreshError="1"/>
      <sheetData sheetId="16064" refreshError="1"/>
      <sheetData sheetId="16065" refreshError="1"/>
      <sheetData sheetId="16066" refreshError="1"/>
      <sheetData sheetId="16067" refreshError="1"/>
      <sheetData sheetId="16068" refreshError="1"/>
      <sheetData sheetId="16069" refreshError="1"/>
      <sheetData sheetId="16070" refreshError="1"/>
      <sheetData sheetId="16071" refreshError="1"/>
      <sheetData sheetId="16072" refreshError="1"/>
      <sheetData sheetId="16073" refreshError="1"/>
      <sheetData sheetId="16074" refreshError="1"/>
      <sheetData sheetId="16075" refreshError="1"/>
      <sheetData sheetId="16076" refreshError="1"/>
      <sheetData sheetId="16077" refreshError="1"/>
      <sheetData sheetId="16078" refreshError="1"/>
      <sheetData sheetId="16079" refreshError="1"/>
      <sheetData sheetId="16080" refreshError="1"/>
      <sheetData sheetId="16081" refreshError="1"/>
      <sheetData sheetId="16082" refreshError="1"/>
      <sheetData sheetId="16083" refreshError="1"/>
      <sheetData sheetId="16084" refreshError="1"/>
      <sheetData sheetId="16085" refreshError="1"/>
      <sheetData sheetId="16086" refreshError="1"/>
      <sheetData sheetId="16087" refreshError="1"/>
      <sheetData sheetId="16088" refreshError="1"/>
      <sheetData sheetId="16089" refreshError="1"/>
      <sheetData sheetId="16090" refreshError="1"/>
      <sheetData sheetId="16091" refreshError="1"/>
      <sheetData sheetId="16092" refreshError="1"/>
      <sheetData sheetId="16093" refreshError="1"/>
      <sheetData sheetId="16094" refreshError="1"/>
      <sheetData sheetId="16095" refreshError="1"/>
      <sheetData sheetId="16096" refreshError="1"/>
      <sheetData sheetId="16097" refreshError="1"/>
      <sheetData sheetId="16098" refreshError="1"/>
      <sheetData sheetId="16099" refreshError="1"/>
      <sheetData sheetId="16100" refreshError="1"/>
      <sheetData sheetId="16101" refreshError="1"/>
      <sheetData sheetId="16102" refreshError="1"/>
      <sheetData sheetId="16103" refreshError="1"/>
      <sheetData sheetId="16104" refreshError="1"/>
      <sheetData sheetId="16105" refreshError="1"/>
      <sheetData sheetId="16106" refreshError="1"/>
      <sheetData sheetId="16107" refreshError="1"/>
      <sheetData sheetId="16108" refreshError="1"/>
      <sheetData sheetId="16109" refreshError="1"/>
      <sheetData sheetId="16110" refreshError="1"/>
      <sheetData sheetId="16111" refreshError="1"/>
      <sheetData sheetId="16112" refreshError="1"/>
      <sheetData sheetId="16113" refreshError="1"/>
      <sheetData sheetId="16114" refreshError="1"/>
      <sheetData sheetId="16115" refreshError="1"/>
      <sheetData sheetId="16116" refreshError="1"/>
      <sheetData sheetId="16117" refreshError="1"/>
      <sheetData sheetId="16118" refreshError="1"/>
      <sheetData sheetId="16119" refreshError="1"/>
      <sheetData sheetId="16120" refreshError="1"/>
      <sheetData sheetId="16121" refreshError="1"/>
      <sheetData sheetId="16122" refreshError="1"/>
      <sheetData sheetId="16123" refreshError="1"/>
      <sheetData sheetId="16124" refreshError="1"/>
      <sheetData sheetId="16125" refreshError="1"/>
      <sheetData sheetId="16126" refreshError="1"/>
      <sheetData sheetId="16127" refreshError="1"/>
      <sheetData sheetId="16128" refreshError="1"/>
      <sheetData sheetId="16129" refreshError="1"/>
      <sheetData sheetId="16130" refreshError="1"/>
      <sheetData sheetId="16131" refreshError="1"/>
      <sheetData sheetId="16132" refreshError="1"/>
      <sheetData sheetId="16133" refreshError="1"/>
      <sheetData sheetId="16134" refreshError="1"/>
      <sheetData sheetId="16135" refreshError="1"/>
      <sheetData sheetId="16136" refreshError="1"/>
      <sheetData sheetId="16137" refreshError="1"/>
      <sheetData sheetId="16138" refreshError="1"/>
      <sheetData sheetId="16139" refreshError="1"/>
      <sheetData sheetId="16140" refreshError="1"/>
      <sheetData sheetId="16141" refreshError="1"/>
      <sheetData sheetId="16142" refreshError="1"/>
      <sheetData sheetId="16143" refreshError="1"/>
      <sheetData sheetId="16144" refreshError="1"/>
      <sheetData sheetId="16145" refreshError="1"/>
      <sheetData sheetId="16146" refreshError="1"/>
      <sheetData sheetId="16147" refreshError="1"/>
      <sheetData sheetId="16148" refreshError="1"/>
      <sheetData sheetId="16149" refreshError="1"/>
      <sheetData sheetId="16150" refreshError="1"/>
      <sheetData sheetId="16151" refreshError="1"/>
      <sheetData sheetId="16152" refreshError="1"/>
      <sheetData sheetId="16153" refreshError="1"/>
      <sheetData sheetId="16154" refreshError="1"/>
      <sheetData sheetId="16155" refreshError="1"/>
      <sheetData sheetId="16156" refreshError="1"/>
      <sheetData sheetId="16157" refreshError="1"/>
      <sheetData sheetId="16158" refreshError="1"/>
      <sheetData sheetId="16159" refreshError="1"/>
      <sheetData sheetId="16160" refreshError="1"/>
      <sheetData sheetId="16161" refreshError="1"/>
      <sheetData sheetId="16162" refreshError="1"/>
      <sheetData sheetId="16163" refreshError="1"/>
      <sheetData sheetId="16164" refreshError="1"/>
      <sheetData sheetId="16165" refreshError="1"/>
      <sheetData sheetId="16166" refreshError="1"/>
      <sheetData sheetId="16167" refreshError="1"/>
      <sheetData sheetId="16168" refreshError="1"/>
      <sheetData sheetId="16169" refreshError="1"/>
      <sheetData sheetId="16170" refreshError="1"/>
      <sheetData sheetId="16171" refreshError="1"/>
      <sheetData sheetId="16172" refreshError="1"/>
      <sheetData sheetId="16173" refreshError="1"/>
      <sheetData sheetId="16174" refreshError="1"/>
      <sheetData sheetId="16175" refreshError="1"/>
      <sheetData sheetId="16176" refreshError="1"/>
      <sheetData sheetId="16177" refreshError="1"/>
      <sheetData sheetId="16178" refreshError="1"/>
      <sheetData sheetId="16179" refreshError="1"/>
      <sheetData sheetId="16180" refreshError="1"/>
      <sheetData sheetId="16181" refreshError="1"/>
      <sheetData sheetId="16182" refreshError="1"/>
      <sheetData sheetId="16183" refreshError="1"/>
      <sheetData sheetId="16184" refreshError="1"/>
      <sheetData sheetId="16185" refreshError="1"/>
      <sheetData sheetId="16186" refreshError="1"/>
      <sheetData sheetId="16187" refreshError="1"/>
      <sheetData sheetId="16188" refreshError="1"/>
      <sheetData sheetId="16189" refreshError="1"/>
      <sheetData sheetId="16190" refreshError="1"/>
      <sheetData sheetId="16191" refreshError="1"/>
      <sheetData sheetId="16192" refreshError="1"/>
      <sheetData sheetId="16193" refreshError="1"/>
      <sheetData sheetId="16194" refreshError="1"/>
      <sheetData sheetId="16195" refreshError="1"/>
      <sheetData sheetId="16196" refreshError="1"/>
      <sheetData sheetId="16197" refreshError="1"/>
      <sheetData sheetId="16198" refreshError="1"/>
      <sheetData sheetId="16199" refreshError="1"/>
      <sheetData sheetId="16200" refreshError="1"/>
      <sheetData sheetId="16201" refreshError="1"/>
      <sheetData sheetId="16202" refreshError="1"/>
      <sheetData sheetId="16203" refreshError="1"/>
      <sheetData sheetId="16204" refreshError="1"/>
      <sheetData sheetId="16205" refreshError="1"/>
      <sheetData sheetId="16206" refreshError="1"/>
      <sheetData sheetId="16207" refreshError="1"/>
      <sheetData sheetId="16208" refreshError="1"/>
      <sheetData sheetId="16209" refreshError="1"/>
      <sheetData sheetId="16210" refreshError="1"/>
      <sheetData sheetId="16211" refreshError="1"/>
      <sheetData sheetId="16212" refreshError="1"/>
      <sheetData sheetId="16213" refreshError="1"/>
      <sheetData sheetId="16214" refreshError="1"/>
      <sheetData sheetId="16215" refreshError="1"/>
      <sheetData sheetId="16216" refreshError="1"/>
      <sheetData sheetId="16217" refreshError="1"/>
      <sheetData sheetId="16218" refreshError="1"/>
      <sheetData sheetId="16219" refreshError="1"/>
      <sheetData sheetId="16220" refreshError="1"/>
      <sheetData sheetId="16221" refreshError="1"/>
      <sheetData sheetId="16222" refreshError="1"/>
      <sheetData sheetId="16223" refreshError="1"/>
      <sheetData sheetId="16224" refreshError="1"/>
      <sheetData sheetId="16225" refreshError="1"/>
      <sheetData sheetId="16226" refreshError="1"/>
      <sheetData sheetId="16227" refreshError="1"/>
      <sheetData sheetId="16228" refreshError="1"/>
      <sheetData sheetId="16229" refreshError="1"/>
      <sheetData sheetId="16230" refreshError="1"/>
      <sheetData sheetId="16231" refreshError="1"/>
      <sheetData sheetId="16232" refreshError="1"/>
      <sheetData sheetId="16233" refreshError="1"/>
      <sheetData sheetId="16234" refreshError="1"/>
      <sheetData sheetId="16235" refreshError="1"/>
      <sheetData sheetId="16236" refreshError="1"/>
      <sheetData sheetId="16237" refreshError="1"/>
      <sheetData sheetId="16238" refreshError="1"/>
      <sheetData sheetId="16239" refreshError="1"/>
      <sheetData sheetId="16240" refreshError="1"/>
      <sheetData sheetId="16241" refreshError="1"/>
      <sheetData sheetId="16242" refreshError="1"/>
      <sheetData sheetId="16243" refreshError="1"/>
      <sheetData sheetId="16244" refreshError="1"/>
      <sheetData sheetId="16245" refreshError="1"/>
      <sheetData sheetId="16246" refreshError="1"/>
      <sheetData sheetId="16247" refreshError="1"/>
      <sheetData sheetId="16248" refreshError="1"/>
      <sheetData sheetId="16249" refreshError="1"/>
      <sheetData sheetId="16250" refreshError="1"/>
      <sheetData sheetId="16251" refreshError="1"/>
      <sheetData sheetId="16252" refreshError="1"/>
      <sheetData sheetId="16253" refreshError="1"/>
      <sheetData sheetId="16254" refreshError="1"/>
      <sheetData sheetId="16255" refreshError="1"/>
      <sheetData sheetId="16256" refreshError="1"/>
      <sheetData sheetId="16257" refreshError="1"/>
      <sheetData sheetId="16258" refreshError="1"/>
      <sheetData sheetId="16259" refreshError="1"/>
      <sheetData sheetId="16260" refreshError="1"/>
      <sheetData sheetId="16261" refreshError="1"/>
      <sheetData sheetId="16262" refreshError="1"/>
      <sheetData sheetId="16263" refreshError="1"/>
      <sheetData sheetId="16264" refreshError="1"/>
      <sheetData sheetId="16265" refreshError="1"/>
      <sheetData sheetId="16266" refreshError="1"/>
      <sheetData sheetId="16267" refreshError="1"/>
      <sheetData sheetId="16268" refreshError="1"/>
      <sheetData sheetId="16269" refreshError="1"/>
      <sheetData sheetId="16270" refreshError="1"/>
      <sheetData sheetId="16271" refreshError="1"/>
      <sheetData sheetId="16272" refreshError="1"/>
      <sheetData sheetId="16273" refreshError="1"/>
      <sheetData sheetId="16274" refreshError="1"/>
      <sheetData sheetId="16275" refreshError="1"/>
      <sheetData sheetId="16276" refreshError="1"/>
      <sheetData sheetId="16277" refreshError="1"/>
      <sheetData sheetId="16278" refreshError="1"/>
      <sheetData sheetId="16279" refreshError="1"/>
      <sheetData sheetId="16280" refreshError="1"/>
      <sheetData sheetId="16281" refreshError="1"/>
      <sheetData sheetId="16282" refreshError="1"/>
      <sheetData sheetId="16283" refreshError="1"/>
      <sheetData sheetId="16284" refreshError="1"/>
      <sheetData sheetId="16285" refreshError="1"/>
      <sheetData sheetId="16286" refreshError="1"/>
      <sheetData sheetId="16287" refreshError="1"/>
      <sheetData sheetId="16288" refreshError="1"/>
      <sheetData sheetId="16289" refreshError="1"/>
      <sheetData sheetId="16290" refreshError="1"/>
      <sheetData sheetId="16291" refreshError="1"/>
      <sheetData sheetId="16292" refreshError="1"/>
      <sheetData sheetId="16293" refreshError="1"/>
      <sheetData sheetId="16294" refreshError="1"/>
      <sheetData sheetId="16295" refreshError="1"/>
      <sheetData sheetId="16296" refreshError="1"/>
      <sheetData sheetId="16297" refreshError="1"/>
      <sheetData sheetId="16298" refreshError="1"/>
      <sheetData sheetId="16299" refreshError="1"/>
      <sheetData sheetId="16300" refreshError="1"/>
      <sheetData sheetId="16301" refreshError="1"/>
      <sheetData sheetId="16302" refreshError="1"/>
      <sheetData sheetId="16303" refreshError="1"/>
      <sheetData sheetId="16304" refreshError="1"/>
      <sheetData sheetId="16305" refreshError="1"/>
      <sheetData sheetId="16306" refreshError="1"/>
      <sheetData sheetId="16307" refreshError="1"/>
      <sheetData sheetId="16308" refreshError="1"/>
      <sheetData sheetId="16309" refreshError="1"/>
      <sheetData sheetId="16310" refreshError="1"/>
      <sheetData sheetId="16311" refreshError="1"/>
      <sheetData sheetId="16312" refreshError="1"/>
      <sheetData sheetId="16313" refreshError="1"/>
      <sheetData sheetId="16314" refreshError="1"/>
      <sheetData sheetId="16315" refreshError="1"/>
      <sheetData sheetId="16316" refreshError="1"/>
      <sheetData sheetId="16317" refreshError="1"/>
      <sheetData sheetId="16318" refreshError="1"/>
      <sheetData sheetId="16319" refreshError="1"/>
      <sheetData sheetId="16320" refreshError="1"/>
      <sheetData sheetId="16321" refreshError="1"/>
      <sheetData sheetId="16322" refreshError="1"/>
      <sheetData sheetId="16323" refreshError="1"/>
      <sheetData sheetId="16324" refreshError="1"/>
      <sheetData sheetId="16325" refreshError="1"/>
      <sheetData sheetId="16326" refreshError="1"/>
      <sheetData sheetId="16327" refreshError="1"/>
      <sheetData sheetId="16328" refreshError="1"/>
      <sheetData sheetId="16329" refreshError="1"/>
      <sheetData sheetId="16330" refreshError="1"/>
      <sheetData sheetId="16331" refreshError="1"/>
      <sheetData sheetId="16332" refreshError="1"/>
      <sheetData sheetId="16333" refreshError="1"/>
      <sheetData sheetId="16334" refreshError="1"/>
      <sheetData sheetId="16335" refreshError="1"/>
      <sheetData sheetId="16336" refreshError="1"/>
      <sheetData sheetId="16337" refreshError="1"/>
      <sheetData sheetId="16338" refreshError="1"/>
      <sheetData sheetId="16339" refreshError="1"/>
      <sheetData sheetId="16340" refreshError="1"/>
      <sheetData sheetId="16341" refreshError="1"/>
      <sheetData sheetId="16342" refreshError="1"/>
      <sheetData sheetId="16343" refreshError="1"/>
      <sheetData sheetId="16344" refreshError="1"/>
      <sheetData sheetId="16345" refreshError="1"/>
      <sheetData sheetId="16346" refreshError="1"/>
      <sheetData sheetId="16347" refreshError="1"/>
      <sheetData sheetId="16348" refreshError="1"/>
      <sheetData sheetId="16349" refreshError="1"/>
      <sheetData sheetId="16350" refreshError="1"/>
      <sheetData sheetId="16351" refreshError="1"/>
      <sheetData sheetId="16352" refreshError="1"/>
      <sheetData sheetId="16353" refreshError="1"/>
      <sheetData sheetId="16354" refreshError="1"/>
      <sheetData sheetId="16355" refreshError="1"/>
      <sheetData sheetId="16356" refreshError="1"/>
      <sheetData sheetId="16357" refreshError="1"/>
      <sheetData sheetId="16358" refreshError="1"/>
      <sheetData sheetId="16359" refreshError="1"/>
      <sheetData sheetId="16360" refreshError="1"/>
      <sheetData sheetId="16361" refreshError="1"/>
      <sheetData sheetId="16362" refreshError="1"/>
      <sheetData sheetId="16363" refreshError="1"/>
      <sheetData sheetId="16364" refreshError="1"/>
      <sheetData sheetId="16365" refreshError="1"/>
      <sheetData sheetId="16366" refreshError="1"/>
      <sheetData sheetId="16367" refreshError="1"/>
      <sheetData sheetId="16368" refreshError="1"/>
      <sheetData sheetId="16369" refreshError="1"/>
      <sheetData sheetId="16370" refreshError="1"/>
      <sheetData sheetId="16371" refreshError="1"/>
      <sheetData sheetId="16372" refreshError="1"/>
      <sheetData sheetId="16373" refreshError="1"/>
      <sheetData sheetId="16374" refreshError="1"/>
      <sheetData sheetId="16375" refreshError="1"/>
      <sheetData sheetId="16376" refreshError="1"/>
      <sheetData sheetId="16377" refreshError="1"/>
      <sheetData sheetId="16378" refreshError="1"/>
      <sheetData sheetId="16379" refreshError="1"/>
      <sheetData sheetId="16380" refreshError="1"/>
      <sheetData sheetId="16381" refreshError="1"/>
      <sheetData sheetId="16382" refreshError="1"/>
      <sheetData sheetId="16383" refreshError="1"/>
      <sheetData sheetId="16384" refreshError="1"/>
      <sheetData sheetId="16385" refreshError="1"/>
      <sheetData sheetId="16386" refreshError="1"/>
      <sheetData sheetId="16387" refreshError="1"/>
      <sheetData sheetId="16388" refreshError="1"/>
      <sheetData sheetId="16389" refreshError="1"/>
      <sheetData sheetId="16390" refreshError="1"/>
      <sheetData sheetId="16391" refreshError="1"/>
      <sheetData sheetId="16392" refreshError="1"/>
      <sheetData sheetId="16393" refreshError="1"/>
      <sheetData sheetId="16394" refreshError="1"/>
      <sheetData sheetId="16395" refreshError="1"/>
      <sheetData sheetId="16396" refreshError="1"/>
      <sheetData sheetId="16397" refreshError="1"/>
      <sheetData sheetId="16398" refreshError="1"/>
      <sheetData sheetId="16399" refreshError="1"/>
      <sheetData sheetId="16400" refreshError="1"/>
      <sheetData sheetId="16401" refreshError="1"/>
      <sheetData sheetId="16402" refreshError="1"/>
      <sheetData sheetId="16403" refreshError="1"/>
      <sheetData sheetId="16404" refreshError="1"/>
      <sheetData sheetId="16405" refreshError="1"/>
      <sheetData sheetId="16406" refreshError="1"/>
      <sheetData sheetId="16407" refreshError="1"/>
      <sheetData sheetId="16408" refreshError="1"/>
      <sheetData sheetId="16409" refreshError="1"/>
      <sheetData sheetId="16410" refreshError="1"/>
      <sheetData sheetId="16411" refreshError="1"/>
      <sheetData sheetId="16412" refreshError="1"/>
      <sheetData sheetId="16413" refreshError="1"/>
      <sheetData sheetId="16414" refreshError="1"/>
      <sheetData sheetId="16415" refreshError="1"/>
      <sheetData sheetId="16416" refreshError="1"/>
      <sheetData sheetId="16417" refreshError="1"/>
      <sheetData sheetId="16418" refreshError="1"/>
      <sheetData sheetId="16419" refreshError="1"/>
      <sheetData sheetId="16420" refreshError="1"/>
      <sheetData sheetId="16421" refreshError="1"/>
      <sheetData sheetId="16422" refreshError="1"/>
      <sheetData sheetId="16423" refreshError="1"/>
      <sheetData sheetId="16424" refreshError="1"/>
      <sheetData sheetId="16425" refreshError="1"/>
      <sheetData sheetId="16426" refreshError="1"/>
      <sheetData sheetId="16427" refreshError="1"/>
      <sheetData sheetId="16428" refreshError="1"/>
      <sheetData sheetId="16429" refreshError="1"/>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refreshError="1"/>
      <sheetData sheetId="16505" refreshError="1"/>
      <sheetData sheetId="16506" refreshError="1"/>
      <sheetData sheetId="16507" refreshError="1"/>
      <sheetData sheetId="16508" refreshError="1"/>
      <sheetData sheetId="16509" refreshError="1"/>
      <sheetData sheetId="16510" refreshError="1"/>
      <sheetData sheetId="16511" refreshError="1"/>
      <sheetData sheetId="16512" refreshError="1"/>
      <sheetData sheetId="16513" refreshError="1"/>
      <sheetData sheetId="16514" refreshError="1"/>
      <sheetData sheetId="16515" refreshError="1"/>
      <sheetData sheetId="16516" refreshError="1"/>
      <sheetData sheetId="16517" refreshError="1"/>
      <sheetData sheetId="16518" refreshError="1"/>
      <sheetData sheetId="16519" refreshError="1"/>
      <sheetData sheetId="16520" refreshError="1"/>
      <sheetData sheetId="16521" refreshError="1"/>
      <sheetData sheetId="16522" refreshError="1"/>
      <sheetData sheetId="16523" refreshError="1"/>
      <sheetData sheetId="16524" refreshError="1"/>
      <sheetData sheetId="16525" refreshError="1"/>
      <sheetData sheetId="16526" refreshError="1"/>
      <sheetData sheetId="16527" refreshError="1"/>
      <sheetData sheetId="16528" refreshError="1"/>
      <sheetData sheetId="16529" refreshError="1"/>
      <sheetData sheetId="16530" refreshError="1"/>
      <sheetData sheetId="16531" refreshError="1"/>
      <sheetData sheetId="16532" refreshError="1"/>
      <sheetData sheetId="16533" refreshError="1"/>
      <sheetData sheetId="16534" refreshError="1"/>
      <sheetData sheetId="16535" refreshError="1"/>
      <sheetData sheetId="16536" refreshError="1"/>
      <sheetData sheetId="16537" refreshError="1"/>
      <sheetData sheetId="16538" refreshError="1"/>
      <sheetData sheetId="16539" refreshError="1"/>
      <sheetData sheetId="16540" refreshError="1"/>
      <sheetData sheetId="16541" refreshError="1"/>
      <sheetData sheetId="16542" refreshError="1"/>
      <sheetData sheetId="16543" refreshError="1"/>
      <sheetData sheetId="16544" refreshError="1"/>
      <sheetData sheetId="16545" refreshError="1"/>
      <sheetData sheetId="16546" refreshError="1"/>
      <sheetData sheetId="16547" refreshError="1"/>
      <sheetData sheetId="16548" refreshError="1"/>
      <sheetData sheetId="16549" refreshError="1"/>
      <sheetData sheetId="16550" refreshError="1"/>
      <sheetData sheetId="16551" refreshError="1"/>
      <sheetData sheetId="16552" refreshError="1"/>
      <sheetData sheetId="16553" refreshError="1"/>
      <sheetData sheetId="16554" refreshError="1"/>
      <sheetData sheetId="16555" refreshError="1"/>
      <sheetData sheetId="16556" refreshError="1"/>
      <sheetData sheetId="16557" refreshError="1"/>
      <sheetData sheetId="16558" refreshError="1"/>
      <sheetData sheetId="16559" refreshError="1"/>
      <sheetData sheetId="16560" refreshError="1"/>
      <sheetData sheetId="16561" refreshError="1"/>
      <sheetData sheetId="16562" refreshError="1"/>
      <sheetData sheetId="16563" refreshError="1"/>
      <sheetData sheetId="16564" refreshError="1"/>
      <sheetData sheetId="16565" refreshError="1"/>
      <sheetData sheetId="16566" refreshError="1"/>
      <sheetData sheetId="16567" refreshError="1"/>
      <sheetData sheetId="16568" refreshError="1"/>
      <sheetData sheetId="16569" refreshError="1"/>
      <sheetData sheetId="16570" refreshError="1"/>
      <sheetData sheetId="16571" refreshError="1"/>
      <sheetData sheetId="16572" refreshError="1"/>
      <sheetData sheetId="16573" refreshError="1"/>
      <sheetData sheetId="16574" refreshError="1"/>
      <sheetData sheetId="16575" refreshError="1"/>
      <sheetData sheetId="16576" refreshError="1"/>
      <sheetData sheetId="16577" refreshError="1"/>
      <sheetData sheetId="16578" refreshError="1"/>
      <sheetData sheetId="16579" refreshError="1"/>
      <sheetData sheetId="16580" refreshError="1"/>
      <sheetData sheetId="16581" refreshError="1"/>
      <sheetData sheetId="16582" refreshError="1"/>
      <sheetData sheetId="16583" refreshError="1"/>
      <sheetData sheetId="16584" refreshError="1"/>
      <sheetData sheetId="16585" refreshError="1"/>
      <sheetData sheetId="16586" refreshError="1"/>
      <sheetData sheetId="16587" refreshError="1"/>
      <sheetData sheetId="16588" refreshError="1"/>
      <sheetData sheetId="16589" refreshError="1"/>
      <sheetData sheetId="16590" refreshError="1"/>
      <sheetData sheetId="16591" refreshError="1"/>
      <sheetData sheetId="16592" refreshError="1"/>
      <sheetData sheetId="16593" refreshError="1"/>
      <sheetData sheetId="16594" refreshError="1"/>
      <sheetData sheetId="16595" refreshError="1"/>
      <sheetData sheetId="16596" refreshError="1"/>
      <sheetData sheetId="16597" refreshError="1"/>
      <sheetData sheetId="16598" refreshError="1"/>
      <sheetData sheetId="16599" refreshError="1"/>
      <sheetData sheetId="16600" refreshError="1"/>
      <sheetData sheetId="16601" refreshError="1"/>
      <sheetData sheetId="16602" refreshError="1"/>
      <sheetData sheetId="16603" refreshError="1"/>
      <sheetData sheetId="16604" refreshError="1"/>
      <sheetData sheetId="16605" refreshError="1"/>
      <sheetData sheetId="16606" refreshError="1"/>
      <sheetData sheetId="16607" refreshError="1"/>
      <sheetData sheetId="16608" refreshError="1"/>
      <sheetData sheetId="16609" refreshError="1"/>
      <sheetData sheetId="16610" refreshError="1"/>
      <sheetData sheetId="16611" refreshError="1"/>
      <sheetData sheetId="16612" refreshError="1"/>
      <sheetData sheetId="16613" refreshError="1"/>
      <sheetData sheetId="16614" refreshError="1"/>
      <sheetData sheetId="16615" refreshError="1"/>
      <sheetData sheetId="16616" refreshError="1"/>
      <sheetData sheetId="16617" refreshError="1"/>
      <sheetData sheetId="16618" refreshError="1"/>
      <sheetData sheetId="16619" refreshError="1"/>
      <sheetData sheetId="16620" refreshError="1"/>
      <sheetData sheetId="16621" refreshError="1"/>
      <sheetData sheetId="16622" refreshError="1"/>
      <sheetData sheetId="16623" refreshError="1"/>
      <sheetData sheetId="16624" refreshError="1"/>
      <sheetData sheetId="16625" refreshError="1"/>
      <sheetData sheetId="16626" refreshError="1"/>
      <sheetData sheetId="16627" refreshError="1"/>
      <sheetData sheetId="16628" refreshError="1"/>
      <sheetData sheetId="16629" refreshError="1"/>
      <sheetData sheetId="16630" refreshError="1"/>
      <sheetData sheetId="16631" refreshError="1"/>
      <sheetData sheetId="16632" refreshError="1"/>
      <sheetData sheetId="16633" refreshError="1"/>
      <sheetData sheetId="16634" refreshError="1"/>
      <sheetData sheetId="16635" refreshError="1"/>
      <sheetData sheetId="16636" refreshError="1"/>
      <sheetData sheetId="16637" refreshError="1"/>
      <sheetData sheetId="16638" refreshError="1"/>
      <sheetData sheetId="16639" refreshError="1"/>
      <sheetData sheetId="16640" refreshError="1"/>
      <sheetData sheetId="16641" refreshError="1"/>
      <sheetData sheetId="16642" refreshError="1"/>
      <sheetData sheetId="16643" refreshError="1"/>
      <sheetData sheetId="16644" refreshError="1"/>
      <sheetData sheetId="16645" refreshError="1"/>
      <sheetData sheetId="16646" refreshError="1"/>
      <sheetData sheetId="16647" refreshError="1"/>
      <sheetData sheetId="16648" refreshError="1"/>
      <sheetData sheetId="16649" refreshError="1"/>
      <sheetData sheetId="16650" refreshError="1"/>
      <sheetData sheetId="16651" refreshError="1"/>
      <sheetData sheetId="16652" refreshError="1"/>
      <sheetData sheetId="16653" refreshError="1"/>
      <sheetData sheetId="16654" refreshError="1"/>
      <sheetData sheetId="16655" refreshError="1"/>
      <sheetData sheetId="16656" refreshError="1"/>
      <sheetData sheetId="16657" refreshError="1"/>
      <sheetData sheetId="16658" refreshError="1"/>
      <sheetData sheetId="16659" refreshError="1"/>
      <sheetData sheetId="16660" refreshError="1"/>
      <sheetData sheetId="16661" refreshError="1"/>
      <sheetData sheetId="16662" refreshError="1"/>
      <sheetData sheetId="16663" refreshError="1"/>
      <sheetData sheetId="16664" refreshError="1"/>
      <sheetData sheetId="16665" refreshError="1"/>
      <sheetData sheetId="16666" refreshError="1"/>
      <sheetData sheetId="16667" refreshError="1"/>
      <sheetData sheetId="16668" refreshError="1"/>
      <sheetData sheetId="16669" refreshError="1"/>
      <sheetData sheetId="16670" refreshError="1"/>
      <sheetData sheetId="16671" refreshError="1"/>
      <sheetData sheetId="16672" refreshError="1"/>
      <sheetData sheetId="16673" refreshError="1"/>
      <sheetData sheetId="16674" refreshError="1"/>
      <sheetData sheetId="16675" refreshError="1"/>
      <sheetData sheetId="16676" refreshError="1"/>
      <sheetData sheetId="16677" refreshError="1"/>
      <sheetData sheetId="16678" refreshError="1"/>
      <sheetData sheetId="16679" refreshError="1"/>
      <sheetData sheetId="16680" refreshError="1"/>
      <sheetData sheetId="16681" refreshError="1"/>
      <sheetData sheetId="16682" refreshError="1"/>
      <sheetData sheetId="16683" refreshError="1"/>
      <sheetData sheetId="16684" refreshError="1"/>
      <sheetData sheetId="16685" refreshError="1"/>
      <sheetData sheetId="16686" refreshError="1"/>
      <sheetData sheetId="16687" refreshError="1"/>
      <sheetData sheetId="16688" refreshError="1"/>
      <sheetData sheetId="16689" refreshError="1"/>
      <sheetData sheetId="16690" refreshError="1"/>
      <sheetData sheetId="16691" refreshError="1"/>
      <sheetData sheetId="16692" refreshError="1"/>
      <sheetData sheetId="16693" refreshError="1"/>
      <sheetData sheetId="16694" refreshError="1"/>
      <sheetData sheetId="16695" refreshError="1"/>
      <sheetData sheetId="16696" refreshError="1"/>
      <sheetData sheetId="16697" refreshError="1"/>
      <sheetData sheetId="16698" refreshError="1"/>
      <sheetData sheetId="16699" refreshError="1"/>
      <sheetData sheetId="16700" refreshError="1"/>
      <sheetData sheetId="16701" refreshError="1"/>
      <sheetData sheetId="16702" refreshError="1"/>
      <sheetData sheetId="16703" refreshError="1"/>
      <sheetData sheetId="16704" refreshError="1"/>
      <sheetData sheetId="16705" refreshError="1"/>
      <sheetData sheetId="16706" refreshError="1"/>
      <sheetData sheetId="16707" refreshError="1"/>
      <sheetData sheetId="16708" refreshError="1"/>
      <sheetData sheetId="16709" refreshError="1"/>
      <sheetData sheetId="16710" refreshError="1"/>
      <sheetData sheetId="16711" refreshError="1"/>
      <sheetData sheetId="16712" refreshError="1"/>
      <sheetData sheetId="16713" refreshError="1"/>
      <sheetData sheetId="16714" refreshError="1"/>
      <sheetData sheetId="16715" refreshError="1"/>
      <sheetData sheetId="16716" refreshError="1"/>
      <sheetData sheetId="16717" refreshError="1"/>
      <sheetData sheetId="16718" refreshError="1"/>
      <sheetData sheetId="16719" refreshError="1"/>
      <sheetData sheetId="16720" refreshError="1"/>
      <sheetData sheetId="16721" refreshError="1"/>
      <sheetData sheetId="16722" refreshError="1"/>
      <sheetData sheetId="16723" refreshError="1"/>
      <sheetData sheetId="16724" refreshError="1"/>
      <sheetData sheetId="16725" refreshError="1"/>
      <sheetData sheetId="16726" refreshError="1"/>
      <sheetData sheetId="16727" refreshError="1"/>
      <sheetData sheetId="16728" refreshError="1"/>
      <sheetData sheetId="16729" refreshError="1"/>
      <sheetData sheetId="16730" refreshError="1"/>
      <sheetData sheetId="16731" refreshError="1"/>
      <sheetData sheetId="16732" refreshError="1"/>
      <sheetData sheetId="16733" refreshError="1"/>
      <sheetData sheetId="16734" refreshError="1"/>
      <sheetData sheetId="16735" refreshError="1"/>
      <sheetData sheetId="16736" refreshError="1"/>
      <sheetData sheetId="16737" refreshError="1"/>
      <sheetData sheetId="16738" refreshError="1"/>
      <sheetData sheetId="16739" refreshError="1"/>
      <sheetData sheetId="16740" refreshError="1"/>
      <sheetData sheetId="16741" refreshError="1"/>
      <sheetData sheetId="16742" refreshError="1"/>
      <sheetData sheetId="16743" refreshError="1"/>
      <sheetData sheetId="16744" refreshError="1"/>
      <sheetData sheetId="16745" refreshError="1"/>
      <sheetData sheetId="16746" refreshError="1"/>
      <sheetData sheetId="16747" refreshError="1"/>
      <sheetData sheetId="16748" refreshError="1"/>
      <sheetData sheetId="16749" refreshError="1"/>
      <sheetData sheetId="16750" refreshError="1"/>
      <sheetData sheetId="16751" refreshError="1"/>
      <sheetData sheetId="16752" refreshError="1"/>
      <sheetData sheetId="16753" refreshError="1"/>
      <sheetData sheetId="16754" refreshError="1"/>
      <sheetData sheetId="16755" refreshError="1"/>
      <sheetData sheetId="16756" refreshError="1"/>
      <sheetData sheetId="16757" refreshError="1"/>
      <sheetData sheetId="16758" refreshError="1"/>
      <sheetData sheetId="16759" refreshError="1"/>
      <sheetData sheetId="16760" refreshError="1"/>
      <sheetData sheetId="16761" refreshError="1"/>
      <sheetData sheetId="16762" refreshError="1"/>
      <sheetData sheetId="16763" refreshError="1"/>
      <sheetData sheetId="16764" refreshError="1"/>
      <sheetData sheetId="16765" refreshError="1"/>
      <sheetData sheetId="16766" refreshError="1"/>
      <sheetData sheetId="16767" refreshError="1"/>
      <sheetData sheetId="16768" refreshError="1"/>
      <sheetData sheetId="16769" refreshError="1"/>
      <sheetData sheetId="16770" refreshError="1"/>
      <sheetData sheetId="16771" refreshError="1"/>
      <sheetData sheetId="16772" refreshError="1"/>
      <sheetData sheetId="16773" refreshError="1"/>
      <sheetData sheetId="16774" refreshError="1"/>
      <sheetData sheetId="16775" refreshError="1"/>
      <sheetData sheetId="16776" refreshError="1"/>
      <sheetData sheetId="16777" refreshError="1"/>
      <sheetData sheetId="16778" refreshError="1"/>
      <sheetData sheetId="16779" refreshError="1"/>
      <sheetData sheetId="16780" refreshError="1"/>
      <sheetData sheetId="16781" refreshError="1"/>
      <sheetData sheetId="16782" refreshError="1"/>
      <sheetData sheetId="16783" refreshError="1"/>
      <sheetData sheetId="16784" refreshError="1"/>
      <sheetData sheetId="16785" refreshError="1"/>
      <sheetData sheetId="16786" refreshError="1"/>
      <sheetData sheetId="16787" refreshError="1"/>
      <sheetData sheetId="16788" refreshError="1"/>
      <sheetData sheetId="16789" refreshError="1"/>
      <sheetData sheetId="16790" refreshError="1"/>
      <sheetData sheetId="16791" refreshError="1"/>
      <sheetData sheetId="16792" refreshError="1"/>
      <sheetData sheetId="16793" refreshError="1"/>
      <sheetData sheetId="16794" refreshError="1"/>
      <sheetData sheetId="16795" refreshError="1"/>
      <sheetData sheetId="16796" refreshError="1"/>
      <sheetData sheetId="16797" refreshError="1"/>
      <sheetData sheetId="16798" refreshError="1"/>
      <sheetData sheetId="16799" refreshError="1"/>
      <sheetData sheetId="16800" refreshError="1"/>
      <sheetData sheetId="16801" refreshError="1"/>
      <sheetData sheetId="16802" refreshError="1"/>
      <sheetData sheetId="16803" refreshError="1"/>
      <sheetData sheetId="16804" refreshError="1"/>
      <sheetData sheetId="16805" refreshError="1"/>
      <sheetData sheetId="16806" refreshError="1"/>
      <sheetData sheetId="16807" refreshError="1"/>
      <sheetData sheetId="16808" refreshError="1"/>
      <sheetData sheetId="16809" refreshError="1"/>
      <sheetData sheetId="16810" refreshError="1"/>
      <sheetData sheetId="16811" refreshError="1"/>
      <sheetData sheetId="16812"/>
      <sheetData sheetId="16813" refreshError="1"/>
      <sheetData sheetId="16814" refreshError="1"/>
      <sheetData sheetId="16815" refreshError="1"/>
      <sheetData sheetId="16816" refreshError="1"/>
      <sheetData sheetId="16817" refreshError="1"/>
      <sheetData sheetId="16818" refreshError="1"/>
      <sheetData sheetId="16819" refreshError="1"/>
      <sheetData sheetId="16820" refreshError="1"/>
      <sheetData sheetId="16821" refreshError="1"/>
      <sheetData sheetId="16822" refreshError="1"/>
      <sheetData sheetId="16823" refreshError="1"/>
      <sheetData sheetId="16824"/>
      <sheetData sheetId="16825" refreshError="1"/>
      <sheetData sheetId="16826" refreshError="1"/>
      <sheetData sheetId="16827" refreshError="1"/>
      <sheetData sheetId="16828" refreshError="1"/>
      <sheetData sheetId="16829" refreshError="1"/>
      <sheetData sheetId="16830" refreshError="1"/>
      <sheetData sheetId="16831" refreshError="1"/>
      <sheetData sheetId="16832" refreshError="1"/>
      <sheetData sheetId="16833" refreshError="1"/>
      <sheetData sheetId="16834" refreshError="1"/>
      <sheetData sheetId="16835" refreshError="1"/>
      <sheetData sheetId="16836" refreshError="1"/>
      <sheetData sheetId="16837" refreshError="1"/>
      <sheetData sheetId="16838" refreshError="1"/>
      <sheetData sheetId="16839" refreshError="1"/>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sheetData sheetId="17164" refreshError="1"/>
      <sheetData sheetId="17165" refreshError="1"/>
      <sheetData sheetId="17166" refreshError="1"/>
      <sheetData sheetId="17167" refreshError="1"/>
      <sheetData sheetId="17168" refreshError="1"/>
      <sheetData sheetId="17169" refreshError="1"/>
      <sheetData sheetId="17170"/>
      <sheetData sheetId="17171" refreshError="1"/>
      <sheetData sheetId="17172" refreshError="1"/>
      <sheetData sheetId="17173" refreshError="1"/>
      <sheetData sheetId="17174" refreshError="1"/>
      <sheetData sheetId="17175" refreshError="1"/>
      <sheetData sheetId="17176" refreshError="1"/>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refreshError="1"/>
      <sheetData sheetId="17185" refreshError="1"/>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refreshError="1"/>
      <sheetData sheetId="17215">
        <row r="9">
          <cell r="A9" t="str">
            <v>A</v>
          </cell>
        </row>
      </sheetData>
      <sheetData sheetId="17216"/>
      <sheetData sheetId="17217"/>
      <sheetData sheetId="17218"/>
      <sheetData sheetId="17219"/>
      <sheetData sheetId="17220" refreshError="1"/>
      <sheetData sheetId="17221" refreshError="1"/>
      <sheetData sheetId="17222" refreshError="1"/>
      <sheetData sheetId="17223" refreshError="1"/>
      <sheetData sheetId="17224" refreshError="1"/>
      <sheetData sheetId="17225" refreshError="1"/>
      <sheetData sheetId="17226" refreshError="1"/>
      <sheetData sheetId="17227" refreshError="1"/>
      <sheetData sheetId="17228" refreshError="1"/>
      <sheetData sheetId="17229" refreshError="1"/>
      <sheetData sheetId="17230" refreshError="1"/>
      <sheetData sheetId="17231" refreshError="1"/>
      <sheetData sheetId="17232" refreshError="1"/>
      <sheetData sheetId="17233" refreshError="1"/>
      <sheetData sheetId="17234" refreshError="1"/>
      <sheetData sheetId="17235" refreshError="1"/>
      <sheetData sheetId="17236" refreshError="1"/>
      <sheetData sheetId="17237" refreshError="1"/>
      <sheetData sheetId="17238" refreshError="1"/>
      <sheetData sheetId="17239" refreshError="1"/>
      <sheetData sheetId="17240" refreshError="1"/>
      <sheetData sheetId="17241" refreshError="1"/>
      <sheetData sheetId="17242" refreshError="1"/>
      <sheetData sheetId="17243" refreshError="1"/>
      <sheetData sheetId="17244" refreshError="1"/>
      <sheetData sheetId="17245" refreshError="1"/>
      <sheetData sheetId="17246" refreshError="1"/>
      <sheetData sheetId="17247" refreshError="1"/>
      <sheetData sheetId="17248" refreshError="1"/>
      <sheetData sheetId="17249" refreshError="1"/>
      <sheetData sheetId="17250" refreshError="1"/>
      <sheetData sheetId="17251"/>
      <sheetData sheetId="17252"/>
      <sheetData sheetId="17253"/>
      <sheetData sheetId="17254"/>
      <sheetData sheetId="17255"/>
      <sheetData sheetId="17256"/>
      <sheetData sheetId="17257"/>
      <sheetData sheetId="17258"/>
      <sheetData sheetId="17259"/>
      <sheetData sheetId="17260"/>
      <sheetData sheetId="17261"/>
      <sheetData sheetId="17262">
        <row r="9">
          <cell r="A9" t="str">
            <v>A</v>
          </cell>
        </row>
      </sheetData>
      <sheetData sheetId="17263" refreshError="1"/>
      <sheetData sheetId="17264" refreshError="1"/>
      <sheetData sheetId="17265" refreshError="1"/>
      <sheetData sheetId="17266"/>
      <sheetData sheetId="17267">
        <row r="9">
          <cell r="A9" t="str">
            <v>A</v>
          </cell>
        </row>
      </sheetData>
      <sheetData sheetId="17268">
        <row r="9">
          <cell r="A9" t="str">
            <v>A</v>
          </cell>
        </row>
      </sheetData>
      <sheetData sheetId="17269">
        <row r="9">
          <cell r="A9" t="str">
            <v>A</v>
          </cell>
        </row>
      </sheetData>
      <sheetData sheetId="17270" refreshError="1"/>
      <sheetData sheetId="17271" refreshError="1"/>
      <sheetData sheetId="17272" refreshError="1"/>
      <sheetData sheetId="17273" refreshError="1"/>
      <sheetData sheetId="17274" refreshError="1"/>
      <sheetData sheetId="17275" refreshError="1"/>
      <sheetData sheetId="17276" refreshError="1"/>
      <sheetData sheetId="17277" refreshError="1"/>
      <sheetData sheetId="17278" refreshError="1"/>
      <sheetData sheetId="17279" refreshError="1"/>
      <sheetData sheetId="17280" refreshError="1"/>
      <sheetData sheetId="17281" refreshError="1"/>
      <sheetData sheetId="17282" refreshError="1"/>
      <sheetData sheetId="17283" refreshError="1"/>
      <sheetData sheetId="17284"/>
      <sheetData sheetId="17285" refreshError="1"/>
      <sheetData sheetId="17286" refreshError="1"/>
      <sheetData sheetId="17287" refreshError="1"/>
      <sheetData sheetId="17288" refreshError="1"/>
      <sheetData sheetId="17289" refreshError="1"/>
      <sheetData sheetId="17290" refreshError="1"/>
      <sheetData sheetId="17291" refreshError="1"/>
      <sheetData sheetId="17292" refreshError="1"/>
      <sheetData sheetId="17293" refreshError="1"/>
      <sheetData sheetId="17294" refreshError="1"/>
      <sheetData sheetId="17295" refreshError="1"/>
      <sheetData sheetId="17296" refreshError="1"/>
      <sheetData sheetId="17297" refreshError="1"/>
      <sheetData sheetId="17298" refreshError="1"/>
      <sheetData sheetId="17299" refreshError="1"/>
      <sheetData sheetId="17300" refreshError="1"/>
      <sheetData sheetId="17301" refreshError="1"/>
      <sheetData sheetId="17302" refreshError="1"/>
      <sheetData sheetId="17303" refreshError="1"/>
      <sheetData sheetId="17304" refreshError="1"/>
      <sheetData sheetId="17305" refreshError="1"/>
      <sheetData sheetId="17306" refreshError="1"/>
      <sheetData sheetId="17307" refreshError="1"/>
      <sheetData sheetId="17308" refreshError="1"/>
      <sheetData sheetId="17309" refreshError="1"/>
      <sheetData sheetId="17310" refreshError="1"/>
      <sheetData sheetId="17311"/>
      <sheetData sheetId="17312"/>
      <sheetData sheetId="17313"/>
      <sheetData sheetId="17314"/>
      <sheetData sheetId="17315">
        <row r="9">
          <cell r="A9" t="str">
            <v>A</v>
          </cell>
        </row>
      </sheetData>
      <sheetData sheetId="17316">
        <row r="9">
          <cell r="A9" t="str">
            <v>A</v>
          </cell>
        </row>
      </sheetData>
      <sheetData sheetId="17317"/>
      <sheetData sheetId="17318"/>
      <sheetData sheetId="17319"/>
      <sheetData sheetId="17320"/>
      <sheetData sheetId="17321">
        <row r="9">
          <cell r="A9" t="str">
            <v>A</v>
          </cell>
        </row>
      </sheetData>
      <sheetData sheetId="17322">
        <row r="9">
          <cell r="A9" t="str">
            <v>A</v>
          </cell>
        </row>
      </sheetData>
      <sheetData sheetId="17323">
        <row r="9">
          <cell r="A9" t="str">
            <v>A</v>
          </cell>
        </row>
      </sheetData>
      <sheetData sheetId="17324">
        <row r="9">
          <cell r="A9" t="str">
            <v>A</v>
          </cell>
        </row>
      </sheetData>
      <sheetData sheetId="17325">
        <row r="9">
          <cell r="A9" t="str">
            <v>A</v>
          </cell>
        </row>
      </sheetData>
      <sheetData sheetId="17326">
        <row r="9">
          <cell r="A9" t="str">
            <v>A</v>
          </cell>
        </row>
      </sheetData>
      <sheetData sheetId="17327">
        <row r="9">
          <cell r="A9" t="str">
            <v>A</v>
          </cell>
        </row>
      </sheetData>
      <sheetData sheetId="17328">
        <row r="9">
          <cell r="A9" t="str">
            <v>A</v>
          </cell>
        </row>
      </sheetData>
      <sheetData sheetId="17329">
        <row r="9">
          <cell r="A9" t="str">
            <v>A</v>
          </cell>
        </row>
      </sheetData>
      <sheetData sheetId="17330">
        <row r="9">
          <cell r="A9" t="str">
            <v>A</v>
          </cell>
        </row>
      </sheetData>
      <sheetData sheetId="17331">
        <row r="9">
          <cell r="A9" t="str">
            <v>A</v>
          </cell>
        </row>
      </sheetData>
      <sheetData sheetId="17332">
        <row r="9">
          <cell r="A9" t="str">
            <v>A</v>
          </cell>
        </row>
      </sheetData>
      <sheetData sheetId="17333">
        <row r="9">
          <cell r="A9" t="str">
            <v>A</v>
          </cell>
        </row>
      </sheetData>
      <sheetData sheetId="17334">
        <row r="9">
          <cell r="A9" t="str">
            <v>A</v>
          </cell>
        </row>
      </sheetData>
      <sheetData sheetId="17335">
        <row r="9">
          <cell r="A9" t="str">
            <v>A</v>
          </cell>
        </row>
      </sheetData>
      <sheetData sheetId="17336">
        <row r="9">
          <cell r="A9" t="str">
            <v>A</v>
          </cell>
        </row>
      </sheetData>
      <sheetData sheetId="17337">
        <row r="9">
          <cell r="A9" t="str">
            <v>A</v>
          </cell>
        </row>
      </sheetData>
      <sheetData sheetId="17338">
        <row r="9">
          <cell r="A9" t="str">
            <v>A</v>
          </cell>
        </row>
      </sheetData>
      <sheetData sheetId="17339">
        <row r="9">
          <cell r="A9" t="str">
            <v>A</v>
          </cell>
        </row>
      </sheetData>
      <sheetData sheetId="17340">
        <row r="9">
          <cell r="A9" t="str">
            <v>A</v>
          </cell>
        </row>
      </sheetData>
      <sheetData sheetId="17341">
        <row r="9">
          <cell r="A9" t="str">
            <v>A</v>
          </cell>
        </row>
      </sheetData>
      <sheetData sheetId="17342">
        <row r="9">
          <cell r="A9" t="str">
            <v>A</v>
          </cell>
        </row>
      </sheetData>
      <sheetData sheetId="17343">
        <row r="9">
          <cell r="A9" t="str">
            <v>A</v>
          </cell>
        </row>
      </sheetData>
      <sheetData sheetId="17344">
        <row r="9">
          <cell r="A9" t="str">
            <v>A</v>
          </cell>
        </row>
      </sheetData>
      <sheetData sheetId="17345">
        <row r="9">
          <cell r="A9" t="str">
            <v>A</v>
          </cell>
        </row>
      </sheetData>
      <sheetData sheetId="17346">
        <row r="9">
          <cell r="A9" t="str">
            <v>A</v>
          </cell>
        </row>
      </sheetData>
      <sheetData sheetId="17347">
        <row r="9">
          <cell r="A9" t="str">
            <v>A</v>
          </cell>
        </row>
      </sheetData>
      <sheetData sheetId="17348">
        <row r="9">
          <cell r="A9" t="str">
            <v>A</v>
          </cell>
        </row>
      </sheetData>
      <sheetData sheetId="17349">
        <row r="9">
          <cell r="A9" t="str">
            <v>A</v>
          </cell>
        </row>
      </sheetData>
      <sheetData sheetId="17350">
        <row r="9">
          <cell r="A9" t="str">
            <v>A</v>
          </cell>
        </row>
      </sheetData>
      <sheetData sheetId="17351">
        <row r="9">
          <cell r="A9" t="str">
            <v>A</v>
          </cell>
        </row>
      </sheetData>
      <sheetData sheetId="17352">
        <row r="9">
          <cell r="A9" t="str">
            <v>A</v>
          </cell>
        </row>
      </sheetData>
      <sheetData sheetId="17353">
        <row r="9">
          <cell r="A9" t="str">
            <v>A</v>
          </cell>
        </row>
      </sheetData>
      <sheetData sheetId="17354">
        <row r="9">
          <cell r="A9" t="str">
            <v>A</v>
          </cell>
        </row>
      </sheetData>
      <sheetData sheetId="17355">
        <row r="9">
          <cell r="A9" t="str">
            <v>A</v>
          </cell>
        </row>
      </sheetData>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refreshError="1"/>
      <sheetData sheetId="17369" refreshError="1"/>
      <sheetData sheetId="17370"/>
      <sheetData sheetId="17371"/>
      <sheetData sheetId="17372" refreshError="1"/>
      <sheetData sheetId="17373" refreshError="1"/>
      <sheetData sheetId="17374" refreshError="1"/>
      <sheetData sheetId="17375" refreshError="1"/>
      <sheetData sheetId="17376" refreshError="1"/>
      <sheetData sheetId="17377" refreshError="1"/>
      <sheetData sheetId="17378" refreshError="1"/>
      <sheetData sheetId="17379" refreshError="1"/>
      <sheetData sheetId="17380" refreshError="1"/>
      <sheetData sheetId="17381" refreshError="1"/>
      <sheetData sheetId="17382" refreshError="1"/>
      <sheetData sheetId="17383" refreshError="1"/>
      <sheetData sheetId="17384" refreshError="1"/>
      <sheetData sheetId="17385"/>
      <sheetData sheetId="17386"/>
      <sheetData sheetId="17387"/>
      <sheetData sheetId="17388"/>
      <sheetData sheetId="17389" refreshError="1"/>
      <sheetData sheetId="17390" refreshError="1"/>
      <sheetData sheetId="17391" refreshError="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refreshError="1"/>
      <sheetData sheetId="17408"/>
      <sheetData sheetId="17409"/>
      <sheetData sheetId="17410"/>
      <sheetData sheetId="17411"/>
      <sheetData sheetId="17412"/>
      <sheetData sheetId="17413"/>
      <sheetData sheetId="17414" refreshError="1"/>
      <sheetData sheetId="17415" refreshError="1"/>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row r="9">
          <cell r="A9" t="str">
            <v>A</v>
          </cell>
        </row>
      </sheetData>
      <sheetData sheetId="17449">
        <row r="9">
          <cell r="A9" t="str">
            <v>A</v>
          </cell>
        </row>
      </sheetData>
      <sheetData sheetId="17450"/>
      <sheetData sheetId="17451">
        <row r="9">
          <cell r="A9" t="str">
            <v>A</v>
          </cell>
        </row>
      </sheetData>
      <sheetData sheetId="17452">
        <row r="9">
          <cell r="A9" t="str">
            <v>A</v>
          </cell>
        </row>
      </sheetData>
      <sheetData sheetId="17453">
        <row r="9">
          <cell r="A9" t="str">
            <v>A</v>
          </cell>
        </row>
      </sheetData>
      <sheetData sheetId="17454">
        <row r="9">
          <cell r="A9" t="str">
            <v>A</v>
          </cell>
        </row>
      </sheetData>
      <sheetData sheetId="17455">
        <row r="9">
          <cell r="A9" t="str">
            <v>A</v>
          </cell>
        </row>
      </sheetData>
      <sheetData sheetId="17456">
        <row r="9">
          <cell r="A9" t="str">
            <v>A</v>
          </cell>
        </row>
      </sheetData>
      <sheetData sheetId="17457">
        <row r="9">
          <cell r="A9" t="str">
            <v>A</v>
          </cell>
        </row>
      </sheetData>
      <sheetData sheetId="17458">
        <row r="9">
          <cell r="A9" t="str">
            <v>A</v>
          </cell>
        </row>
      </sheetData>
      <sheetData sheetId="17459">
        <row r="9">
          <cell r="A9" t="str">
            <v>A</v>
          </cell>
        </row>
      </sheetData>
      <sheetData sheetId="17460">
        <row r="9">
          <cell r="A9" t="str">
            <v>A</v>
          </cell>
        </row>
      </sheetData>
      <sheetData sheetId="17461">
        <row r="9">
          <cell r="A9" t="str">
            <v>A</v>
          </cell>
        </row>
      </sheetData>
      <sheetData sheetId="17462">
        <row r="9">
          <cell r="A9" t="str">
            <v>A</v>
          </cell>
        </row>
      </sheetData>
      <sheetData sheetId="17463">
        <row r="9">
          <cell r="A9" t="str">
            <v>A</v>
          </cell>
        </row>
      </sheetData>
      <sheetData sheetId="17464">
        <row r="9">
          <cell r="A9" t="str">
            <v>A</v>
          </cell>
        </row>
      </sheetData>
      <sheetData sheetId="17465"/>
      <sheetData sheetId="17466"/>
      <sheetData sheetId="17467">
        <row r="9">
          <cell r="A9" t="str">
            <v>A</v>
          </cell>
        </row>
      </sheetData>
      <sheetData sheetId="17468">
        <row r="9">
          <cell r="A9" t="str">
            <v>A</v>
          </cell>
        </row>
      </sheetData>
      <sheetData sheetId="17469">
        <row r="9">
          <cell r="A9" t="str">
            <v>A</v>
          </cell>
        </row>
      </sheetData>
      <sheetData sheetId="17470">
        <row r="9">
          <cell r="A9" t="str">
            <v>A</v>
          </cell>
        </row>
      </sheetData>
      <sheetData sheetId="17471">
        <row r="9">
          <cell r="A9" t="str">
            <v>A</v>
          </cell>
        </row>
      </sheetData>
      <sheetData sheetId="17472">
        <row r="9">
          <cell r="A9" t="str">
            <v>A</v>
          </cell>
        </row>
      </sheetData>
      <sheetData sheetId="17473">
        <row r="9">
          <cell r="A9" t="str">
            <v>A</v>
          </cell>
        </row>
      </sheetData>
      <sheetData sheetId="17474">
        <row r="9">
          <cell r="A9" t="str">
            <v>A</v>
          </cell>
        </row>
      </sheetData>
      <sheetData sheetId="17475"/>
      <sheetData sheetId="17476"/>
      <sheetData sheetId="17477"/>
      <sheetData sheetId="17478"/>
      <sheetData sheetId="17479"/>
      <sheetData sheetId="17480"/>
      <sheetData sheetId="17481">
        <row r="9">
          <cell r="A9" t="str">
            <v>A</v>
          </cell>
        </row>
      </sheetData>
      <sheetData sheetId="17482">
        <row r="9">
          <cell r="A9" t="str">
            <v>A</v>
          </cell>
        </row>
      </sheetData>
      <sheetData sheetId="17483">
        <row r="9">
          <cell r="A9" t="str">
            <v>A</v>
          </cell>
        </row>
      </sheetData>
      <sheetData sheetId="17484"/>
      <sheetData sheetId="17485"/>
      <sheetData sheetId="17486" refreshError="1"/>
      <sheetData sheetId="17487"/>
      <sheetData sheetId="17488"/>
      <sheetData sheetId="17489"/>
      <sheetData sheetId="17490"/>
      <sheetData sheetId="17491"/>
      <sheetData sheetId="17492"/>
      <sheetData sheetId="17493" refreshError="1"/>
      <sheetData sheetId="17494"/>
      <sheetData sheetId="17495" refreshError="1"/>
      <sheetData sheetId="17496" refreshError="1"/>
      <sheetData sheetId="17497" refreshError="1"/>
      <sheetData sheetId="17498" refreshError="1"/>
      <sheetData sheetId="17499" refreshError="1"/>
      <sheetData sheetId="17500" refreshError="1"/>
      <sheetData sheetId="17501" refreshError="1"/>
      <sheetData sheetId="17502" refreshError="1"/>
      <sheetData sheetId="17503" refreshError="1"/>
      <sheetData sheetId="17504" refreshError="1"/>
      <sheetData sheetId="17505" refreshError="1"/>
      <sheetData sheetId="17506" refreshError="1"/>
      <sheetData sheetId="17507" refreshError="1"/>
      <sheetData sheetId="17508" refreshError="1"/>
      <sheetData sheetId="17509" refreshError="1"/>
      <sheetData sheetId="17510" refreshError="1"/>
      <sheetData sheetId="17511" refreshError="1"/>
      <sheetData sheetId="17512" refreshError="1"/>
      <sheetData sheetId="17513" refreshError="1"/>
      <sheetData sheetId="17514" refreshError="1"/>
      <sheetData sheetId="17515" refreshError="1"/>
      <sheetData sheetId="17516" refreshError="1"/>
      <sheetData sheetId="17517" refreshError="1"/>
      <sheetData sheetId="17518" refreshError="1"/>
      <sheetData sheetId="17519" refreshError="1"/>
      <sheetData sheetId="17520" refreshError="1"/>
      <sheetData sheetId="17521" refreshError="1"/>
      <sheetData sheetId="17522" refreshError="1"/>
      <sheetData sheetId="17523" refreshError="1"/>
      <sheetData sheetId="17524" refreshError="1"/>
      <sheetData sheetId="17525" refreshError="1"/>
      <sheetData sheetId="17526">
        <row r="9">
          <cell r="A9" t="str">
            <v>A</v>
          </cell>
        </row>
      </sheetData>
      <sheetData sheetId="17527">
        <row r="9">
          <cell r="A9" t="str">
            <v>A</v>
          </cell>
        </row>
      </sheetData>
      <sheetData sheetId="17528">
        <row r="9">
          <cell r="A9" t="str">
            <v>A</v>
          </cell>
        </row>
      </sheetData>
      <sheetData sheetId="17529">
        <row r="9">
          <cell r="A9" t="str">
            <v>A</v>
          </cell>
        </row>
      </sheetData>
      <sheetData sheetId="17530">
        <row r="9">
          <cell r="A9" t="str">
            <v>A</v>
          </cell>
        </row>
      </sheetData>
      <sheetData sheetId="17531">
        <row r="9">
          <cell r="A9" t="str">
            <v>A</v>
          </cell>
        </row>
      </sheetData>
      <sheetData sheetId="17532">
        <row r="9">
          <cell r="A9" t="str">
            <v>A</v>
          </cell>
        </row>
      </sheetData>
      <sheetData sheetId="17533">
        <row r="9">
          <cell r="A9" t="str">
            <v>A</v>
          </cell>
        </row>
      </sheetData>
      <sheetData sheetId="17534">
        <row r="9">
          <cell r="A9" t="str">
            <v>A</v>
          </cell>
        </row>
      </sheetData>
      <sheetData sheetId="17535">
        <row r="9">
          <cell r="A9" t="str">
            <v>A</v>
          </cell>
        </row>
      </sheetData>
      <sheetData sheetId="17536">
        <row r="9">
          <cell r="A9" t="str">
            <v>A</v>
          </cell>
        </row>
      </sheetData>
      <sheetData sheetId="17537">
        <row r="9">
          <cell r="A9" t="str">
            <v>A</v>
          </cell>
        </row>
      </sheetData>
      <sheetData sheetId="17538">
        <row r="9">
          <cell r="A9" t="str">
            <v>A</v>
          </cell>
        </row>
      </sheetData>
      <sheetData sheetId="17539">
        <row r="9">
          <cell r="A9" t="str">
            <v>A</v>
          </cell>
        </row>
      </sheetData>
      <sheetData sheetId="17540">
        <row r="9">
          <cell r="A9" t="str">
            <v>A</v>
          </cell>
        </row>
      </sheetData>
      <sheetData sheetId="17541">
        <row r="9">
          <cell r="A9" t="str">
            <v>A</v>
          </cell>
        </row>
      </sheetData>
      <sheetData sheetId="17542">
        <row r="9">
          <cell r="A9" t="str">
            <v>A</v>
          </cell>
        </row>
      </sheetData>
      <sheetData sheetId="17543">
        <row r="9">
          <cell r="A9" t="str">
            <v>A</v>
          </cell>
        </row>
      </sheetData>
      <sheetData sheetId="17544">
        <row r="9">
          <cell r="A9" t="str">
            <v>A</v>
          </cell>
        </row>
      </sheetData>
      <sheetData sheetId="17545">
        <row r="9">
          <cell r="A9" t="str">
            <v>A</v>
          </cell>
        </row>
      </sheetData>
      <sheetData sheetId="17546">
        <row r="9">
          <cell r="A9" t="str">
            <v>A</v>
          </cell>
        </row>
      </sheetData>
      <sheetData sheetId="17547">
        <row r="9">
          <cell r="A9" t="str">
            <v>A</v>
          </cell>
        </row>
      </sheetData>
      <sheetData sheetId="17548" refreshError="1"/>
      <sheetData sheetId="17549" refreshError="1"/>
      <sheetData sheetId="17550" refreshError="1"/>
      <sheetData sheetId="17551" refreshError="1"/>
      <sheetData sheetId="17552" refreshError="1"/>
      <sheetData sheetId="17553" refreshError="1"/>
      <sheetData sheetId="17554" refreshError="1"/>
      <sheetData sheetId="17555" refreshError="1"/>
      <sheetData sheetId="17556" refreshError="1"/>
      <sheetData sheetId="17557" refreshError="1"/>
      <sheetData sheetId="17558" refreshError="1"/>
      <sheetData sheetId="17559" refreshError="1"/>
      <sheetData sheetId="17560" refreshError="1"/>
      <sheetData sheetId="17561">
        <row r="9">
          <cell r="A9" t="str">
            <v>A</v>
          </cell>
        </row>
      </sheetData>
      <sheetData sheetId="17562">
        <row r="9">
          <cell r="A9" t="str">
            <v>A</v>
          </cell>
        </row>
      </sheetData>
      <sheetData sheetId="17563" refreshError="1"/>
      <sheetData sheetId="17564" refreshError="1"/>
      <sheetData sheetId="17565" refreshError="1"/>
      <sheetData sheetId="17566" refreshError="1"/>
      <sheetData sheetId="17567" refreshError="1"/>
      <sheetData sheetId="17568" refreshError="1"/>
      <sheetData sheetId="17569">
        <row r="9">
          <cell r="A9" t="str">
            <v>A</v>
          </cell>
        </row>
      </sheetData>
      <sheetData sheetId="17570">
        <row r="9">
          <cell r="A9" t="str">
            <v>A</v>
          </cell>
        </row>
      </sheetData>
      <sheetData sheetId="17571">
        <row r="9">
          <cell r="A9" t="str">
            <v>A</v>
          </cell>
        </row>
      </sheetData>
      <sheetData sheetId="17572">
        <row r="9">
          <cell r="A9" t="str">
            <v>A</v>
          </cell>
        </row>
      </sheetData>
      <sheetData sheetId="17573">
        <row r="9">
          <cell r="A9" t="str">
            <v>A</v>
          </cell>
        </row>
      </sheetData>
      <sheetData sheetId="17574">
        <row r="9">
          <cell r="A9" t="str">
            <v>A</v>
          </cell>
        </row>
      </sheetData>
      <sheetData sheetId="17575">
        <row r="9">
          <cell r="A9" t="str">
            <v>A</v>
          </cell>
        </row>
      </sheetData>
      <sheetData sheetId="17576">
        <row r="9">
          <cell r="A9" t="str">
            <v>A</v>
          </cell>
        </row>
      </sheetData>
      <sheetData sheetId="17577">
        <row r="9">
          <cell r="A9" t="str">
            <v>A</v>
          </cell>
        </row>
      </sheetData>
      <sheetData sheetId="17578">
        <row r="9">
          <cell r="A9" t="str">
            <v>A</v>
          </cell>
        </row>
      </sheetData>
      <sheetData sheetId="17579">
        <row r="9">
          <cell r="A9" t="str">
            <v>A</v>
          </cell>
        </row>
      </sheetData>
      <sheetData sheetId="17580">
        <row r="9">
          <cell r="A9" t="str">
            <v>A</v>
          </cell>
        </row>
      </sheetData>
      <sheetData sheetId="17581">
        <row r="9">
          <cell r="A9" t="str">
            <v>A</v>
          </cell>
        </row>
      </sheetData>
      <sheetData sheetId="17582">
        <row r="9">
          <cell r="A9" t="str">
            <v>A</v>
          </cell>
        </row>
      </sheetData>
      <sheetData sheetId="17583">
        <row r="9">
          <cell r="A9" t="str">
            <v>A</v>
          </cell>
        </row>
      </sheetData>
      <sheetData sheetId="17584" refreshError="1"/>
      <sheetData sheetId="17585" refreshError="1"/>
      <sheetData sheetId="17586">
        <row r="9">
          <cell r="A9" t="str">
            <v>A</v>
          </cell>
        </row>
      </sheetData>
      <sheetData sheetId="17587">
        <row r="9">
          <cell r="A9" t="str">
            <v>A</v>
          </cell>
        </row>
      </sheetData>
      <sheetData sheetId="17588">
        <row r="9">
          <cell r="A9" t="str">
            <v>A</v>
          </cell>
        </row>
      </sheetData>
      <sheetData sheetId="17589">
        <row r="9">
          <cell r="A9" t="str">
            <v>A</v>
          </cell>
        </row>
      </sheetData>
      <sheetData sheetId="17590">
        <row r="9">
          <cell r="A9" t="str">
            <v>A</v>
          </cell>
        </row>
      </sheetData>
      <sheetData sheetId="17591">
        <row r="9">
          <cell r="A9" t="str">
            <v>A</v>
          </cell>
        </row>
      </sheetData>
      <sheetData sheetId="17592">
        <row r="9">
          <cell r="A9" t="str">
            <v>A</v>
          </cell>
        </row>
      </sheetData>
      <sheetData sheetId="17593">
        <row r="9">
          <cell r="A9" t="str">
            <v>A</v>
          </cell>
        </row>
      </sheetData>
      <sheetData sheetId="17594">
        <row r="9">
          <cell r="A9" t="str">
            <v>A</v>
          </cell>
        </row>
      </sheetData>
      <sheetData sheetId="17595">
        <row r="9">
          <cell r="A9" t="str">
            <v>A</v>
          </cell>
        </row>
      </sheetData>
      <sheetData sheetId="17596">
        <row r="9">
          <cell r="A9" t="str">
            <v>A</v>
          </cell>
        </row>
      </sheetData>
      <sheetData sheetId="17597">
        <row r="9">
          <cell r="A9" t="str">
            <v>A</v>
          </cell>
        </row>
      </sheetData>
      <sheetData sheetId="17598">
        <row r="9">
          <cell r="A9" t="str">
            <v>A</v>
          </cell>
        </row>
      </sheetData>
      <sheetData sheetId="17599">
        <row r="9">
          <cell r="A9" t="str">
            <v>A</v>
          </cell>
        </row>
      </sheetData>
      <sheetData sheetId="17600">
        <row r="9">
          <cell r="A9" t="str">
            <v>A</v>
          </cell>
        </row>
      </sheetData>
      <sheetData sheetId="17601">
        <row r="9">
          <cell r="A9" t="str">
            <v>A</v>
          </cell>
        </row>
      </sheetData>
      <sheetData sheetId="17602">
        <row r="9">
          <cell r="A9" t="str">
            <v>A</v>
          </cell>
        </row>
      </sheetData>
      <sheetData sheetId="17603">
        <row r="9">
          <cell r="A9" t="str">
            <v>A</v>
          </cell>
        </row>
      </sheetData>
      <sheetData sheetId="17604">
        <row r="9">
          <cell r="A9" t="str">
            <v>A</v>
          </cell>
        </row>
      </sheetData>
      <sheetData sheetId="17605">
        <row r="9">
          <cell r="A9" t="str">
            <v>A</v>
          </cell>
        </row>
      </sheetData>
      <sheetData sheetId="17606">
        <row r="9">
          <cell r="A9" t="str">
            <v>A</v>
          </cell>
        </row>
      </sheetData>
      <sheetData sheetId="17607">
        <row r="9">
          <cell r="A9" t="str">
            <v>A</v>
          </cell>
        </row>
      </sheetData>
      <sheetData sheetId="17608">
        <row r="9">
          <cell r="A9" t="str">
            <v>A</v>
          </cell>
        </row>
      </sheetData>
      <sheetData sheetId="17609">
        <row r="9">
          <cell r="A9" t="str">
            <v>A</v>
          </cell>
        </row>
      </sheetData>
      <sheetData sheetId="17610">
        <row r="9">
          <cell r="A9" t="str">
            <v>A</v>
          </cell>
        </row>
      </sheetData>
      <sheetData sheetId="17611">
        <row r="9">
          <cell r="A9" t="str">
            <v>A</v>
          </cell>
        </row>
      </sheetData>
      <sheetData sheetId="17612">
        <row r="9">
          <cell r="A9" t="str">
            <v>A</v>
          </cell>
        </row>
      </sheetData>
      <sheetData sheetId="17613">
        <row r="9">
          <cell r="A9" t="str">
            <v>A</v>
          </cell>
        </row>
      </sheetData>
      <sheetData sheetId="17614">
        <row r="9">
          <cell r="A9" t="str">
            <v>A</v>
          </cell>
        </row>
      </sheetData>
      <sheetData sheetId="17615">
        <row r="9">
          <cell r="A9" t="str">
            <v>A</v>
          </cell>
        </row>
      </sheetData>
      <sheetData sheetId="17616">
        <row r="9">
          <cell r="A9" t="str">
            <v>A</v>
          </cell>
        </row>
      </sheetData>
      <sheetData sheetId="17617">
        <row r="9">
          <cell r="A9" t="str">
            <v>A</v>
          </cell>
        </row>
      </sheetData>
      <sheetData sheetId="17618">
        <row r="9">
          <cell r="A9" t="str">
            <v>A</v>
          </cell>
        </row>
      </sheetData>
      <sheetData sheetId="17619">
        <row r="9">
          <cell r="A9" t="str">
            <v>A</v>
          </cell>
        </row>
      </sheetData>
      <sheetData sheetId="17620">
        <row r="9">
          <cell r="A9" t="str">
            <v>A</v>
          </cell>
        </row>
      </sheetData>
      <sheetData sheetId="17621" refreshError="1"/>
      <sheetData sheetId="17622" refreshError="1"/>
      <sheetData sheetId="17623" refreshError="1"/>
      <sheetData sheetId="17624" refreshError="1"/>
      <sheetData sheetId="17625" refreshError="1"/>
      <sheetData sheetId="17626" refreshError="1"/>
      <sheetData sheetId="17627" refreshError="1"/>
      <sheetData sheetId="17628" refreshError="1"/>
      <sheetData sheetId="17629" refreshError="1"/>
      <sheetData sheetId="17630" refreshError="1"/>
      <sheetData sheetId="17631" refreshError="1"/>
      <sheetData sheetId="17632" refreshError="1"/>
      <sheetData sheetId="17633" refreshError="1"/>
      <sheetData sheetId="17634" refreshError="1"/>
      <sheetData sheetId="17635" refreshError="1"/>
      <sheetData sheetId="17636" refreshError="1"/>
      <sheetData sheetId="17637" refreshError="1"/>
      <sheetData sheetId="17638" refreshError="1"/>
      <sheetData sheetId="17639" refreshError="1"/>
      <sheetData sheetId="17640" refreshError="1"/>
      <sheetData sheetId="17641" refreshError="1"/>
      <sheetData sheetId="17642" refreshError="1"/>
      <sheetData sheetId="17643" refreshError="1"/>
      <sheetData sheetId="17644" refreshError="1"/>
      <sheetData sheetId="17645" refreshError="1"/>
      <sheetData sheetId="17646" refreshError="1"/>
      <sheetData sheetId="17647" refreshError="1"/>
      <sheetData sheetId="17648" refreshError="1"/>
      <sheetData sheetId="17649" refreshError="1"/>
      <sheetData sheetId="17650" refreshError="1"/>
      <sheetData sheetId="17651">
        <row r="9">
          <cell r="A9" t="str">
            <v>A</v>
          </cell>
        </row>
      </sheetData>
      <sheetData sheetId="17652">
        <row r="9">
          <cell r="A9" t="str">
            <v>A</v>
          </cell>
        </row>
      </sheetData>
      <sheetData sheetId="17653" refreshError="1"/>
      <sheetData sheetId="17654" refreshError="1"/>
      <sheetData sheetId="17655" refreshError="1"/>
      <sheetData sheetId="17656" refreshError="1"/>
      <sheetData sheetId="17657" refreshError="1"/>
      <sheetData sheetId="17658" refreshError="1"/>
      <sheetData sheetId="17659">
        <row r="9">
          <cell r="A9" t="str">
            <v>A</v>
          </cell>
        </row>
      </sheetData>
      <sheetData sheetId="17660">
        <row r="9">
          <cell r="A9" t="str">
            <v>A</v>
          </cell>
        </row>
      </sheetData>
      <sheetData sheetId="17661">
        <row r="9">
          <cell r="A9" t="str">
            <v>A</v>
          </cell>
        </row>
      </sheetData>
      <sheetData sheetId="17662">
        <row r="9">
          <cell r="A9" t="str">
            <v>A</v>
          </cell>
        </row>
      </sheetData>
      <sheetData sheetId="17663">
        <row r="9">
          <cell r="A9" t="str">
            <v>A</v>
          </cell>
        </row>
      </sheetData>
      <sheetData sheetId="17664">
        <row r="9">
          <cell r="A9" t="str">
            <v>A</v>
          </cell>
        </row>
      </sheetData>
      <sheetData sheetId="17665">
        <row r="9">
          <cell r="A9" t="str">
            <v>A</v>
          </cell>
        </row>
      </sheetData>
      <sheetData sheetId="17666">
        <row r="9">
          <cell r="A9" t="str">
            <v>A</v>
          </cell>
        </row>
      </sheetData>
      <sheetData sheetId="17667">
        <row r="9">
          <cell r="A9" t="str">
            <v>A</v>
          </cell>
        </row>
      </sheetData>
      <sheetData sheetId="17668">
        <row r="9">
          <cell r="A9" t="str">
            <v>A</v>
          </cell>
        </row>
      </sheetData>
      <sheetData sheetId="17669">
        <row r="9">
          <cell r="A9" t="str">
            <v>A</v>
          </cell>
        </row>
      </sheetData>
      <sheetData sheetId="17670">
        <row r="9">
          <cell r="A9" t="str">
            <v>A</v>
          </cell>
        </row>
      </sheetData>
      <sheetData sheetId="17671">
        <row r="9">
          <cell r="A9" t="str">
            <v>A</v>
          </cell>
        </row>
      </sheetData>
      <sheetData sheetId="17672">
        <row r="9">
          <cell r="A9" t="str">
            <v>A</v>
          </cell>
        </row>
      </sheetData>
      <sheetData sheetId="17673">
        <row r="9">
          <cell r="A9" t="str">
            <v>A</v>
          </cell>
        </row>
      </sheetData>
      <sheetData sheetId="17674">
        <row r="9">
          <cell r="A9" t="str">
            <v>A</v>
          </cell>
        </row>
      </sheetData>
      <sheetData sheetId="17675">
        <row r="9">
          <cell r="A9" t="str">
            <v>A</v>
          </cell>
        </row>
      </sheetData>
      <sheetData sheetId="17676">
        <row r="9">
          <cell r="A9" t="str">
            <v>A</v>
          </cell>
        </row>
      </sheetData>
      <sheetData sheetId="17677">
        <row r="9">
          <cell r="A9" t="str">
            <v>A</v>
          </cell>
        </row>
      </sheetData>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sheetData sheetId="17688" refreshError="1"/>
      <sheetData sheetId="17689" refreshError="1"/>
      <sheetData sheetId="17690" refreshError="1"/>
      <sheetData sheetId="17691" refreshError="1"/>
      <sheetData sheetId="17692" refreshError="1"/>
      <sheetData sheetId="17693" refreshError="1"/>
      <sheetData sheetId="17694">
        <row r="9">
          <cell r="A9" t="str">
            <v>A</v>
          </cell>
        </row>
      </sheetData>
      <sheetData sheetId="17695" refreshError="1"/>
      <sheetData sheetId="17696" refreshError="1"/>
      <sheetData sheetId="17697" refreshError="1"/>
      <sheetData sheetId="17698" refreshError="1"/>
      <sheetData sheetId="17699" refreshError="1"/>
      <sheetData sheetId="17700" refreshError="1"/>
      <sheetData sheetId="17701" refreshError="1"/>
      <sheetData sheetId="17702" refreshError="1"/>
      <sheetData sheetId="17703" refreshError="1"/>
      <sheetData sheetId="17704" refreshError="1"/>
      <sheetData sheetId="17705" refreshError="1"/>
      <sheetData sheetId="17706" refreshError="1"/>
      <sheetData sheetId="17707" refreshError="1"/>
      <sheetData sheetId="17708" refreshError="1"/>
      <sheetData sheetId="17709" refreshError="1"/>
      <sheetData sheetId="17710" refreshError="1"/>
      <sheetData sheetId="17711" refreshError="1"/>
      <sheetData sheetId="17712" refreshError="1"/>
      <sheetData sheetId="17713" refreshError="1"/>
      <sheetData sheetId="17714" refreshError="1"/>
      <sheetData sheetId="17715" refreshError="1"/>
      <sheetData sheetId="17716" refreshError="1"/>
      <sheetData sheetId="17717" refreshError="1"/>
      <sheetData sheetId="17718" refreshError="1"/>
      <sheetData sheetId="17719" refreshError="1"/>
      <sheetData sheetId="17720" refreshError="1"/>
      <sheetData sheetId="17721" refreshError="1"/>
      <sheetData sheetId="17722" refreshError="1"/>
      <sheetData sheetId="17723" refreshError="1"/>
      <sheetData sheetId="17724" refreshError="1"/>
      <sheetData sheetId="17725" refreshError="1"/>
      <sheetData sheetId="17726" refreshError="1"/>
      <sheetData sheetId="17727" refreshError="1"/>
      <sheetData sheetId="17728" refreshError="1"/>
      <sheetData sheetId="17729" refreshError="1"/>
      <sheetData sheetId="17730" refreshError="1"/>
      <sheetData sheetId="17731" refreshError="1"/>
      <sheetData sheetId="17732" refreshError="1"/>
      <sheetData sheetId="17733" refreshError="1"/>
      <sheetData sheetId="17734" refreshError="1"/>
      <sheetData sheetId="17735" refreshError="1"/>
      <sheetData sheetId="17736"/>
      <sheetData sheetId="17737" refreshError="1"/>
      <sheetData sheetId="17738" refreshError="1"/>
      <sheetData sheetId="17739" refreshError="1"/>
      <sheetData sheetId="17740" refreshError="1"/>
      <sheetData sheetId="17741" refreshError="1"/>
      <sheetData sheetId="17742" refreshError="1"/>
      <sheetData sheetId="17743" refreshError="1"/>
      <sheetData sheetId="17744" refreshError="1"/>
      <sheetData sheetId="17745" refreshError="1"/>
      <sheetData sheetId="17746" refreshError="1"/>
      <sheetData sheetId="17747" refreshError="1"/>
      <sheetData sheetId="17748" refreshError="1"/>
      <sheetData sheetId="17749" refreshError="1"/>
      <sheetData sheetId="17750" refreshError="1"/>
      <sheetData sheetId="17751" refreshError="1"/>
      <sheetData sheetId="17752"/>
      <sheetData sheetId="17753" refreshError="1"/>
      <sheetData sheetId="17754" refreshError="1"/>
      <sheetData sheetId="17755" refreshError="1"/>
      <sheetData sheetId="17756" refreshError="1"/>
      <sheetData sheetId="17757" refreshError="1"/>
      <sheetData sheetId="17758" refreshError="1"/>
      <sheetData sheetId="17759" refreshError="1"/>
      <sheetData sheetId="17760" refreshError="1"/>
      <sheetData sheetId="17761" refreshError="1"/>
      <sheetData sheetId="17762" refreshError="1"/>
      <sheetData sheetId="17763" refreshError="1"/>
      <sheetData sheetId="17764" refreshError="1"/>
      <sheetData sheetId="17765" refreshError="1"/>
      <sheetData sheetId="17766" refreshError="1"/>
      <sheetData sheetId="17767" refreshError="1"/>
      <sheetData sheetId="17768" refreshError="1"/>
      <sheetData sheetId="17769" refreshError="1"/>
      <sheetData sheetId="17770" refreshError="1"/>
      <sheetData sheetId="17771" refreshError="1"/>
      <sheetData sheetId="17772" refreshError="1"/>
      <sheetData sheetId="17773" refreshError="1"/>
      <sheetData sheetId="17774" refreshError="1"/>
      <sheetData sheetId="17775" refreshError="1"/>
      <sheetData sheetId="17776" refreshError="1"/>
      <sheetData sheetId="17777" refreshError="1"/>
      <sheetData sheetId="17778" refreshError="1"/>
      <sheetData sheetId="17779" refreshError="1"/>
      <sheetData sheetId="17780" refreshError="1"/>
      <sheetData sheetId="17781" refreshError="1"/>
      <sheetData sheetId="17782" refreshError="1"/>
      <sheetData sheetId="17783" refreshError="1"/>
      <sheetData sheetId="17784"/>
      <sheetData sheetId="17785"/>
      <sheetData sheetId="17786"/>
      <sheetData sheetId="17787"/>
      <sheetData sheetId="17788"/>
      <sheetData sheetId="17789" refreshError="1"/>
      <sheetData sheetId="17790" refreshError="1"/>
      <sheetData sheetId="17791" refreshError="1"/>
      <sheetData sheetId="17792" refreshError="1"/>
      <sheetData sheetId="17793" refreshError="1"/>
      <sheetData sheetId="17794" refreshError="1"/>
      <sheetData sheetId="17795" refreshError="1"/>
      <sheetData sheetId="17796"/>
      <sheetData sheetId="17797"/>
      <sheetData sheetId="17798"/>
      <sheetData sheetId="17799"/>
      <sheetData sheetId="17800"/>
      <sheetData sheetId="17801"/>
      <sheetData sheetId="17802"/>
      <sheetData sheetId="17803"/>
      <sheetData sheetId="17804"/>
      <sheetData sheetId="17805"/>
      <sheetData sheetId="17806"/>
      <sheetData sheetId="17807"/>
      <sheetData sheetId="17808"/>
      <sheetData sheetId="17809"/>
      <sheetData sheetId="17810"/>
      <sheetData sheetId="17811"/>
      <sheetData sheetId="17812"/>
      <sheetData sheetId="17813"/>
      <sheetData sheetId="17814"/>
      <sheetData sheetId="17815"/>
      <sheetData sheetId="17816"/>
      <sheetData sheetId="17817"/>
      <sheetData sheetId="17818"/>
      <sheetData sheetId="17819"/>
      <sheetData sheetId="17820"/>
      <sheetData sheetId="17821"/>
      <sheetData sheetId="17822"/>
      <sheetData sheetId="17823"/>
      <sheetData sheetId="17824"/>
      <sheetData sheetId="17825"/>
      <sheetData sheetId="17826"/>
      <sheetData sheetId="17827"/>
      <sheetData sheetId="17828"/>
      <sheetData sheetId="17829"/>
      <sheetData sheetId="17830"/>
      <sheetData sheetId="17831"/>
      <sheetData sheetId="17832"/>
      <sheetData sheetId="17833"/>
      <sheetData sheetId="17834"/>
      <sheetData sheetId="17835"/>
      <sheetData sheetId="17836"/>
      <sheetData sheetId="17837"/>
      <sheetData sheetId="17838"/>
      <sheetData sheetId="17839"/>
      <sheetData sheetId="17840"/>
      <sheetData sheetId="17841"/>
      <sheetData sheetId="17842"/>
      <sheetData sheetId="17843"/>
      <sheetData sheetId="17844"/>
      <sheetData sheetId="17845"/>
      <sheetData sheetId="17846"/>
      <sheetData sheetId="17847"/>
      <sheetData sheetId="17848"/>
      <sheetData sheetId="17849"/>
      <sheetData sheetId="17850"/>
      <sheetData sheetId="17851"/>
      <sheetData sheetId="17852" refreshError="1"/>
      <sheetData sheetId="17853" refreshError="1"/>
      <sheetData sheetId="17854" refreshError="1"/>
      <sheetData sheetId="17855" refreshError="1"/>
      <sheetData sheetId="17856" refreshError="1"/>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refreshError="1"/>
      <sheetData sheetId="17932" refreshError="1"/>
      <sheetData sheetId="17933" refreshError="1"/>
      <sheetData sheetId="17934" refreshError="1"/>
      <sheetData sheetId="17935" refreshError="1"/>
      <sheetData sheetId="17936" refreshError="1"/>
      <sheetData sheetId="17937" refreshError="1"/>
      <sheetData sheetId="17938" refreshError="1"/>
      <sheetData sheetId="17939" refreshError="1"/>
      <sheetData sheetId="17940" refreshError="1"/>
      <sheetData sheetId="17941" refreshError="1"/>
      <sheetData sheetId="17942" refreshError="1"/>
      <sheetData sheetId="17943" refreshError="1"/>
      <sheetData sheetId="17944" refreshError="1"/>
      <sheetData sheetId="17945" refreshError="1"/>
      <sheetData sheetId="17946" refreshError="1"/>
      <sheetData sheetId="17947" refreshError="1"/>
      <sheetData sheetId="17948" refreshError="1"/>
      <sheetData sheetId="17949" refreshError="1"/>
      <sheetData sheetId="17950" refreshError="1"/>
      <sheetData sheetId="17951" refreshError="1"/>
      <sheetData sheetId="17952" refreshError="1"/>
      <sheetData sheetId="17953" refreshError="1"/>
      <sheetData sheetId="17954" refreshError="1"/>
      <sheetData sheetId="17955" refreshError="1"/>
      <sheetData sheetId="17956" refreshError="1"/>
      <sheetData sheetId="17957" refreshError="1"/>
      <sheetData sheetId="17958" refreshError="1"/>
      <sheetData sheetId="17959" refreshError="1"/>
      <sheetData sheetId="17960" refreshError="1"/>
      <sheetData sheetId="17961" refreshError="1"/>
      <sheetData sheetId="17962" refreshError="1"/>
      <sheetData sheetId="17963" refreshError="1"/>
      <sheetData sheetId="17964" refreshError="1"/>
      <sheetData sheetId="17965" refreshError="1"/>
      <sheetData sheetId="17966" refreshError="1"/>
      <sheetData sheetId="17967" refreshError="1"/>
      <sheetData sheetId="17968"/>
      <sheetData sheetId="17969"/>
      <sheetData sheetId="17970"/>
      <sheetData sheetId="17971"/>
      <sheetData sheetId="17972"/>
      <sheetData sheetId="17973"/>
      <sheetData sheetId="17974"/>
      <sheetData sheetId="17975"/>
      <sheetData sheetId="17976"/>
      <sheetData sheetId="17977"/>
      <sheetData sheetId="17978" refreshError="1"/>
      <sheetData sheetId="17979" refreshError="1"/>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refreshError="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refreshError="1"/>
      <sheetData sheetId="18030" refreshError="1"/>
      <sheetData sheetId="18031"/>
      <sheetData sheetId="18032" refreshError="1"/>
      <sheetData sheetId="18033" refreshError="1"/>
      <sheetData sheetId="18034" refreshError="1"/>
      <sheetData sheetId="18035" refreshError="1"/>
      <sheetData sheetId="18036" refreshError="1"/>
      <sheetData sheetId="18037" refreshError="1"/>
      <sheetData sheetId="18038" refreshError="1"/>
      <sheetData sheetId="18039" refreshError="1"/>
      <sheetData sheetId="18040" refreshError="1"/>
      <sheetData sheetId="18041" refreshError="1"/>
      <sheetData sheetId="18042" refreshError="1"/>
      <sheetData sheetId="18043" refreshError="1"/>
      <sheetData sheetId="18044" refreshError="1"/>
      <sheetData sheetId="18045" refreshError="1"/>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refreshError="1"/>
      <sheetData sheetId="18072" refreshError="1"/>
      <sheetData sheetId="18073" refreshError="1"/>
      <sheetData sheetId="18074"/>
      <sheetData sheetId="18075"/>
      <sheetData sheetId="18076" refreshError="1"/>
      <sheetData sheetId="18077" refreshError="1"/>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refreshError="1"/>
      <sheetData sheetId="18105" refreshError="1"/>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refreshError="1"/>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refreshError="1"/>
      <sheetData sheetId="18199"/>
      <sheetData sheetId="18200"/>
      <sheetData sheetId="18201"/>
      <sheetData sheetId="18202"/>
      <sheetData sheetId="18203"/>
      <sheetData sheetId="18204" refreshError="1"/>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refreshError="1"/>
      <sheetData sheetId="18231" refreshError="1"/>
      <sheetData sheetId="18232" refreshError="1"/>
      <sheetData sheetId="18233" refreshError="1"/>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refreshError="1"/>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refreshError="1"/>
      <sheetData sheetId="18303" refreshError="1"/>
      <sheetData sheetId="18304" refreshError="1"/>
      <sheetData sheetId="18305" refreshError="1"/>
      <sheetData sheetId="18306" refreshError="1"/>
      <sheetData sheetId="18307" refreshError="1"/>
      <sheetData sheetId="18308" refreshError="1"/>
      <sheetData sheetId="18309" refreshError="1"/>
      <sheetData sheetId="18310" refreshError="1"/>
      <sheetData sheetId="18311" refreshError="1"/>
      <sheetData sheetId="18312" refreshError="1"/>
      <sheetData sheetId="18313" refreshError="1"/>
      <sheetData sheetId="18314" refreshError="1"/>
      <sheetData sheetId="18315" refreshError="1"/>
      <sheetData sheetId="18316" refreshError="1"/>
      <sheetData sheetId="18317" refreshError="1"/>
      <sheetData sheetId="18318" refreshError="1"/>
      <sheetData sheetId="18319" refreshError="1"/>
      <sheetData sheetId="18320" refreshError="1"/>
      <sheetData sheetId="18321" refreshError="1"/>
      <sheetData sheetId="18322" refreshError="1"/>
      <sheetData sheetId="18323" refreshError="1"/>
      <sheetData sheetId="18324" refreshError="1"/>
      <sheetData sheetId="18325" refreshError="1"/>
      <sheetData sheetId="18326" refreshError="1"/>
      <sheetData sheetId="18327" refreshError="1"/>
      <sheetData sheetId="18328" refreshError="1"/>
      <sheetData sheetId="18329" refreshError="1"/>
      <sheetData sheetId="18330" refreshError="1"/>
      <sheetData sheetId="18331" refreshError="1"/>
      <sheetData sheetId="18332" refreshError="1"/>
      <sheetData sheetId="18333" refreshError="1"/>
      <sheetData sheetId="18334" refreshError="1"/>
      <sheetData sheetId="18335" refreshError="1"/>
      <sheetData sheetId="18336" refreshError="1"/>
      <sheetData sheetId="18337" refreshError="1"/>
      <sheetData sheetId="18338" refreshError="1"/>
      <sheetData sheetId="18339" refreshError="1"/>
      <sheetData sheetId="18340" refreshError="1"/>
      <sheetData sheetId="18341" refreshError="1"/>
      <sheetData sheetId="18342" refreshError="1"/>
      <sheetData sheetId="18343" refreshError="1"/>
      <sheetData sheetId="18344" refreshError="1"/>
      <sheetData sheetId="18345" refreshError="1"/>
      <sheetData sheetId="18346" refreshError="1"/>
      <sheetData sheetId="18347" refreshError="1"/>
      <sheetData sheetId="18348" refreshError="1"/>
      <sheetData sheetId="18349" refreshError="1"/>
      <sheetData sheetId="18350" refreshError="1"/>
      <sheetData sheetId="18351" refreshError="1"/>
      <sheetData sheetId="18352" refreshError="1"/>
      <sheetData sheetId="18353" refreshError="1"/>
      <sheetData sheetId="18354" refreshError="1"/>
      <sheetData sheetId="18355" refreshError="1"/>
      <sheetData sheetId="18356" refreshError="1"/>
      <sheetData sheetId="18357" refreshError="1"/>
      <sheetData sheetId="18358" refreshError="1"/>
      <sheetData sheetId="18359" refreshError="1"/>
      <sheetData sheetId="18360" refreshError="1"/>
      <sheetData sheetId="18361" refreshError="1"/>
      <sheetData sheetId="18362" refreshError="1"/>
      <sheetData sheetId="18363" refreshError="1"/>
      <sheetData sheetId="18364" refreshError="1"/>
      <sheetData sheetId="18365" refreshError="1"/>
      <sheetData sheetId="18366" refreshError="1"/>
      <sheetData sheetId="18367" refreshError="1"/>
      <sheetData sheetId="18368" refreshError="1"/>
      <sheetData sheetId="18369" refreshError="1"/>
      <sheetData sheetId="18370" refreshError="1"/>
      <sheetData sheetId="18371" refreshError="1"/>
      <sheetData sheetId="18372" refreshError="1"/>
      <sheetData sheetId="18373" refreshError="1"/>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refreshError="1"/>
      <sheetData sheetId="18390"/>
      <sheetData sheetId="18391"/>
      <sheetData sheetId="18392" refreshError="1"/>
      <sheetData sheetId="18393" refreshError="1"/>
      <sheetData sheetId="18394" refreshError="1"/>
      <sheetData sheetId="18395" refreshError="1"/>
      <sheetData sheetId="18396" refreshError="1"/>
      <sheetData sheetId="18397"/>
      <sheetData sheetId="18398" refreshError="1"/>
      <sheetData sheetId="18399" refreshError="1"/>
      <sheetData sheetId="18400" refreshError="1"/>
      <sheetData sheetId="18401" refreshError="1"/>
      <sheetData sheetId="18402" refreshError="1"/>
      <sheetData sheetId="18403" refreshError="1"/>
      <sheetData sheetId="18404" refreshError="1"/>
      <sheetData sheetId="18405" refreshError="1"/>
      <sheetData sheetId="18406"/>
      <sheetData sheetId="18407"/>
      <sheetData sheetId="18408" refreshError="1"/>
      <sheetData sheetId="18409" refreshError="1"/>
      <sheetData sheetId="18410" refreshError="1"/>
      <sheetData sheetId="18411" refreshError="1"/>
      <sheetData sheetId="18412" refreshError="1"/>
      <sheetData sheetId="18413" refreshError="1"/>
      <sheetData sheetId="18414" refreshError="1"/>
      <sheetData sheetId="18415" refreshError="1"/>
      <sheetData sheetId="18416" refreshError="1"/>
      <sheetData sheetId="18417" refreshError="1"/>
      <sheetData sheetId="18418" refreshError="1"/>
      <sheetData sheetId="18419" refreshError="1"/>
      <sheetData sheetId="18420" refreshError="1"/>
      <sheetData sheetId="18421" refreshError="1"/>
      <sheetData sheetId="18422" refreshError="1"/>
      <sheetData sheetId="18423" refreshError="1"/>
      <sheetData sheetId="18424" refreshError="1"/>
      <sheetData sheetId="18425" refreshError="1"/>
      <sheetData sheetId="18426" refreshError="1"/>
      <sheetData sheetId="18427" refreshError="1"/>
      <sheetData sheetId="18428" refreshError="1"/>
      <sheetData sheetId="18429" refreshError="1"/>
      <sheetData sheetId="18430" refreshError="1"/>
      <sheetData sheetId="18431" refreshError="1"/>
      <sheetData sheetId="18432" refreshError="1"/>
      <sheetData sheetId="18433" refreshError="1"/>
      <sheetData sheetId="18434" refreshError="1"/>
      <sheetData sheetId="18435" refreshError="1"/>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refreshError="1"/>
      <sheetData sheetId="18463" refreshError="1"/>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refreshError="1"/>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refreshError="1"/>
      <sheetData sheetId="18520" refreshError="1"/>
      <sheetData sheetId="18521" refreshError="1"/>
      <sheetData sheetId="18522" refreshError="1"/>
      <sheetData sheetId="18523" refreshError="1"/>
      <sheetData sheetId="18524" refreshError="1"/>
      <sheetData sheetId="18525" refreshError="1"/>
      <sheetData sheetId="18526" refreshError="1"/>
      <sheetData sheetId="18527" refreshError="1"/>
      <sheetData sheetId="18528" refreshError="1"/>
      <sheetData sheetId="18529" refreshError="1"/>
      <sheetData sheetId="18530" refreshError="1"/>
      <sheetData sheetId="18531" refreshError="1"/>
      <sheetData sheetId="18532" refreshError="1"/>
      <sheetData sheetId="18533" refreshError="1"/>
      <sheetData sheetId="18534"/>
      <sheetData sheetId="18535"/>
      <sheetData sheetId="18536"/>
      <sheetData sheetId="18537" refreshError="1"/>
      <sheetData sheetId="18538" refreshError="1"/>
      <sheetData sheetId="18539" refreshError="1"/>
      <sheetData sheetId="18540" refreshError="1"/>
      <sheetData sheetId="18541" refreshError="1"/>
      <sheetData sheetId="18542" refreshError="1"/>
      <sheetData sheetId="18543" refreshError="1"/>
      <sheetData sheetId="18544" refreshError="1"/>
      <sheetData sheetId="18545" refreshError="1"/>
      <sheetData sheetId="18546" refreshError="1"/>
      <sheetData sheetId="18547"/>
      <sheetData sheetId="18548" refreshError="1"/>
      <sheetData sheetId="18549" refreshError="1"/>
      <sheetData sheetId="18550" refreshError="1"/>
      <sheetData sheetId="18551" refreshError="1"/>
      <sheetData sheetId="18552" refreshError="1"/>
      <sheetData sheetId="18553" refreshError="1"/>
      <sheetData sheetId="18554" refreshError="1"/>
      <sheetData sheetId="18555" refreshError="1"/>
      <sheetData sheetId="18556" refreshError="1"/>
      <sheetData sheetId="18557" refreshError="1"/>
      <sheetData sheetId="18558" refreshError="1"/>
      <sheetData sheetId="18559" refreshError="1"/>
      <sheetData sheetId="18560" refreshError="1"/>
      <sheetData sheetId="18561" refreshError="1"/>
      <sheetData sheetId="18562" refreshError="1"/>
      <sheetData sheetId="18563" refreshError="1"/>
      <sheetData sheetId="18564" refreshError="1"/>
      <sheetData sheetId="18565" refreshError="1"/>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row r="9">
          <cell r="A9" t="str">
            <v>A</v>
          </cell>
        </row>
      </sheetData>
      <sheetData sheetId="18585">
        <row r="9">
          <cell r="A9" t="str">
            <v>A</v>
          </cell>
        </row>
      </sheetData>
      <sheetData sheetId="18586">
        <row r="9">
          <cell r="A9" t="str">
            <v>A</v>
          </cell>
        </row>
      </sheetData>
      <sheetData sheetId="18587">
        <row r="9">
          <cell r="A9" t="str">
            <v>A</v>
          </cell>
        </row>
      </sheetData>
      <sheetData sheetId="18588">
        <row r="9">
          <cell r="A9" t="str">
            <v>A</v>
          </cell>
        </row>
      </sheetData>
      <sheetData sheetId="18589">
        <row r="9">
          <cell r="A9" t="str">
            <v>A</v>
          </cell>
        </row>
      </sheetData>
      <sheetData sheetId="18590">
        <row r="9">
          <cell r="A9" t="str">
            <v>A</v>
          </cell>
        </row>
      </sheetData>
      <sheetData sheetId="18591">
        <row r="9">
          <cell r="A9" t="str">
            <v>A</v>
          </cell>
        </row>
      </sheetData>
      <sheetData sheetId="18592">
        <row r="9">
          <cell r="A9" t="str">
            <v>A</v>
          </cell>
        </row>
      </sheetData>
      <sheetData sheetId="18593">
        <row r="9">
          <cell r="A9" t="str">
            <v>A</v>
          </cell>
        </row>
      </sheetData>
      <sheetData sheetId="18594">
        <row r="9">
          <cell r="A9" t="str">
            <v>A</v>
          </cell>
        </row>
      </sheetData>
      <sheetData sheetId="18595">
        <row r="9">
          <cell r="A9" t="str">
            <v>A</v>
          </cell>
        </row>
      </sheetData>
      <sheetData sheetId="18596">
        <row r="9">
          <cell r="A9" t="str">
            <v>A</v>
          </cell>
        </row>
      </sheetData>
      <sheetData sheetId="18597">
        <row r="9">
          <cell r="A9" t="str">
            <v>A</v>
          </cell>
        </row>
      </sheetData>
      <sheetData sheetId="18598">
        <row r="9">
          <cell r="A9" t="str">
            <v>A</v>
          </cell>
        </row>
      </sheetData>
      <sheetData sheetId="18599"/>
      <sheetData sheetId="18600"/>
      <sheetData sheetId="18601"/>
      <sheetData sheetId="18602"/>
      <sheetData sheetId="18603">
        <row r="9">
          <cell r="A9" t="str">
            <v>A</v>
          </cell>
        </row>
      </sheetData>
      <sheetData sheetId="18604">
        <row r="9">
          <cell r="A9" t="str">
            <v>A</v>
          </cell>
        </row>
      </sheetData>
      <sheetData sheetId="18605">
        <row r="9">
          <cell r="A9" t="str">
            <v>A</v>
          </cell>
        </row>
      </sheetData>
      <sheetData sheetId="18606">
        <row r="9">
          <cell r="A9" t="str">
            <v>A</v>
          </cell>
        </row>
      </sheetData>
      <sheetData sheetId="18607">
        <row r="9">
          <cell r="A9" t="str">
            <v>A</v>
          </cell>
        </row>
      </sheetData>
      <sheetData sheetId="18608">
        <row r="9">
          <cell r="A9" t="str">
            <v>A</v>
          </cell>
        </row>
      </sheetData>
      <sheetData sheetId="18609">
        <row r="9">
          <cell r="A9" t="str">
            <v>A</v>
          </cell>
        </row>
      </sheetData>
      <sheetData sheetId="18610">
        <row r="9">
          <cell r="A9" t="str">
            <v>A</v>
          </cell>
        </row>
      </sheetData>
      <sheetData sheetId="18611">
        <row r="9">
          <cell r="A9" t="str">
            <v>A</v>
          </cell>
        </row>
      </sheetData>
      <sheetData sheetId="18612">
        <row r="9">
          <cell r="A9" t="str">
            <v>A</v>
          </cell>
        </row>
      </sheetData>
      <sheetData sheetId="18613">
        <row r="9">
          <cell r="A9" t="str">
            <v>A</v>
          </cell>
        </row>
      </sheetData>
      <sheetData sheetId="18614">
        <row r="9">
          <cell r="A9" t="str">
            <v>A</v>
          </cell>
        </row>
      </sheetData>
      <sheetData sheetId="18615">
        <row r="9">
          <cell r="A9" t="str">
            <v>A</v>
          </cell>
        </row>
      </sheetData>
      <sheetData sheetId="18616">
        <row r="9">
          <cell r="A9" t="str">
            <v>A</v>
          </cell>
        </row>
      </sheetData>
      <sheetData sheetId="18617"/>
      <sheetData sheetId="18618">
        <row r="9">
          <cell r="A9" t="str">
            <v>A</v>
          </cell>
        </row>
      </sheetData>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sheetData sheetId="18640"/>
      <sheetData sheetId="18641"/>
      <sheetData sheetId="18642"/>
      <sheetData sheetId="18643"/>
      <sheetData sheetId="18644"/>
      <sheetData sheetId="18645"/>
      <sheetData sheetId="18646" refreshError="1"/>
      <sheetData sheetId="18647" refreshError="1"/>
      <sheetData sheetId="18648" refreshError="1"/>
      <sheetData sheetId="18649" refreshError="1"/>
      <sheetData sheetId="18650" refreshError="1"/>
      <sheetData sheetId="18651" refreshError="1"/>
      <sheetData sheetId="18652" refreshError="1"/>
      <sheetData sheetId="18653" refreshError="1"/>
      <sheetData sheetId="18654" refreshError="1"/>
      <sheetData sheetId="18655" refreshError="1"/>
      <sheetData sheetId="18656" refreshError="1"/>
      <sheetData sheetId="18657" refreshError="1"/>
      <sheetData sheetId="18658" refreshError="1"/>
      <sheetData sheetId="18659" refreshError="1"/>
      <sheetData sheetId="18660" refreshError="1"/>
      <sheetData sheetId="18661" refreshError="1"/>
      <sheetData sheetId="18662" refreshError="1"/>
      <sheetData sheetId="18663" refreshError="1"/>
      <sheetData sheetId="18664" refreshError="1"/>
      <sheetData sheetId="18665" refreshError="1"/>
      <sheetData sheetId="18666" refreshError="1"/>
      <sheetData sheetId="18667" refreshError="1"/>
      <sheetData sheetId="18668" refreshError="1"/>
      <sheetData sheetId="18669" refreshError="1"/>
      <sheetData sheetId="18670" refreshError="1"/>
      <sheetData sheetId="18671" refreshError="1"/>
      <sheetData sheetId="18672" refreshError="1"/>
      <sheetData sheetId="18673" refreshError="1"/>
      <sheetData sheetId="18674" refreshError="1"/>
      <sheetData sheetId="18675" refreshError="1"/>
      <sheetData sheetId="18676" refreshError="1"/>
      <sheetData sheetId="18677" refreshError="1"/>
      <sheetData sheetId="18678" refreshError="1"/>
      <sheetData sheetId="18679" refreshError="1"/>
      <sheetData sheetId="18680" refreshError="1"/>
      <sheetData sheetId="18681" refreshError="1"/>
      <sheetData sheetId="18682" refreshError="1"/>
      <sheetData sheetId="18683" refreshError="1"/>
      <sheetData sheetId="18684" refreshError="1"/>
      <sheetData sheetId="18685" refreshError="1"/>
      <sheetData sheetId="18686" refreshError="1"/>
      <sheetData sheetId="18687" refreshError="1"/>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refreshError="1"/>
      <sheetData sheetId="18696" refreshError="1"/>
      <sheetData sheetId="18697" refreshError="1"/>
      <sheetData sheetId="18698" refreshError="1"/>
      <sheetData sheetId="18699" refreshError="1"/>
      <sheetData sheetId="18700" refreshError="1"/>
      <sheetData sheetId="18701" refreshError="1"/>
      <sheetData sheetId="18702" refreshError="1"/>
      <sheetData sheetId="18703" refreshError="1"/>
      <sheetData sheetId="18704" refreshError="1"/>
      <sheetData sheetId="18705" refreshError="1"/>
      <sheetData sheetId="18706" refreshError="1"/>
      <sheetData sheetId="18707" refreshError="1"/>
      <sheetData sheetId="18708" refreshError="1"/>
      <sheetData sheetId="18709" refreshError="1"/>
      <sheetData sheetId="18710"/>
      <sheetData sheetId="18711"/>
      <sheetData sheetId="18712"/>
      <sheetData sheetId="18713"/>
      <sheetData sheetId="18714"/>
      <sheetData sheetId="18715" refreshError="1"/>
      <sheetData sheetId="18716" refreshError="1"/>
      <sheetData sheetId="18717" refreshError="1"/>
      <sheetData sheetId="18718" refreshError="1"/>
      <sheetData sheetId="18719" refreshError="1"/>
      <sheetData sheetId="18720" refreshError="1"/>
      <sheetData sheetId="18721" refreshError="1"/>
      <sheetData sheetId="18722" refreshError="1"/>
      <sheetData sheetId="18723" refreshError="1"/>
      <sheetData sheetId="18724" refreshError="1"/>
      <sheetData sheetId="18725" refreshError="1"/>
      <sheetData sheetId="18726" refreshError="1"/>
      <sheetData sheetId="18727"/>
      <sheetData sheetId="18728"/>
      <sheetData sheetId="18729" refreshError="1"/>
      <sheetData sheetId="18730" refreshError="1"/>
      <sheetData sheetId="18731" refreshError="1"/>
      <sheetData sheetId="18732" refreshError="1"/>
      <sheetData sheetId="18733" refreshError="1"/>
      <sheetData sheetId="18734" refreshError="1"/>
      <sheetData sheetId="18735"/>
      <sheetData sheetId="18736"/>
      <sheetData sheetId="18737"/>
      <sheetData sheetId="18738"/>
      <sheetData sheetId="18739"/>
      <sheetData sheetId="18740"/>
      <sheetData sheetId="18741" refreshError="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row r="9">
          <cell r="A9" t="str">
            <v>A</v>
          </cell>
        </row>
      </sheetData>
      <sheetData sheetId="18917">
        <row r="9">
          <cell r="A9" t="str">
            <v>A</v>
          </cell>
        </row>
      </sheetData>
      <sheetData sheetId="18918">
        <row r="9">
          <cell r="A9" t="str">
            <v>A</v>
          </cell>
        </row>
      </sheetData>
      <sheetData sheetId="18919">
        <row r="9">
          <cell r="A9" t="str">
            <v>A</v>
          </cell>
        </row>
      </sheetData>
      <sheetData sheetId="18920">
        <row r="9">
          <cell r="A9" t="str">
            <v>A</v>
          </cell>
        </row>
      </sheetData>
      <sheetData sheetId="18921">
        <row r="9">
          <cell r="A9" t="str">
            <v>A</v>
          </cell>
        </row>
      </sheetData>
      <sheetData sheetId="18922">
        <row r="9">
          <cell r="A9" t="str">
            <v>A</v>
          </cell>
        </row>
      </sheetData>
      <sheetData sheetId="18923">
        <row r="9">
          <cell r="A9" t="str">
            <v>A</v>
          </cell>
        </row>
      </sheetData>
      <sheetData sheetId="18924">
        <row r="9">
          <cell r="A9" t="str">
            <v>A</v>
          </cell>
        </row>
      </sheetData>
      <sheetData sheetId="18925">
        <row r="9">
          <cell r="A9" t="str">
            <v>A</v>
          </cell>
        </row>
      </sheetData>
      <sheetData sheetId="18926">
        <row r="9">
          <cell r="A9" t="str">
            <v>A</v>
          </cell>
        </row>
      </sheetData>
      <sheetData sheetId="18927">
        <row r="9">
          <cell r="A9" t="str">
            <v>A</v>
          </cell>
        </row>
      </sheetData>
      <sheetData sheetId="18928">
        <row r="9">
          <cell r="A9" t="str">
            <v>A</v>
          </cell>
        </row>
      </sheetData>
      <sheetData sheetId="18929"/>
      <sheetData sheetId="18930"/>
      <sheetData sheetId="18931"/>
      <sheetData sheetId="18932"/>
      <sheetData sheetId="18933"/>
      <sheetData sheetId="18934"/>
      <sheetData sheetId="18935">
        <row r="9">
          <cell r="A9" t="str">
            <v>A</v>
          </cell>
        </row>
      </sheetData>
      <sheetData sheetId="18936">
        <row r="9">
          <cell r="A9" t="str">
            <v>A</v>
          </cell>
        </row>
      </sheetData>
      <sheetData sheetId="18937">
        <row r="9">
          <cell r="A9" t="str">
            <v>A</v>
          </cell>
        </row>
      </sheetData>
      <sheetData sheetId="18938">
        <row r="9">
          <cell r="A9" t="str">
            <v>A</v>
          </cell>
        </row>
      </sheetData>
      <sheetData sheetId="18939">
        <row r="9">
          <cell r="A9" t="str">
            <v>A</v>
          </cell>
        </row>
      </sheetData>
      <sheetData sheetId="18940">
        <row r="9">
          <cell r="A9" t="str">
            <v>A</v>
          </cell>
        </row>
      </sheetData>
      <sheetData sheetId="18941">
        <row r="9">
          <cell r="A9" t="str">
            <v>A</v>
          </cell>
        </row>
      </sheetData>
      <sheetData sheetId="18942">
        <row r="9">
          <cell r="A9" t="str">
            <v>A</v>
          </cell>
        </row>
      </sheetData>
      <sheetData sheetId="18943">
        <row r="9">
          <cell r="A9" t="str">
            <v>A</v>
          </cell>
        </row>
      </sheetData>
      <sheetData sheetId="18944">
        <row r="9">
          <cell r="A9" t="str">
            <v>A</v>
          </cell>
        </row>
      </sheetData>
      <sheetData sheetId="18945">
        <row r="9">
          <cell r="A9" t="str">
            <v>A</v>
          </cell>
        </row>
      </sheetData>
      <sheetData sheetId="18946">
        <row r="9">
          <cell r="A9" t="str">
            <v>A</v>
          </cell>
        </row>
      </sheetData>
      <sheetData sheetId="18947"/>
      <sheetData sheetId="18948">
        <row r="9">
          <cell r="A9" t="str">
            <v>A</v>
          </cell>
        </row>
      </sheetData>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refreshError="1"/>
      <sheetData sheetId="19018" refreshError="1"/>
      <sheetData sheetId="19019" refreshError="1"/>
      <sheetData sheetId="19020" refreshError="1"/>
      <sheetData sheetId="19021" refreshError="1"/>
      <sheetData sheetId="19022" refreshError="1"/>
      <sheetData sheetId="19023" refreshError="1"/>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refreshError="1"/>
      <sheetData sheetId="19042"/>
      <sheetData sheetId="19043"/>
      <sheetData sheetId="19044"/>
      <sheetData sheetId="19045"/>
      <sheetData sheetId="19046"/>
      <sheetData sheetId="19047" refreshError="1"/>
      <sheetData sheetId="19048" refreshError="1"/>
      <sheetData sheetId="19049" refreshError="1"/>
      <sheetData sheetId="19050" refreshError="1"/>
      <sheetData sheetId="19051" refreshError="1"/>
      <sheetData sheetId="19052" refreshError="1"/>
      <sheetData sheetId="19053" refreshError="1"/>
      <sheetData sheetId="19054" refreshError="1"/>
      <sheetData sheetId="19055" refreshError="1"/>
      <sheetData sheetId="19056" refreshError="1"/>
      <sheetData sheetId="19057" refreshError="1"/>
      <sheetData sheetId="19058" refreshError="1"/>
      <sheetData sheetId="19059" refreshError="1"/>
      <sheetData sheetId="19060" refreshError="1"/>
      <sheetData sheetId="19061" refreshError="1"/>
      <sheetData sheetId="19062" refreshError="1"/>
      <sheetData sheetId="19063" refreshError="1"/>
      <sheetData sheetId="19064" refreshError="1"/>
      <sheetData sheetId="19065" refreshError="1"/>
      <sheetData sheetId="19066" refreshError="1"/>
      <sheetData sheetId="19067" refreshError="1"/>
      <sheetData sheetId="19068" refreshError="1"/>
      <sheetData sheetId="19069" refreshError="1"/>
      <sheetData sheetId="19070" refreshError="1"/>
      <sheetData sheetId="19071" refreshError="1"/>
      <sheetData sheetId="19072" refreshError="1"/>
      <sheetData sheetId="19073" refreshError="1"/>
      <sheetData sheetId="19074" refreshError="1"/>
      <sheetData sheetId="19075" refreshError="1"/>
      <sheetData sheetId="19076" refreshError="1"/>
      <sheetData sheetId="19077" refreshError="1"/>
      <sheetData sheetId="19078" refreshError="1"/>
      <sheetData sheetId="19079" refreshError="1"/>
      <sheetData sheetId="19080" refreshError="1"/>
      <sheetData sheetId="19081" refreshError="1"/>
      <sheetData sheetId="19082" refreshError="1"/>
      <sheetData sheetId="19083" refreshError="1"/>
      <sheetData sheetId="19084" refreshError="1"/>
      <sheetData sheetId="19085" refreshError="1"/>
      <sheetData sheetId="19086" refreshError="1"/>
      <sheetData sheetId="19087" refreshError="1"/>
      <sheetData sheetId="19088" refreshError="1"/>
      <sheetData sheetId="19089" refreshError="1"/>
      <sheetData sheetId="19090" refreshError="1"/>
      <sheetData sheetId="19091" refreshError="1"/>
      <sheetData sheetId="19092" refreshError="1"/>
      <sheetData sheetId="19093" refreshError="1"/>
      <sheetData sheetId="19094" refreshError="1"/>
      <sheetData sheetId="19095" refreshError="1"/>
      <sheetData sheetId="19096" refreshError="1"/>
      <sheetData sheetId="19097" refreshError="1"/>
      <sheetData sheetId="19098" refreshError="1"/>
      <sheetData sheetId="19099" refreshError="1"/>
      <sheetData sheetId="19100" refreshError="1"/>
      <sheetData sheetId="19101" refreshError="1"/>
      <sheetData sheetId="19102" refreshError="1"/>
      <sheetData sheetId="19103" refreshError="1"/>
      <sheetData sheetId="19104" refreshError="1"/>
      <sheetData sheetId="19105" refreshError="1"/>
      <sheetData sheetId="19106" refreshError="1"/>
      <sheetData sheetId="19107" refreshError="1"/>
      <sheetData sheetId="19108" refreshError="1"/>
      <sheetData sheetId="19109" refreshError="1"/>
      <sheetData sheetId="19110" refreshError="1"/>
      <sheetData sheetId="19111" refreshError="1"/>
      <sheetData sheetId="19112" refreshError="1"/>
      <sheetData sheetId="19113" refreshError="1"/>
      <sheetData sheetId="19114" refreshError="1"/>
      <sheetData sheetId="19115" refreshError="1"/>
      <sheetData sheetId="19116" refreshError="1"/>
      <sheetData sheetId="19117" refreshError="1"/>
      <sheetData sheetId="19118" refreshError="1"/>
      <sheetData sheetId="19119" refreshError="1"/>
      <sheetData sheetId="19120" refreshError="1"/>
      <sheetData sheetId="19121" refreshError="1"/>
      <sheetData sheetId="19122" refreshError="1"/>
      <sheetData sheetId="19123" refreshError="1"/>
      <sheetData sheetId="19124" refreshError="1"/>
      <sheetData sheetId="19125" refreshError="1"/>
      <sheetData sheetId="19126" refreshError="1"/>
      <sheetData sheetId="19127" refreshError="1"/>
      <sheetData sheetId="19128" refreshError="1"/>
      <sheetData sheetId="19129" refreshError="1"/>
      <sheetData sheetId="19130" refreshError="1"/>
      <sheetData sheetId="19131" refreshError="1"/>
      <sheetData sheetId="19132" refreshError="1"/>
      <sheetData sheetId="19133" refreshError="1"/>
      <sheetData sheetId="19134" refreshError="1"/>
      <sheetData sheetId="19135" refreshError="1"/>
      <sheetData sheetId="19136" refreshError="1"/>
      <sheetData sheetId="19137" refreshError="1"/>
      <sheetData sheetId="19138" refreshError="1"/>
      <sheetData sheetId="19139" refreshError="1"/>
      <sheetData sheetId="19140" refreshError="1"/>
      <sheetData sheetId="19141" refreshError="1"/>
      <sheetData sheetId="19142" refreshError="1"/>
      <sheetData sheetId="19143" refreshError="1"/>
      <sheetData sheetId="19144" refreshError="1"/>
      <sheetData sheetId="19145" refreshError="1"/>
      <sheetData sheetId="19146" refreshError="1"/>
      <sheetData sheetId="19147" refreshError="1"/>
      <sheetData sheetId="19148" refreshError="1"/>
      <sheetData sheetId="19149" refreshError="1"/>
      <sheetData sheetId="19150" refreshError="1"/>
      <sheetData sheetId="19151" refreshError="1"/>
      <sheetData sheetId="19152" refreshError="1"/>
      <sheetData sheetId="19153" refreshError="1"/>
      <sheetData sheetId="19154" refreshError="1"/>
      <sheetData sheetId="19155" refreshError="1"/>
      <sheetData sheetId="19156" refreshError="1"/>
      <sheetData sheetId="19157" refreshError="1"/>
      <sheetData sheetId="19158" refreshError="1"/>
      <sheetData sheetId="19159" refreshError="1"/>
      <sheetData sheetId="19160" refreshError="1"/>
      <sheetData sheetId="19161" refreshError="1"/>
      <sheetData sheetId="19162" refreshError="1"/>
      <sheetData sheetId="19163" refreshError="1"/>
      <sheetData sheetId="19164" refreshError="1"/>
      <sheetData sheetId="19165" refreshError="1"/>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refreshError="1"/>
      <sheetData sheetId="19174" refreshError="1"/>
      <sheetData sheetId="19175" refreshError="1"/>
      <sheetData sheetId="19176" refreshError="1"/>
      <sheetData sheetId="19177" refreshError="1"/>
      <sheetData sheetId="19178" refreshError="1"/>
      <sheetData sheetId="19179" refreshError="1"/>
      <sheetData sheetId="19180" refreshError="1"/>
      <sheetData sheetId="19181" refreshError="1"/>
      <sheetData sheetId="19182" refreshError="1"/>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refreshError="1"/>
      <sheetData sheetId="19201" refreshError="1"/>
      <sheetData sheetId="19202" refreshError="1"/>
      <sheetData sheetId="19203" refreshError="1"/>
      <sheetData sheetId="19204" refreshError="1"/>
      <sheetData sheetId="19205" refreshError="1"/>
      <sheetData sheetId="19206" refreshError="1"/>
      <sheetData sheetId="19207" refreshError="1"/>
      <sheetData sheetId="19208" refreshError="1"/>
      <sheetData sheetId="19209" refreshError="1"/>
      <sheetData sheetId="19210" refreshError="1"/>
      <sheetData sheetId="19211" refreshError="1"/>
      <sheetData sheetId="19212" refreshError="1"/>
      <sheetData sheetId="19213" refreshError="1"/>
      <sheetData sheetId="19214" refreshError="1"/>
      <sheetData sheetId="19215" refreshError="1"/>
      <sheetData sheetId="19216" refreshError="1"/>
      <sheetData sheetId="19217" refreshError="1"/>
      <sheetData sheetId="19218" refreshError="1"/>
      <sheetData sheetId="19219" refreshError="1"/>
      <sheetData sheetId="19220" refreshError="1"/>
      <sheetData sheetId="19221" refreshError="1"/>
      <sheetData sheetId="19222" refreshError="1"/>
      <sheetData sheetId="19223" refreshError="1"/>
      <sheetData sheetId="19224" refreshError="1"/>
      <sheetData sheetId="19225" refreshError="1"/>
      <sheetData sheetId="19226" refreshError="1"/>
      <sheetData sheetId="19227" refreshError="1"/>
      <sheetData sheetId="19228" refreshError="1"/>
      <sheetData sheetId="19229" refreshError="1"/>
      <sheetData sheetId="19230" refreshError="1"/>
      <sheetData sheetId="19231" refreshError="1"/>
      <sheetData sheetId="19232" refreshError="1"/>
      <sheetData sheetId="19233" refreshError="1"/>
      <sheetData sheetId="19234" refreshError="1"/>
      <sheetData sheetId="19235" refreshError="1"/>
      <sheetData sheetId="19236" refreshError="1"/>
      <sheetData sheetId="19237" refreshError="1"/>
      <sheetData sheetId="19238" refreshError="1"/>
      <sheetData sheetId="19239" refreshError="1"/>
      <sheetData sheetId="19240" refreshError="1"/>
      <sheetData sheetId="19241" refreshError="1"/>
      <sheetData sheetId="19242" refreshError="1"/>
      <sheetData sheetId="19243" refreshError="1"/>
      <sheetData sheetId="19244" refreshError="1"/>
      <sheetData sheetId="19245" refreshError="1"/>
      <sheetData sheetId="19246" refreshError="1"/>
      <sheetData sheetId="19247" refreshError="1"/>
      <sheetData sheetId="19248" refreshError="1"/>
      <sheetData sheetId="19249" refreshError="1"/>
      <sheetData sheetId="19250" refreshError="1"/>
      <sheetData sheetId="19251" refreshError="1"/>
      <sheetData sheetId="19252" refreshError="1"/>
      <sheetData sheetId="19253" refreshError="1"/>
      <sheetData sheetId="19254" refreshError="1"/>
      <sheetData sheetId="19255" refreshError="1"/>
      <sheetData sheetId="19256" refreshError="1"/>
      <sheetData sheetId="19257" refreshError="1"/>
      <sheetData sheetId="19258" refreshError="1"/>
      <sheetData sheetId="19259" refreshError="1"/>
      <sheetData sheetId="19260" refreshError="1"/>
      <sheetData sheetId="19261" refreshError="1"/>
      <sheetData sheetId="19262" refreshError="1"/>
      <sheetData sheetId="19263" refreshError="1"/>
      <sheetData sheetId="19264" refreshError="1"/>
      <sheetData sheetId="19265" refreshError="1"/>
      <sheetData sheetId="19266" refreshError="1"/>
      <sheetData sheetId="19267" refreshError="1"/>
      <sheetData sheetId="19268" refreshError="1"/>
      <sheetData sheetId="19269" refreshError="1"/>
      <sheetData sheetId="19270" refreshError="1"/>
      <sheetData sheetId="19271" refreshError="1"/>
      <sheetData sheetId="19272" refreshError="1"/>
      <sheetData sheetId="19273" refreshError="1"/>
      <sheetData sheetId="19274" refreshError="1"/>
      <sheetData sheetId="19275" refreshError="1"/>
      <sheetData sheetId="19276" refreshError="1"/>
      <sheetData sheetId="19277" refreshError="1"/>
      <sheetData sheetId="19278" refreshError="1"/>
      <sheetData sheetId="19279" refreshError="1"/>
      <sheetData sheetId="19280" refreshError="1"/>
      <sheetData sheetId="19281" refreshError="1"/>
      <sheetData sheetId="19282" refreshError="1"/>
      <sheetData sheetId="19283" refreshError="1"/>
      <sheetData sheetId="19284" refreshError="1"/>
      <sheetData sheetId="19285" refreshError="1"/>
      <sheetData sheetId="19286" refreshError="1"/>
      <sheetData sheetId="19287" refreshError="1"/>
      <sheetData sheetId="19288" refreshError="1"/>
      <sheetData sheetId="19289" refreshError="1"/>
      <sheetData sheetId="19290" refreshError="1"/>
      <sheetData sheetId="19291" refreshError="1"/>
      <sheetData sheetId="19292" refreshError="1"/>
      <sheetData sheetId="19293" refreshError="1"/>
      <sheetData sheetId="19294" refreshError="1"/>
      <sheetData sheetId="19295" refreshError="1"/>
      <sheetData sheetId="19296" refreshError="1"/>
      <sheetData sheetId="19297" refreshError="1"/>
      <sheetData sheetId="19298" refreshError="1"/>
      <sheetData sheetId="19299" refreshError="1"/>
      <sheetData sheetId="19300" refreshError="1"/>
      <sheetData sheetId="19301" refreshError="1"/>
      <sheetData sheetId="19302" refreshError="1"/>
      <sheetData sheetId="19303" refreshError="1"/>
      <sheetData sheetId="19304" refreshError="1"/>
      <sheetData sheetId="19305" refreshError="1"/>
      <sheetData sheetId="19306" refreshError="1"/>
      <sheetData sheetId="19307" refreshError="1"/>
      <sheetData sheetId="19308" refreshError="1"/>
      <sheetData sheetId="19309" refreshError="1"/>
      <sheetData sheetId="19310" refreshError="1"/>
      <sheetData sheetId="19311" refreshError="1"/>
      <sheetData sheetId="19312" refreshError="1"/>
      <sheetData sheetId="19313" refreshError="1"/>
      <sheetData sheetId="19314" refreshError="1"/>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refreshError="1"/>
      <sheetData sheetId="19324" refreshError="1"/>
      <sheetData sheetId="19325" refreshError="1"/>
      <sheetData sheetId="19326" refreshError="1"/>
      <sheetData sheetId="19327" refreshError="1"/>
      <sheetData sheetId="19328" refreshError="1"/>
      <sheetData sheetId="19329" refreshError="1"/>
      <sheetData sheetId="19330" refreshError="1"/>
      <sheetData sheetId="19331" refreshError="1"/>
      <sheetData sheetId="19332" refreshError="1"/>
      <sheetData sheetId="19333" refreshError="1"/>
      <sheetData sheetId="19334" refreshError="1"/>
      <sheetData sheetId="19335" refreshError="1"/>
      <sheetData sheetId="19336" refreshError="1"/>
      <sheetData sheetId="19337" refreshError="1"/>
      <sheetData sheetId="19338" refreshError="1"/>
      <sheetData sheetId="19339" refreshError="1"/>
      <sheetData sheetId="19340" refreshError="1"/>
      <sheetData sheetId="19341" refreshError="1"/>
      <sheetData sheetId="19342" refreshError="1"/>
      <sheetData sheetId="19343" refreshError="1"/>
      <sheetData sheetId="19344" refreshError="1"/>
      <sheetData sheetId="19345" refreshError="1"/>
      <sheetData sheetId="19346" refreshError="1"/>
      <sheetData sheetId="19347" refreshError="1"/>
      <sheetData sheetId="19348" refreshError="1"/>
      <sheetData sheetId="19349" refreshError="1"/>
      <sheetData sheetId="19350" refreshError="1"/>
      <sheetData sheetId="19351" refreshError="1"/>
      <sheetData sheetId="19352" refreshError="1"/>
      <sheetData sheetId="19353" refreshError="1"/>
      <sheetData sheetId="19354" refreshError="1"/>
      <sheetData sheetId="19355" refreshError="1"/>
      <sheetData sheetId="19356" refreshError="1"/>
      <sheetData sheetId="19357" refreshError="1"/>
      <sheetData sheetId="19358" refreshError="1"/>
      <sheetData sheetId="19359" refreshError="1"/>
      <sheetData sheetId="19360" refreshError="1"/>
      <sheetData sheetId="19361" refreshError="1"/>
      <sheetData sheetId="19362" refreshError="1"/>
      <sheetData sheetId="19363" refreshError="1"/>
      <sheetData sheetId="19364" refreshError="1"/>
      <sheetData sheetId="19365" refreshError="1"/>
      <sheetData sheetId="19366" refreshError="1"/>
      <sheetData sheetId="19367" refreshError="1"/>
      <sheetData sheetId="19368" refreshError="1"/>
      <sheetData sheetId="19369" refreshError="1"/>
      <sheetData sheetId="19370" refreshError="1"/>
      <sheetData sheetId="19371" refreshError="1"/>
      <sheetData sheetId="19372" refreshError="1"/>
      <sheetData sheetId="19373" refreshError="1"/>
      <sheetData sheetId="19374" refreshError="1"/>
      <sheetData sheetId="19375" refreshError="1"/>
      <sheetData sheetId="19376" refreshError="1"/>
      <sheetData sheetId="19377" refreshError="1"/>
      <sheetData sheetId="19378" refreshError="1"/>
      <sheetData sheetId="19379" refreshError="1"/>
      <sheetData sheetId="19380" refreshError="1"/>
      <sheetData sheetId="19381" refreshError="1"/>
      <sheetData sheetId="19382" refreshError="1"/>
      <sheetData sheetId="19383" refreshError="1"/>
      <sheetData sheetId="19384" refreshError="1"/>
      <sheetData sheetId="19385" refreshError="1"/>
      <sheetData sheetId="19386" refreshError="1"/>
      <sheetData sheetId="19387" refreshError="1"/>
      <sheetData sheetId="19388" refreshError="1"/>
      <sheetData sheetId="19389" refreshError="1"/>
      <sheetData sheetId="19390" refreshError="1"/>
      <sheetData sheetId="19391" refreshError="1"/>
      <sheetData sheetId="19392" refreshError="1"/>
      <sheetData sheetId="19393" refreshError="1"/>
      <sheetData sheetId="19394" refreshError="1"/>
      <sheetData sheetId="19395" refreshError="1"/>
      <sheetData sheetId="19396" refreshError="1"/>
      <sheetData sheetId="19397" refreshError="1"/>
      <sheetData sheetId="19398" refreshError="1"/>
      <sheetData sheetId="19399" refreshError="1"/>
      <sheetData sheetId="19400" refreshError="1"/>
      <sheetData sheetId="19401" refreshError="1"/>
      <sheetData sheetId="19402" refreshError="1"/>
      <sheetData sheetId="19403" refreshError="1"/>
      <sheetData sheetId="19404" refreshError="1"/>
      <sheetData sheetId="19405" refreshError="1"/>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refreshError="1"/>
      <sheetData sheetId="19435" refreshError="1"/>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refreshError="1"/>
      <sheetData sheetId="19472" refreshError="1"/>
      <sheetData sheetId="19473" refreshError="1"/>
      <sheetData sheetId="19474" refreshError="1"/>
      <sheetData sheetId="19475" refreshError="1"/>
      <sheetData sheetId="19476" refreshError="1"/>
      <sheetData sheetId="19477" refreshError="1"/>
      <sheetData sheetId="19478" refreshError="1"/>
      <sheetData sheetId="19479" refreshError="1"/>
      <sheetData sheetId="19480" refreshError="1"/>
      <sheetData sheetId="19481" refreshError="1"/>
      <sheetData sheetId="19482" refreshError="1"/>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refreshError="1"/>
      <sheetData sheetId="19497" refreshError="1"/>
      <sheetData sheetId="19498" refreshError="1"/>
      <sheetData sheetId="19499" refreshError="1"/>
      <sheetData sheetId="19500" refreshError="1"/>
      <sheetData sheetId="19501" refreshError="1"/>
      <sheetData sheetId="19502" refreshError="1"/>
      <sheetData sheetId="19503" refreshError="1"/>
      <sheetData sheetId="19504" refreshError="1"/>
      <sheetData sheetId="19505" refreshError="1"/>
      <sheetData sheetId="19506" refreshError="1"/>
      <sheetData sheetId="19507" refreshError="1"/>
      <sheetData sheetId="19508" refreshError="1"/>
      <sheetData sheetId="19509" refreshError="1"/>
      <sheetData sheetId="19510" refreshError="1"/>
      <sheetData sheetId="19511" refreshError="1"/>
      <sheetData sheetId="19512" refreshError="1"/>
      <sheetData sheetId="19513" refreshError="1"/>
      <sheetData sheetId="19514" refreshError="1"/>
      <sheetData sheetId="19515" refreshError="1"/>
      <sheetData sheetId="19516" refreshError="1"/>
      <sheetData sheetId="19517" refreshError="1"/>
      <sheetData sheetId="19518" refreshError="1"/>
      <sheetData sheetId="19519" refreshError="1"/>
      <sheetData sheetId="19520" refreshError="1"/>
      <sheetData sheetId="19521" refreshError="1"/>
      <sheetData sheetId="19522" refreshError="1"/>
      <sheetData sheetId="19523" refreshError="1"/>
      <sheetData sheetId="19524" refreshError="1"/>
      <sheetData sheetId="19525" refreshError="1"/>
      <sheetData sheetId="19526" refreshError="1"/>
      <sheetData sheetId="19527" refreshError="1"/>
      <sheetData sheetId="19528" refreshError="1"/>
      <sheetData sheetId="19529" refreshError="1"/>
      <sheetData sheetId="19530" refreshError="1"/>
      <sheetData sheetId="19531" refreshError="1"/>
      <sheetData sheetId="19532" refreshError="1"/>
      <sheetData sheetId="19533" refreshError="1"/>
      <sheetData sheetId="19534" refreshError="1"/>
      <sheetData sheetId="19535" refreshError="1"/>
      <sheetData sheetId="19536" refreshError="1"/>
      <sheetData sheetId="19537" refreshError="1"/>
      <sheetData sheetId="19538" refreshError="1"/>
      <sheetData sheetId="19539" refreshError="1"/>
      <sheetData sheetId="19540" refreshError="1"/>
      <sheetData sheetId="19541" refreshError="1"/>
      <sheetData sheetId="19542" refreshError="1"/>
      <sheetData sheetId="19543" refreshError="1"/>
      <sheetData sheetId="19544" refreshError="1"/>
      <sheetData sheetId="19545" refreshError="1"/>
      <sheetData sheetId="19546" refreshError="1"/>
      <sheetData sheetId="19547" refreshError="1"/>
      <sheetData sheetId="19548" refreshError="1"/>
      <sheetData sheetId="19549" refreshError="1"/>
      <sheetData sheetId="19550" refreshError="1"/>
      <sheetData sheetId="19551" refreshError="1"/>
      <sheetData sheetId="19552" refreshError="1"/>
      <sheetData sheetId="19553" refreshError="1"/>
      <sheetData sheetId="19554" refreshError="1"/>
      <sheetData sheetId="19555" refreshError="1"/>
      <sheetData sheetId="19556" refreshError="1"/>
      <sheetData sheetId="19557" refreshError="1"/>
      <sheetData sheetId="19558" refreshError="1"/>
      <sheetData sheetId="19559" refreshError="1"/>
      <sheetData sheetId="19560" refreshError="1"/>
      <sheetData sheetId="19561" refreshError="1"/>
      <sheetData sheetId="19562" refreshError="1"/>
      <sheetData sheetId="19563" refreshError="1"/>
      <sheetData sheetId="19564" refreshError="1"/>
      <sheetData sheetId="19565" refreshError="1"/>
      <sheetData sheetId="19566" refreshError="1"/>
      <sheetData sheetId="19567" refreshError="1"/>
      <sheetData sheetId="19568" refreshError="1"/>
      <sheetData sheetId="19569" refreshError="1"/>
      <sheetData sheetId="19570" refreshError="1"/>
      <sheetData sheetId="19571" refreshError="1"/>
      <sheetData sheetId="19572" refreshError="1"/>
      <sheetData sheetId="19573" refreshError="1"/>
      <sheetData sheetId="19574" refreshError="1"/>
      <sheetData sheetId="19575" refreshError="1"/>
      <sheetData sheetId="19576" refreshError="1"/>
      <sheetData sheetId="19577" refreshError="1"/>
      <sheetData sheetId="19578" refreshError="1"/>
      <sheetData sheetId="19579" refreshError="1"/>
      <sheetData sheetId="19580" refreshError="1"/>
      <sheetData sheetId="19581" refreshError="1"/>
      <sheetData sheetId="19582" refreshError="1"/>
      <sheetData sheetId="19583" refreshError="1"/>
      <sheetData sheetId="19584" refreshError="1"/>
      <sheetData sheetId="19585" refreshError="1"/>
      <sheetData sheetId="19586" refreshError="1"/>
      <sheetData sheetId="19587" refreshError="1"/>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refreshError="1"/>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refreshError="1"/>
      <sheetData sheetId="19780" refreshError="1"/>
      <sheetData sheetId="19781" refreshError="1"/>
      <sheetData sheetId="19782" refreshError="1"/>
      <sheetData sheetId="19783" refreshError="1"/>
      <sheetData sheetId="19784" refreshError="1"/>
      <sheetData sheetId="19785" refreshError="1"/>
      <sheetData sheetId="19786" refreshError="1"/>
      <sheetData sheetId="19787" refreshError="1"/>
      <sheetData sheetId="19788" refreshError="1"/>
      <sheetData sheetId="19789" refreshError="1"/>
      <sheetData sheetId="19790" refreshError="1"/>
      <sheetData sheetId="19791" refreshError="1"/>
      <sheetData sheetId="19792" refreshError="1"/>
      <sheetData sheetId="19793" refreshError="1"/>
      <sheetData sheetId="19794" refreshError="1"/>
      <sheetData sheetId="19795" refreshError="1"/>
      <sheetData sheetId="19796" refreshError="1"/>
      <sheetData sheetId="19797" refreshError="1"/>
      <sheetData sheetId="19798" refreshError="1"/>
      <sheetData sheetId="19799" refreshError="1"/>
      <sheetData sheetId="19800" refreshError="1"/>
      <sheetData sheetId="19801" refreshError="1"/>
      <sheetData sheetId="19802" refreshError="1"/>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refreshError="1"/>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refreshError="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refreshError="1"/>
      <sheetData sheetId="19874" refreshError="1"/>
      <sheetData sheetId="19875" refreshError="1"/>
      <sheetData sheetId="19876" refreshError="1"/>
      <sheetData sheetId="19877" refreshError="1"/>
      <sheetData sheetId="19878" refreshError="1"/>
      <sheetData sheetId="19879" refreshError="1"/>
      <sheetData sheetId="19880" refreshError="1"/>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refreshError="1"/>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refreshError="1"/>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refreshError="1"/>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refreshError="1"/>
      <sheetData sheetId="19954" refreshError="1"/>
      <sheetData sheetId="19955" refreshError="1"/>
      <sheetData sheetId="19956" refreshError="1"/>
      <sheetData sheetId="19957" refreshError="1"/>
      <sheetData sheetId="19958" refreshError="1"/>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refreshError="1"/>
      <sheetData sheetId="20062" refreshError="1"/>
      <sheetData sheetId="20063" refreshError="1"/>
      <sheetData sheetId="20064" refreshError="1"/>
      <sheetData sheetId="20065" refreshError="1"/>
      <sheetData sheetId="20066" refreshError="1"/>
      <sheetData sheetId="20067" refreshError="1"/>
      <sheetData sheetId="20068" refreshError="1"/>
      <sheetData sheetId="20069" refreshError="1"/>
      <sheetData sheetId="20070" refreshError="1"/>
      <sheetData sheetId="20071" refreshError="1"/>
      <sheetData sheetId="20072" refreshError="1"/>
      <sheetData sheetId="20073" refreshError="1"/>
      <sheetData sheetId="20074" refreshError="1"/>
      <sheetData sheetId="20075" refreshError="1"/>
      <sheetData sheetId="20076" refreshError="1"/>
      <sheetData sheetId="20077" refreshError="1"/>
      <sheetData sheetId="20078" refreshError="1"/>
      <sheetData sheetId="20079" refreshError="1"/>
      <sheetData sheetId="20080" refreshError="1"/>
      <sheetData sheetId="20081" refreshError="1"/>
      <sheetData sheetId="20082" refreshError="1"/>
      <sheetData sheetId="20083" refreshError="1"/>
      <sheetData sheetId="20084" refreshError="1"/>
      <sheetData sheetId="20085" refreshError="1"/>
      <sheetData sheetId="20086" refreshError="1"/>
      <sheetData sheetId="20087" refreshError="1"/>
      <sheetData sheetId="20088" refreshError="1"/>
      <sheetData sheetId="20089" refreshError="1"/>
      <sheetData sheetId="20090" refreshError="1"/>
      <sheetData sheetId="20091" refreshError="1"/>
      <sheetData sheetId="20092" refreshError="1"/>
      <sheetData sheetId="20093" refreshError="1"/>
      <sheetData sheetId="20094" refreshError="1"/>
      <sheetData sheetId="20095" refreshError="1"/>
      <sheetData sheetId="20096" refreshError="1"/>
      <sheetData sheetId="20097" refreshError="1"/>
      <sheetData sheetId="20098" refreshError="1"/>
      <sheetData sheetId="20099" refreshError="1"/>
      <sheetData sheetId="20100" refreshError="1"/>
      <sheetData sheetId="20101" refreshError="1"/>
      <sheetData sheetId="20102" refreshError="1"/>
      <sheetData sheetId="20103" refreshError="1"/>
      <sheetData sheetId="20104" refreshError="1"/>
      <sheetData sheetId="20105" refreshError="1"/>
      <sheetData sheetId="20106" refreshError="1"/>
      <sheetData sheetId="20107" refreshError="1"/>
      <sheetData sheetId="20108" refreshError="1"/>
      <sheetData sheetId="20109" refreshError="1"/>
      <sheetData sheetId="20110" refreshError="1"/>
      <sheetData sheetId="20111" refreshError="1"/>
      <sheetData sheetId="20112" refreshError="1"/>
      <sheetData sheetId="20113" refreshError="1"/>
      <sheetData sheetId="20114" refreshError="1"/>
      <sheetData sheetId="20115" refreshError="1"/>
      <sheetData sheetId="20116" refreshError="1"/>
      <sheetData sheetId="20117" refreshError="1"/>
      <sheetData sheetId="20118" refreshError="1"/>
      <sheetData sheetId="20119" refreshError="1"/>
      <sheetData sheetId="20120" refreshError="1"/>
      <sheetData sheetId="20121" refreshError="1"/>
      <sheetData sheetId="20122" refreshError="1"/>
      <sheetData sheetId="20123" refreshError="1"/>
      <sheetData sheetId="20124" refreshError="1"/>
      <sheetData sheetId="20125" refreshError="1"/>
      <sheetData sheetId="20126" refreshError="1"/>
      <sheetData sheetId="20127" refreshError="1"/>
      <sheetData sheetId="20128" refreshError="1"/>
      <sheetData sheetId="20129" refreshError="1"/>
      <sheetData sheetId="20130" refreshError="1"/>
      <sheetData sheetId="20131" refreshError="1"/>
      <sheetData sheetId="20132" refreshError="1"/>
      <sheetData sheetId="20133" refreshError="1"/>
      <sheetData sheetId="20134" refreshError="1"/>
      <sheetData sheetId="20135" refreshError="1"/>
      <sheetData sheetId="20136" refreshError="1"/>
      <sheetData sheetId="20137" refreshError="1"/>
      <sheetData sheetId="20138" refreshError="1"/>
      <sheetData sheetId="20139" refreshError="1"/>
      <sheetData sheetId="20140" refreshError="1"/>
      <sheetData sheetId="20141" refreshError="1"/>
      <sheetData sheetId="20142" refreshError="1"/>
      <sheetData sheetId="20143" refreshError="1"/>
      <sheetData sheetId="20144" refreshError="1"/>
      <sheetData sheetId="20145" refreshError="1"/>
      <sheetData sheetId="20146" refreshError="1"/>
      <sheetData sheetId="20147" refreshError="1"/>
      <sheetData sheetId="20148" refreshError="1"/>
      <sheetData sheetId="20149" refreshError="1"/>
      <sheetData sheetId="20150" refreshError="1"/>
      <sheetData sheetId="20151" refreshError="1"/>
      <sheetData sheetId="20152" refreshError="1"/>
      <sheetData sheetId="20153" refreshError="1"/>
      <sheetData sheetId="20154" refreshError="1"/>
      <sheetData sheetId="20155" refreshError="1"/>
      <sheetData sheetId="20156" refreshError="1"/>
      <sheetData sheetId="20157" refreshError="1"/>
      <sheetData sheetId="20158" refreshError="1"/>
      <sheetData sheetId="20159" refreshError="1"/>
      <sheetData sheetId="20160" refreshError="1"/>
      <sheetData sheetId="20161" refreshError="1"/>
      <sheetData sheetId="20162" refreshError="1"/>
      <sheetData sheetId="20163" refreshError="1"/>
      <sheetData sheetId="20164" refreshError="1"/>
      <sheetData sheetId="20165" refreshError="1"/>
      <sheetData sheetId="20166" refreshError="1"/>
      <sheetData sheetId="20167" refreshError="1"/>
      <sheetData sheetId="20168" refreshError="1"/>
      <sheetData sheetId="20169" refreshError="1"/>
      <sheetData sheetId="20170" refreshError="1"/>
      <sheetData sheetId="20171" refreshError="1"/>
      <sheetData sheetId="20172" refreshError="1"/>
      <sheetData sheetId="20173" refreshError="1"/>
      <sheetData sheetId="20174" refreshError="1"/>
      <sheetData sheetId="20175" refreshError="1"/>
      <sheetData sheetId="20176" refreshError="1"/>
      <sheetData sheetId="20177" refreshError="1"/>
      <sheetData sheetId="20178" refreshError="1"/>
      <sheetData sheetId="20179" refreshError="1"/>
      <sheetData sheetId="20180" refreshError="1"/>
      <sheetData sheetId="20181" refreshError="1"/>
      <sheetData sheetId="20182" refreshError="1"/>
      <sheetData sheetId="20183" refreshError="1"/>
      <sheetData sheetId="20184" refreshError="1"/>
      <sheetData sheetId="20185" refreshError="1"/>
      <sheetData sheetId="20186" refreshError="1"/>
      <sheetData sheetId="20187" refreshError="1"/>
      <sheetData sheetId="20188" refreshError="1"/>
      <sheetData sheetId="20189" refreshError="1"/>
      <sheetData sheetId="20190" refreshError="1"/>
      <sheetData sheetId="20191" refreshError="1"/>
      <sheetData sheetId="20192" refreshError="1"/>
      <sheetData sheetId="20193" refreshError="1"/>
      <sheetData sheetId="20194" refreshError="1"/>
      <sheetData sheetId="20195" refreshError="1"/>
      <sheetData sheetId="20196" refreshError="1"/>
      <sheetData sheetId="20197" refreshError="1"/>
      <sheetData sheetId="20198" refreshError="1"/>
      <sheetData sheetId="20199" refreshError="1"/>
      <sheetData sheetId="20200" refreshError="1"/>
      <sheetData sheetId="20201" refreshError="1"/>
      <sheetData sheetId="20202" refreshError="1"/>
      <sheetData sheetId="20203" refreshError="1"/>
      <sheetData sheetId="20204" refreshError="1"/>
      <sheetData sheetId="20205" refreshError="1"/>
      <sheetData sheetId="20206" refreshError="1"/>
      <sheetData sheetId="20207" refreshError="1"/>
      <sheetData sheetId="20208" refreshError="1"/>
      <sheetData sheetId="20209" refreshError="1"/>
      <sheetData sheetId="20210" refreshError="1"/>
      <sheetData sheetId="20211" refreshError="1"/>
      <sheetData sheetId="20212" refreshError="1"/>
      <sheetData sheetId="20213" refreshError="1"/>
      <sheetData sheetId="20214" refreshError="1"/>
      <sheetData sheetId="20215" refreshError="1"/>
      <sheetData sheetId="20216" refreshError="1"/>
      <sheetData sheetId="20217" refreshError="1"/>
      <sheetData sheetId="20218" refreshError="1"/>
      <sheetData sheetId="20219" refreshError="1"/>
      <sheetData sheetId="20220" refreshError="1"/>
      <sheetData sheetId="20221" refreshError="1"/>
      <sheetData sheetId="20222" refreshError="1"/>
      <sheetData sheetId="20223" refreshError="1"/>
      <sheetData sheetId="20224" refreshError="1"/>
      <sheetData sheetId="20225" refreshError="1"/>
      <sheetData sheetId="20226" refreshError="1"/>
      <sheetData sheetId="20227" refreshError="1"/>
      <sheetData sheetId="20228" refreshError="1"/>
      <sheetData sheetId="20229" refreshError="1"/>
      <sheetData sheetId="20230" refreshError="1"/>
      <sheetData sheetId="20231" refreshError="1"/>
      <sheetData sheetId="20232" refreshError="1"/>
      <sheetData sheetId="20233" refreshError="1"/>
      <sheetData sheetId="20234" refreshError="1"/>
      <sheetData sheetId="20235" refreshError="1"/>
      <sheetData sheetId="20236" refreshError="1"/>
      <sheetData sheetId="20237" refreshError="1"/>
      <sheetData sheetId="20238" refreshError="1"/>
      <sheetData sheetId="20239" refreshError="1"/>
      <sheetData sheetId="20240" refreshError="1"/>
      <sheetData sheetId="20241" refreshError="1"/>
      <sheetData sheetId="20242" refreshError="1"/>
      <sheetData sheetId="20243" refreshError="1"/>
      <sheetData sheetId="20244" refreshError="1"/>
      <sheetData sheetId="20245" refreshError="1"/>
      <sheetData sheetId="20246" refreshError="1"/>
      <sheetData sheetId="20247" refreshError="1"/>
      <sheetData sheetId="20248" refreshError="1"/>
      <sheetData sheetId="20249" refreshError="1"/>
      <sheetData sheetId="20250" refreshError="1"/>
      <sheetData sheetId="20251" refreshError="1"/>
      <sheetData sheetId="20252" refreshError="1"/>
      <sheetData sheetId="20253" refreshError="1"/>
      <sheetData sheetId="20254" refreshError="1"/>
      <sheetData sheetId="20255" refreshError="1"/>
      <sheetData sheetId="20256" refreshError="1"/>
      <sheetData sheetId="20257" refreshError="1"/>
      <sheetData sheetId="20258" refreshError="1"/>
      <sheetData sheetId="20259" refreshError="1"/>
      <sheetData sheetId="20260" refreshError="1"/>
      <sheetData sheetId="20261" refreshError="1"/>
      <sheetData sheetId="20262" refreshError="1"/>
      <sheetData sheetId="20263" refreshError="1"/>
      <sheetData sheetId="20264" refreshError="1"/>
      <sheetData sheetId="20265" refreshError="1"/>
      <sheetData sheetId="20266" refreshError="1"/>
      <sheetData sheetId="20267" refreshError="1"/>
      <sheetData sheetId="20268" refreshError="1"/>
      <sheetData sheetId="20269" refreshError="1"/>
      <sheetData sheetId="20270" refreshError="1"/>
      <sheetData sheetId="20271" refreshError="1"/>
      <sheetData sheetId="20272" refreshError="1"/>
      <sheetData sheetId="20273" refreshError="1"/>
      <sheetData sheetId="20274" refreshError="1"/>
      <sheetData sheetId="20275" refreshError="1"/>
      <sheetData sheetId="20276" refreshError="1"/>
      <sheetData sheetId="20277" refreshError="1"/>
      <sheetData sheetId="20278" refreshError="1"/>
      <sheetData sheetId="20279" refreshError="1"/>
      <sheetData sheetId="20280" refreshError="1"/>
      <sheetData sheetId="20281" refreshError="1"/>
      <sheetData sheetId="20282" refreshError="1"/>
      <sheetData sheetId="20283" refreshError="1"/>
      <sheetData sheetId="20284" refreshError="1"/>
      <sheetData sheetId="20285" refreshError="1"/>
      <sheetData sheetId="20286" refreshError="1"/>
      <sheetData sheetId="20287" refreshError="1"/>
      <sheetData sheetId="20288" refreshError="1"/>
      <sheetData sheetId="20289" refreshError="1"/>
      <sheetData sheetId="20290" refreshError="1"/>
      <sheetData sheetId="20291" refreshError="1"/>
      <sheetData sheetId="20292" refreshError="1"/>
      <sheetData sheetId="20293" refreshError="1"/>
      <sheetData sheetId="20294" refreshError="1"/>
      <sheetData sheetId="20295" refreshError="1"/>
      <sheetData sheetId="20296" refreshError="1"/>
      <sheetData sheetId="20297" refreshError="1"/>
      <sheetData sheetId="20298" refreshError="1"/>
      <sheetData sheetId="20299" refreshError="1"/>
      <sheetData sheetId="20300" refreshError="1"/>
      <sheetData sheetId="20301" refreshError="1"/>
      <sheetData sheetId="20302" refreshError="1"/>
      <sheetData sheetId="20303" refreshError="1"/>
      <sheetData sheetId="20304" refreshError="1"/>
      <sheetData sheetId="20305" refreshError="1"/>
      <sheetData sheetId="20306" refreshError="1"/>
      <sheetData sheetId="20307" refreshError="1"/>
      <sheetData sheetId="20308" refreshError="1"/>
      <sheetData sheetId="20309" refreshError="1"/>
      <sheetData sheetId="20310" refreshError="1"/>
      <sheetData sheetId="20311" refreshError="1"/>
      <sheetData sheetId="20312" refreshError="1"/>
      <sheetData sheetId="20313" refreshError="1"/>
      <sheetData sheetId="20314" refreshError="1"/>
      <sheetData sheetId="20315" refreshError="1"/>
      <sheetData sheetId="20316" refreshError="1"/>
      <sheetData sheetId="20317" refreshError="1"/>
      <sheetData sheetId="20318" refreshError="1"/>
      <sheetData sheetId="20319" refreshError="1"/>
      <sheetData sheetId="20320" refreshError="1"/>
      <sheetData sheetId="20321" refreshError="1"/>
      <sheetData sheetId="20322" refreshError="1"/>
      <sheetData sheetId="20323" refreshError="1"/>
      <sheetData sheetId="20324" refreshError="1"/>
      <sheetData sheetId="20325" refreshError="1"/>
      <sheetData sheetId="20326" refreshError="1"/>
      <sheetData sheetId="20327" refreshError="1"/>
      <sheetData sheetId="20328" refreshError="1"/>
      <sheetData sheetId="20329" refreshError="1"/>
      <sheetData sheetId="20330" refreshError="1"/>
      <sheetData sheetId="20331" refreshError="1"/>
      <sheetData sheetId="20332" refreshError="1"/>
      <sheetData sheetId="20333" refreshError="1"/>
      <sheetData sheetId="20334" refreshError="1"/>
      <sheetData sheetId="20335" refreshError="1"/>
      <sheetData sheetId="20336" refreshError="1"/>
      <sheetData sheetId="20337" refreshError="1"/>
      <sheetData sheetId="20338" refreshError="1"/>
      <sheetData sheetId="20339" refreshError="1"/>
      <sheetData sheetId="20340" refreshError="1"/>
      <sheetData sheetId="20341" refreshError="1"/>
      <sheetData sheetId="20342" refreshError="1"/>
      <sheetData sheetId="20343" refreshError="1"/>
      <sheetData sheetId="20344" refreshError="1"/>
      <sheetData sheetId="20345" refreshError="1"/>
      <sheetData sheetId="20346" refreshError="1"/>
      <sheetData sheetId="20347" refreshError="1"/>
      <sheetData sheetId="20348" refreshError="1"/>
      <sheetData sheetId="20349" refreshError="1"/>
      <sheetData sheetId="20350" refreshError="1"/>
      <sheetData sheetId="20351" refreshError="1"/>
      <sheetData sheetId="20352" refreshError="1"/>
      <sheetData sheetId="20353" refreshError="1"/>
      <sheetData sheetId="20354" refreshError="1"/>
      <sheetData sheetId="20355" refreshError="1"/>
      <sheetData sheetId="20356" refreshError="1"/>
      <sheetData sheetId="20357" refreshError="1"/>
      <sheetData sheetId="20358" refreshError="1"/>
      <sheetData sheetId="20359" refreshError="1"/>
      <sheetData sheetId="20360" refreshError="1"/>
      <sheetData sheetId="20361" refreshError="1"/>
      <sheetData sheetId="20362" refreshError="1"/>
      <sheetData sheetId="20363" refreshError="1"/>
      <sheetData sheetId="20364" refreshError="1"/>
      <sheetData sheetId="20365" refreshError="1"/>
      <sheetData sheetId="20366" refreshError="1"/>
      <sheetData sheetId="20367" refreshError="1"/>
      <sheetData sheetId="20368" refreshError="1"/>
      <sheetData sheetId="20369" refreshError="1"/>
      <sheetData sheetId="20370" refreshError="1"/>
      <sheetData sheetId="20371" refreshError="1"/>
      <sheetData sheetId="20372" refreshError="1"/>
      <sheetData sheetId="20373" refreshError="1"/>
      <sheetData sheetId="20374" refreshError="1"/>
      <sheetData sheetId="20375" refreshError="1"/>
      <sheetData sheetId="20376" refreshError="1"/>
      <sheetData sheetId="20377" refreshError="1"/>
      <sheetData sheetId="20378" refreshError="1"/>
      <sheetData sheetId="20379" refreshError="1"/>
      <sheetData sheetId="20380" refreshError="1"/>
      <sheetData sheetId="20381" refreshError="1"/>
      <sheetData sheetId="20382" refreshError="1"/>
      <sheetData sheetId="20383" refreshError="1"/>
      <sheetData sheetId="20384" refreshError="1"/>
      <sheetData sheetId="20385" refreshError="1"/>
      <sheetData sheetId="20386" refreshError="1"/>
      <sheetData sheetId="20387" refreshError="1"/>
      <sheetData sheetId="20388" refreshError="1"/>
      <sheetData sheetId="20389" refreshError="1"/>
      <sheetData sheetId="20390" refreshError="1"/>
      <sheetData sheetId="20391" refreshError="1"/>
      <sheetData sheetId="20392" refreshError="1"/>
      <sheetData sheetId="20393" refreshError="1"/>
      <sheetData sheetId="20394" refreshError="1"/>
      <sheetData sheetId="20395" refreshError="1"/>
      <sheetData sheetId="20396" refreshError="1"/>
      <sheetData sheetId="20397" refreshError="1"/>
      <sheetData sheetId="20398" refreshError="1"/>
      <sheetData sheetId="20399" refreshError="1"/>
      <sheetData sheetId="20400" refreshError="1"/>
      <sheetData sheetId="20401" refreshError="1"/>
      <sheetData sheetId="20402" refreshError="1"/>
      <sheetData sheetId="20403" refreshError="1"/>
      <sheetData sheetId="20404" refreshError="1"/>
      <sheetData sheetId="20405" refreshError="1"/>
      <sheetData sheetId="20406" refreshError="1"/>
      <sheetData sheetId="20407" refreshError="1"/>
      <sheetData sheetId="20408" refreshError="1"/>
      <sheetData sheetId="20409" refreshError="1"/>
      <sheetData sheetId="20410" refreshError="1"/>
      <sheetData sheetId="20411" refreshError="1"/>
      <sheetData sheetId="20412" refreshError="1"/>
      <sheetData sheetId="20413" refreshError="1"/>
      <sheetData sheetId="20414" refreshError="1"/>
      <sheetData sheetId="20415" refreshError="1"/>
      <sheetData sheetId="20416" refreshError="1"/>
      <sheetData sheetId="20417" refreshError="1"/>
      <sheetData sheetId="20418" refreshError="1"/>
      <sheetData sheetId="20419" refreshError="1"/>
      <sheetData sheetId="20420" refreshError="1"/>
      <sheetData sheetId="20421" refreshError="1"/>
      <sheetData sheetId="20422" refreshError="1"/>
      <sheetData sheetId="20423" refreshError="1"/>
      <sheetData sheetId="20424" refreshError="1"/>
      <sheetData sheetId="20425" refreshError="1"/>
      <sheetData sheetId="20426" refreshError="1"/>
      <sheetData sheetId="20427" refreshError="1"/>
      <sheetData sheetId="20428" refreshError="1"/>
      <sheetData sheetId="20429" refreshError="1"/>
      <sheetData sheetId="20430" refreshError="1"/>
      <sheetData sheetId="20431" refreshError="1"/>
      <sheetData sheetId="20432" refreshError="1"/>
      <sheetData sheetId="20433" refreshError="1"/>
      <sheetData sheetId="20434" refreshError="1"/>
      <sheetData sheetId="20435" refreshError="1"/>
      <sheetData sheetId="20436" refreshError="1"/>
      <sheetData sheetId="20437" refreshError="1"/>
      <sheetData sheetId="20438" refreshError="1"/>
      <sheetData sheetId="20439" refreshError="1"/>
      <sheetData sheetId="20440" refreshError="1"/>
      <sheetData sheetId="20441" refreshError="1"/>
      <sheetData sheetId="20442" refreshError="1"/>
      <sheetData sheetId="20443" refreshError="1"/>
      <sheetData sheetId="20444" refreshError="1"/>
      <sheetData sheetId="20445" refreshError="1"/>
      <sheetData sheetId="20446" refreshError="1"/>
      <sheetData sheetId="20447" refreshError="1"/>
      <sheetData sheetId="20448" refreshError="1"/>
      <sheetData sheetId="20449" refreshError="1"/>
      <sheetData sheetId="20450" refreshError="1"/>
      <sheetData sheetId="20451" refreshError="1"/>
      <sheetData sheetId="20452" refreshError="1"/>
      <sheetData sheetId="20453" refreshError="1"/>
      <sheetData sheetId="20454" refreshError="1"/>
      <sheetData sheetId="20455" refreshError="1"/>
      <sheetData sheetId="20456" refreshError="1"/>
      <sheetData sheetId="20457" refreshError="1"/>
      <sheetData sheetId="20458" refreshError="1"/>
      <sheetData sheetId="20459" refreshError="1"/>
      <sheetData sheetId="20460" refreshError="1"/>
      <sheetData sheetId="20461" refreshError="1"/>
      <sheetData sheetId="20462" refreshError="1"/>
      <sheetData sheetId="20463" refreshError="1"/>
      <sheetData sheetId="20464" refreshError="1"/>
      <sheetData sheetId="20465" refreshError="1"/>
      <sheetData sheetId="20466" refreshError="1"/>
      <sheetData sheetId="20467" refreshError="1"/>
      <sheetData sheetId="20468" refreshError="1"/>
      <sheetData sheetId="20469" refreshError="1"/>
      <sheetData sheetId="20470" refreshError="1"/>
      <sheetData sheetId="20471" refreshError="1"/>
      <sheetData sheetId="20472" refreshError="1"/>
      <sheetData sheetId="20473" refreshError="1"/>
      <sheetData sheetId="20474" refreshError="1"/>
      <sheetData sheetId="20475" refreshError="1"/>
      <sheetData sheetId="20476" refreshError="1"/>
      <sheetData sheetId="20477" refreshError="1"/>
      <sheetData sheetId="20478" refreshError="1"/>
      <sheetData sheetId="20479" refreshError="1"/>
      <sheetData sheetId="20480" refreshError="1"/>
      <sheetData sheetId="20481" refreshError="1"/>
      <sheetData sheetId="20482" refreshError="1"/>
      <sheetData sheetId="20483" refreshError="1"/>
      <sheetData sheetId="20484" refreshError="1"/>
      <sheetData sheetId="20485" refreshError="1"/>
      <sheetData sheetId="20486" refreshError="1"/>
      <sheetData sheetId="20487" refreshError="1"/>
      <sheetData sheetId="20488" refreshError="1"/>
      <sheetData sheetId="20489" refreshError="1"/>
      <sheetData sheetId="20490" refreshError="1"/>
      <sheetData sheetId="20491" refreshError="1"/>
      <sheetData sheetId="20492" refreshError="1"/>
      <sheetData sheetId="20493" refreshError="1"/>
      <sheetData sheetId="20494" refreshError="1"/>
      <sheetData sheetId="20495" refreshError="1"/>
      <sheetData sheetId="20496" refreshError="1"/>
      <sheetData sheetId="20497" refreshError="1"/>
      <sheetData sheetId="20498" refreshError="1"/>
      <sheetData sheetId="20499" refreshError="1"/>
      <sheetData sheetId="20500" refreshError="1"/>
      <sheetData sheetId="20501" refreshError="1"/>
      <sheetData sheetId="20502" refreshError="1"/>
      <sheetData sheetId="20503" refreshError="1"/>
      <sheetData sheetId="20504" refreshError="1"/>
      <sheetData sheetId="20505" refreshError="1"/>
      <sheetData sheetId="20506" refreshError="1"/>
      <sheetData sheetId="20507" refreshError="1"/>
      <sheetData sheetId="20508" refreshError="1"/>
      <sheetData sheetId="20509" refreshError="1"/>
      <sheetData sheetId="20510" refreshError="1"/>
      <sheetData sheetId="20511" refreshError="1"/>
      <sheetData sheetId="20512" refreshError="1"/>
      <sheetData sheetId="20513" refreshError="1"/>
      <sheetData sheetId="20514" refreshError="1"/>
      <sheetData sheetId="20515" refreshError="1"/>
      <sheetData sheetId="20516" refreshError="1"/>
      <sheetData sheetId="20517" refreshError="1"/>
      <sheetData sheetId="20518" refreshError="1"/>
      <sheetData sheetId="20519" refreshError="1"/>
      <sheetData sheetId="20520" refreshError="1"/>
      <sheetData sheetId="20521" refreshError="1"/>
      <sheetData sheetId="20522" refreshError="1"/>
      <sheetData sheetId="20523" refreshError="1"/>
      <sheetData sheetId="20524" refreshError="1"/>
      <sheetData sheetId="20525" refreshError="1"/>
      <sheetData sheetId="20526" refreshError="1"/>
      <sheetData sheetId="20527" refreshError="1"/>
      <sheetData sheetId="20528" refreshError="1"/>
      <sheetData sheetId="20529" refreshError="1"/>
      <sheetData sheetId="20530" refreshError="1"/>
      <sheetData sheetId="20531" refreshError="1"/>
      <sheetData sheetId="20532" refreshError="1"/>
      <sheetData sheetId="20533" refreshError="1"/>
      <sheetData sheetId="20534" refreshError="1"/>
      <sheetData sheetId="20535" refreshError="1"/>
      <sheetData sheetId="20536" refreshError="1"/>
      <sheetData sheetId="20537" refreshError="1"/>
      <sheetData sheetId="20538" refreshError="1"/>
      <sheetData sheetId="20539" refreshError="1"/>
      <sheetData sheetId="20540" refreshError="1"/>
      <sheetData sheetId="20541" refreshError="1"/>
      <sheetData sheetId="20542" refreshError="1"/>
      <sheetData sheetId="20543" refreshError="1"/>
      <sheetData sheetId="20544" refreshError="1"/>
      <sheetData sheetId="20545" refreshError="1"/>
      <sheetData sheetId="20546" refreshError="1"/>
      <sheetData sheetId="20547" refreshError="1"/>
      <sheetData sheetId="20548" refreshError="1"/>
      <sheetData sheetId="20549" refreshError="1"/>
      <sheetData sheetId="20550" refreshError="1"/>
      <sheetData sheetId="20551" refreshError="1"/>
      <sheetData sheetId="20552" refreshError="1"/>
      <sheetData sheetId="20553" refreshError="1"/>
      <sheetData sheetId="20554" refreshError="1"/>
      <sheetData sheetId="20555" refreshError="1"/>
      <sheetData sheetId="20556" refreshError="1"/>
      <sheetData sheetId="20557" refreshError="1"/>
      <sheetData sheetId="20558" refreshError="1"/>
      <sheetData sheetId="20559" refreshError="1"/>
      <sheetData sheetId="20560" refreshError="1"/>
      <sheetData sheetId="20561" refreshError="1"/>
      <sheetData sheetId="20562" refreshError="1"/>
      <sheetData sheetId="20563" refreshError="1"/>
      <sheetData sheetId="20564" refreshError="1"/>
      <sheetData sheetId="20565" refreshError="1"/>
      <sheetData sheetId="20566" refreshError="1"/>
      <sheetData sheetId="20567" refreshError="1"/>
      <sheetData sheetId="20568" refreshError="1"/>
      <sheetData sheetId="20569" refreshError="1"/>
      <sheetData sheetId="20570" refreshError="1"/>
      <sheetData sheetId="20571" refreshError="1"/>
      <sheetData sheetId="20572" refreshError="1"/>
      <sheetData sheetId="20573" refreshError="1"/>
      <sheetData sheetId="20574" refreshError="1"/>
      <sheetData sheetId="20575" refreshError="1"/>
      <sheetData sheetId="20576" refreshError="1"/>
      <sheetData sheetId="20577" refreshError="1"/>
      <sheetData sheetId="20578" refreshError="1"/>
      <sheetData sheetId="20579" refreshError="1"/>
      <sheetData sheetId="20580" refreshError="1"/>
      <sheetData sheetId="20581" refreshError="1"/>
      <sheetData sheetId="20582" refreshError="1"/>
      <sheetData sheetId="20583" refreshError="1"/>
      <sheetData sheetId="20584" refreshError="1"/>
      <sheetData sheetId="20585" refreshError="1"/>
      <sheetData sheetId="20586" refreshError="1"/>
      <sheetData sheetId="20587" refreshError="1"/>
      <sheetData sheetId="20588" refreshError="1"/>
      <sheetData sheetId="20589" refreshError="1"/>
      <sheetData sheetId="20590" refreshError="1"/>
      <sheetData sheetId="20591" refreshError="1"/>
      <sheetData sheetId="20592" refreshError="1"/>
      <sheetData sheetId="20593" refreshError="1"/>
      <sheetData sheetId="20594" refreshError="1"/>
      <sheetData sheetId="20595" refreshError="1"/>
      <sheetData sheetId="20596" refreshError="1"/>
      <sheetData sheetId="20597" refreshError="1"/>
      <sheetData sheetId="20598" refreshError="1"/>
      <sheetData sheetId="20599" refreshError="1"/>
      <sheetData sheetId="20600" refreshError="1"/>
      <sheetData sheetId="20601" refreshError="1"/>
      <sheetData sheetId="20602" refreshError="1"/>
      <sheetData sheetId="20603" refreshError="1"/>
      <sheetData sheetId="20604" refreshError="1"/>
      <sheetData sheetId="20605" refreshError="1"/>
      <sheetData sheetId="20606" refreshError="1"/>
      <sheetData sheetId="20607" refreshError="1"/>
      <sheetData sheetId="20608" refreshError="1"/>
      <sheetData sheetId="20609" refreshError="1"/>
      <sheetData sheetId="20610" refreshError="1"/>
      <sheetData sheetId="20611" refreshError="1"/>
      <sheetData sheetId="20612" refreshError="1"/>
      <sheetData sheetId="20613" refreshError="1"/>
      <sheetData sheetId="20614" refreshError="1"/>
      <sheetData sheetId="20615" refreshError="1"/>
      <sheetData sheetId="20616" refreshError="1"/>
      <sheetData sheetId="20617" refreshError="1"/>
      <sheetData sheetId="20618" refreshError="1"/>
      <sheetData sheetId="20619" refreshError="1"/>
      <sheetData sheetId="20620" refreshError="1"/>
      <sheetData sheetId="20621" refreshError="1"/>
      <sheetData sheetId="20622" refreshError="1"/>
      <sheetData sheetId="20623" refreshError="1"/>
      <sheetData sheetId="20624" refreshError="1"/>
      <sheetData sheetId="20625" refreshError="1"/>
      <sheetData sheetId="20626" refreshError="1"/>
      <sheetData sheetId="20627" refreshError="1"/>
      <sheetData sheetId="20628" refreshError="1"/>
      <sheetData sheetId="20629" refreshError="1"/>
      <sheetData sheetId="20630" refreshError="1"/>
      <sheetData sheetId="20631" refreshError="1"/>
      <sheetData sheetId="20632" refreshError="1"/>
      <sheetData sheetId="20633" refreshError="1"/>
      <sheetData sheetId="20634" refreshError="1"/>
      <sheetData sheetId="20635" refreshError="1"/>
      <sheetData sheetId="20636" refreshError="1"/>
      <sheetData sheetId="20637" refreshError="1"/>
      <sheetData sheetId="20638" refreshError="1"/>
      <sheetData sheetId="20639" refreshError="1"/>
      <sheetData sheetId="20640" refreshError="1"/>
      <sheetData sheetId="20641" refreshError="1"/>
      <sheetData sheetId="20642" refreshError="1"/>
      <sheetData sheetId="20643" refreshError="1"/>
      <sheetData sheetId="20644" refreshError="1"/>
      <sheetData sheetId="20645" refreshError="1"/>
      <sheetData sheetId="20646" refreshError="1"/>
      <sheetData sheetId="20647" refreshError="1"/>
      <sheetData sheetId="20648" refreshError="1"/>
      <sheetData sheetId="20649" refreshError="1"/>
      <sheetData sheetId="20650" refreshError="1"/>
      <sheetData sheetId="20651" refreshError="1"/>
      <sheetData sheetId="20652" refreshError="1"/>
      <sheetData sheetId="20653" refreshError="1"/>
      <sheetData sheetId="20654" refreshError="1"/>
      <sheetData sheetId="20655" refreshError="1"/>
      <sheetData sheetId="20656" refreshError="1"/>
      <sheetData sheetId="20657" refreshError="1"/>
      <sheetData sheetId="20658" refreshError="1"/>
      <sheetData sheetId="20659" refreshError="1"/>
      <sheetData sheetId="20660" refreshError="1"/>
      <sheetData sheetId="20661" refreshError="1"/>
      <sheetData sheetId="20662" refreshError="1"/>
      <sheetData sheetId="20663" refreshError="1"/>
      <sheetData sheetId="20664" refreshError="1"/>
      <sheetData sheetId="20665" refreshError="1"/>
      <sheetData sheetId="20666" refreshError="1"/>
      <sheetData sheetId="20667" refreshError="1"/>
      <sheetData sheetId="20668" refreshError="1"/>
      <sheetData sheetId="20669" refreshError="1"/>
      <sheetData sheetId="20670" refreshError="1"/>
      <sheetData sheetId="20671" refreshError="1"/>
      <sheetData sheetId="20672" refreshError="1"/>
      <sheetData sheetId="20673" refreshError="1"/>
      <sheetData sheetId="20674" refreshError="1"/>
      <sheetData sheetId="20675" refreshError="1"/>
      <sheetData sheetId="20676" refreshError="1"/>
      <sheetData sheetId="20677" refreshError="1"/>
      <sheetData sheetId="20678" refreshError="1"/>
      <sheetData sheetId="20679" refreshError="1"/>
      <sheetData sheetId="20680" refreshError="1"/>
      <sheetData sheetId="20681" refreshError="1"/>
      <sheetData sheetId="20682" refreshError="1"/>
      <sheetData sheetId="20683" refreshError="1"/>
      <sheetData sheetId="20684" refreshError="1"/>
      <sheetData sheetId="20685" refreshError="1"/>
      <sheetData sheetId="20686" refreshError="1"/>
      <sheetData sheetId="20687" refreshError="1"/>
      <sheetData sheetId="20688" refreshError="1"/>
      <sheetData sheetId="20689" refreshError="1"/>
      <sheetData sheetId="20690" refreshError="1"/>
      <sheetData sheetId="20691" refreshError="1"/>
      <sheetData sheetId="20692" refreshError="1"/>
      <sheetData sheetId="20693" refreshError="1"/>
      <sheetData sheetId="20694" refreshError="1"/>
      <sheetData sheetId="20695" refreshError="1"/>
      <sheetData sheetId="20696" refreshError="1"/>
      <sheetData sheetId="20697" refreshError="1"/>
      <sheetData sheetId="20698" refreshError="1"/>
      <sheetData sheetId="20699" refreshError="1"/>
      <sheetData sheetId="20700" refreshError="1"/>
      <sheetData sheetId="20701" refreshError="1"/>
      <sheetData sheetId="20702" refreshError="1"/>
      <sheetData sheetId="20703" refreshError="1"/>
      <sheetData sheetId="20704" refreshError="1"/>
      <sheetData sheetId="20705" refreshError="1"/>
      <sheetData sheetId="20706" refreshError="1"/>
      <sheetData sheetId="20707" refreshError="1"/>
      <sheetData sheetId="20708" refreshError="1"/>
      <sheetData sheetId="20709" refreshError="1"/>
      <sheetData sheetId="20710" refreshError="1"/>
      <sheetData sheetId="20711" refreshError="1"/>
      <sheetData sheetId="20712" refreshError="1"/>
      <sheetData sheetId="20713" refreshError="1"/>
      <sheetData sheetId="20714" refreshError="1"/>
      <sheetData sheetId="20715" refreshError="1"/>
      <sheetData sheetId="20716" refreshError="1"/>
      <sheetData sheetId="20717" refreshError="1"/>
      <sheetData sheetId="20718" refreshError="1"/>
      <sheetData sheetId="20719" refreshError="1"/>
      <sheetData sheetId="20720" refreshError="1"/>
      <sheetData sheetId="20721" refreshError="1"/>
      <sheetData sheetId="20722" refreshError="1"/>
      <sheetData sheetId="20723" refreshError="1"/>
      <sheetData sheetId="20724" refreshError="1"/>
      <sheetData sheetId="20725" refreshError="1"/>
      <sheetData sheetId="20726" refreshError="1"/>
      <sheetData sheetId="20727" refreshError="1"/>
      <sheetData sheetId="20728" refreshError="1"/>
      <sheetData sheetId="20729" refreshError="1"/>
      <sheetData sheetId="20730" refreshError="1"/>
      <sheetData sheetId="20731" refreshError="1"/>
      <sheetData sheetId="20732" refreshError="1"/>
      <sheetData sheetId="20733" refreshError="1"/>
      <sheetData sheetId="20734" refreshError="1"/>
      <sheetData sheetId="20735" refreshError="1"/>
      <sheetData sheetId="20736" refreshError="1"/>
      <sheetData sheetId="20737" refreshError="1"/>
      <sheetData sheetId="20738" refreshError="1"/>
      <sheetData sheetId="20739" refreshError="1"/>
      <sheetData sheetId="20740" refreshError="1"/>
      <sheetData sheetId="20741" refreshError="1"/>
      <sheetData sheetId="20742" refreshError="1"/>
      <sheetData sheetId="20743" refreshError="1"/>
      <sheetData sheetId="20744" refreshError="1"/>
      <sheetData sheetId="20745" refreshError="1"/>
      <sheetData sheetId="20746" refreshError="1"/>
      <sheetData sheetId="20747" refreshError="1"/>
      <sheetData sheetId="20748" refreshError="1"/>
      <sheetData sheetId="20749" refreshError="1"/>
      <sheetData sheetId="20750" refreshError="1"/>
      <sheetData sheetId="20751" refreshError="1"/>
      <sheetData sheetId="20752" refreshError="1"/>
      <sheetData sheetId="20753" refreshError="1"/>
      <sheetData sheetId="20754" refreshError="1"/>
      <sheetData sheetId="20755" refreshError="1"/>
      <sheetData sheetId="20756" refreshError="1"/>
      <sheetData sheetId="20757" refreshError="1"/>
      <sheetData sheetId="20758" refreshError="1"/>
      <sheetData sheetId="20759" refreshError="1"/>
      <sheetData sheetId="20760" refreshError="1"/>
      <sheetData sheetId="20761" refreshError="1"/>
      <sheetData sheetId="20762" refreshError="1"/>
      <sheetData sheetId="20763" refreshError="1"/>
      <sheetData sheetId="20764" refreshError="1"/>
      <sheetData sheetId="20765" refreshError="1"/>
      <sheetData sheetId="20766" refreshError="1"/>
      <sheetData sheetId="20767" refreshError="1"/>
      <sheetData sheetId="20768" refreshError="1"/>
      <sheetData sheetId="20769" refreshError="1"/>
      <sheetData sheetId="20770" refreshError="1"/>
      <sheetData sheetId="20771" refreshError="1"/>
      <sheetData sheetId="20772" refreshError="1"/>
      <sheetData sheetId="20773" refreshError="1"/>
      <sheetData sheetId="20774" refreshError="1"/>
      <sheetData sheetId="20775" refreshError="1"/>
      <sheetData sheetId="20776" refreshError="1"/>
      <sheetData sheetId="20777" refreshError="1"/>
      <sheetData sheetId="20778" refreshError="1"/>
      <sheetData sheetId="20779" refreshError="1"/>
      <sheetData sheetId="20780" refreshError="1"/>
      <sheetData sheetId="20781" refreshError="1"/>
      <sheetData sheetId="20782" refreshError="1"/>
      <sheetData sheetId="20783" refreshError="1"/>
      <sheetData sheetId="20784" refreshError="1"/>
      <sheetData sheetId="20785" refreshError="1"/>
      <sheetData sheetId="20786" refreshError="1"/>
      <sheetData sheetId="20787" refreshError="1"/>
      <sheetData sheetId="20788" refreshError="1"/>
      <sheetData sheetId="20789" refreshError="1"/>
      <sheetData sheetId="20790" refreshError="1"/>
      <sheetData sheetId="20791" refreshError="1"/>
      <sheetData sheetId="20792" refreshError="1"/>
      <sheetData sheetId="20793" refreshError="1"/>
      <sheetData sheetId="20794" refreshError="1"/>
      <sheetData sheetId="20795" refreshError="1"/>
      <sheetData sheetId="20796" refreshError="1"/>
      <sheetData sheetId="20797" refreshError="1"/>
      <sheetData sheetId="20798" refreshError="1"/>
      <sheetData sheetId="20799" refreshError="1"/>
      <sheetData sheetId="20800" refreshError="1"/>
      <sheetData sheetId="20801" refreshError="1"/>
      <sheetData sheetId="20802" refreshError="1"/>
      <sheetData sheetId="20803" refreshError="1"/>
      <sheetData sheetId="20804" refreshError="1"/>
      <sheetData sheetId="20805" refreshError="1"/>
      <sheetData sheetId="20806" refreshError="1"/>
      <sheetData sheetId="20807" refreshError="1"/>
      <sheetData sheetId="20808" refreshError="1"/>
      <sheetData sheetId="20809" refreshError="1"/>
      <sheetData sheetId="20810" refreshError="1"/>
      <sheetData sheetId="20811" refreshError="1"/>
      <sheetData sheetId="20812" refreshError="1"/>
      <sheetData sheetId="20813" refreshError="1"/>
      <sheetData sheetId="20814" refreshError="1"/>
      <sheetData sheetId="20815" refreshError="1"/>
      <sheetData sheetId="20816" refreshError="1"/>
      <sheetData sheetId="20817" refreshError="1"/>
      <sheetData sheetId="20818" refreshError="1"/>
      <sheetData sheetId="20819" refreshError="1"/>
      <sheetData sheetId="20820" refreshError="1"/>
      <sheetData sheetId="20821" refreshError="1"/>
      <sheetData sheetId="20822" refreshError="1"/>
      <sheetData sheetId="20823" refreshError="1"/>
      <sheetData sheetId="20824" refreshError="1"/>
      <sheetData sheetId="20825" refreshError="1"/>
      <sheetData sheetId="20826" refreshError="1"/>
      <sheetData sheetId="20827" refreshError="1"/>
      <sheetData sheetId="20828" refreshError="1"/>
      <sheetData sheetId="20829" refreshError="1"/>
      <sheetData sheetId="20830" refreshError="1"/>
      <sheetData sheetId="20831" refreshError="1"/>
      <sheetData sheetId="20832" refreshError="1"/>
      <sheetData sheetId="20833" refreshError="1"/>
      <sheetData sheetId="20834" refreshError="1"/>
      <sheetData sheetId="20835" refreshError="1"/>
      <sheetData sheetId="20836" refreshError="1"/>
      <sheetData sheetId="20837" refreshError="1"/>
      <sheetData sheetId="20838" refreshError="1"/>
      <sheetData sheetId="20839" refreshError="1"/>
      <sheetData sheetId="20840" refreshError="1"/>
      <sheetData sheetId="20841" refreshError="1"/>
      <sheetData sheetId="20842" refreshError="1"/>
      <sheetData sheetId="20843" refreshError="1"/>
      <sheetData sheetId="20844" refreshError="1"/>
      <sheetData sheetId="20845" refreshError="1"/>
      <sheetData sheetId="20846" refreshError="1"/>
      <sheetData sheetId="20847" refreshError="1"/>
      <sheetData sheetId="20848" refreshError="1"/>
      <sheetData sheetId="20849" refreshError="1"/>
      <sheetData sheetId="20850" refreshError="1"/>
      <sheetData sheetId="20851" refreshError="1"/>
      <sheetData sheetId="20852" refreshError="1"/>
      <sheetData sheetId="20853" refreshError="1"/>
      <sheetData sheetId="20854" refreshError="1"/>
      <sheetData sheetId="20855" refreshError="1"/>
      <sheetData sheetId="20856" refreshError="1"/>
      <sheetData sheetId="20857" refreshError="1"/>
      <sheetData sheetId="20858" refreshError="1"/>
      <sheetData sheetId="20859" refreshError="1"/>
      <sheetData sheetId="20860" refreshError="1"/>
      <sheetData sheetId="20861" refreshError="1"/>
      <sheetData sheetId="20862" refreshError="1"/>
      <sheetData sheetId="20863" refreshError="1"/>
      <sheetData sheetId="20864" refreshError="1"/>
      <sheetData sheetId="20865" refreshError="1"/>
      <sheetData sheetId="20866" refreshError="1"/>
      <sheetData sheetId="20867" refreshError="1"/>
      <sheetData sheetId="20868" refreshError="1"/>
      <sheetData sheetId="20869" refreshError="1"/>
      <sheetData sheetId="20870" refreshError="1"/>
      <sheetData sheetId="20871" refreshError="1"/>
      <sheetData sheetId="20872" refreshError="1"/>
      <sheetData sheetId="20873" refreshError="1"/>
      <sheetData sheetId="20874" refreshError="1"/>
      <sheetData sheetId="20875" refreshError="1"/>
      <sheetData sheetId="20876" refreshError="1"/>
      <sheetData sheetId="20877" refreshError="1"/>
      <sheetData sheetId="20878" refreshError="1"/>
      <sheetData sheetId="20879" refreshError="1"/>
      <sheetData sheetId="20880" refreshError="1"/>
      <sheetData sheetId="20881" refreshError="1"/>
      <sheetData sheetId="20882" refreshError="1"/>
      <sheetData sheetId="20883" refreshError="1"/>
      <sheetData sheetId="20884" refreshError="1"/>
      <sheetData sheetId="20885" refreshError="1"/>
      <sheetData sheetId="20886" refreshError="1"/>
      <sheetData sheetId="20887" refreshError="1"/>
      <sheetData sheetId="20888" refreshError="1"/>
      <sheetData sheetId="20889" refreshError="1"/>
      <sheetData sheetId="20890" refreshError="1"/>
      <sheetData sheetId="20891" refreshError="1"/>
      <sheetData sheetId="20892" refreshError="1"/>
      <sheetData sheetId="20893" refreshError="1"/>
      <sheetData sheetId="20894" refreshError="1"/>
      <sheetData sheetId="20895" refreshError="1"/>
      <sheetData sheetId="20896" refreshError="1"/>
      <sheetData sheetId="20897" refreshError="1"/>
      <sheetData sheetId="20898" refreshError="1"/>
      <sheetData sheetId="20899" refreshError="1"/>
      <sheetData sheetId="20900" refreshError="1"/>
      <sheetData sheetId="20901" refreshError="1"/>
      <sheetData sheetId="20902" refreshError="1"/>
      <sheetData sheetId="20903" refreshError="1"/>
      <sheetData sheetId="20904" refreshError="1"/>
      <sheetData sheetId="20905" refreshError="1"/>
      <sheetData sheetId="20906" refreshError="1"/>
      <sheetData sheetId="20907" refreshError="1"/>
      <sheetData sheetId="20908" refreshError="1"/>
      <sheetData sheetId="20909" refreshError="1"/>
      <sheetData sheetId="20910" refreshError="1"/>
      <sheetData sheetId="20911" refreshError="1"/>
      <sheetData sheetId="20912" refreshError="1"/>
      <sheetData sheetId="20913" refreshError="1"/>
      <sheetData sheetId="20914" refreshError="1"/>
      <sheetData sheetId="20915" refreshError="1"/>
      <sheetData sheetId="20916" refreshError="1"/>
      <sheetData sheetId="20917" refreshError="1"/>
      <sheetData sheetId="20918" refreshError="1"/>
      <sheetData sheetId="20919" refreshError="1"/>
      <sheetData sheetId="20920" refreshError="1"/>
      <sheetData sheetId="20921" refreshError="1"/>
      <sheetData sheetId="20922" refreshError="1"/>
      <sheetData sheetId="20923" refreshError="1"/>
      <sheetData sheetId="20924" refreshError="1"/>
      <sheetData sheetId="20925" refreshError="1"/>
      <sheetData sheetId="20926" refreshError="1"/>
      <sheetData sheetId="20927" refreshError="1"/>
      <sheetData sheetId="20928" refreshError="1"/>
      <sheetData sheetId="20929" refreshError="1"/>
      <sheetData sheetId="20930" refreshError="1"/>
      <sheetData sheetId="20931" refreshError="1"/>
      <sheetData sheetId="20932" refreshError="1"/>
      <sheetData sheetId="20933"/>
      <sheetData sheetId="20934"/>
      <sheetData sheetId="20935"/>
      <sheetData sheetId="20936"/>
      <sheetData sheetId="20937"/>
      <sheetData sheetId="20938"/>
      <sheetData sheetId="20939"/>
      <sheetData sheetId="20940"/>
      <sheetData sheetId="20941"/>
      <sheetData sheetId="20942"/>
      <sheetData sheetId="20943"/>
      <sheetData sheetId="20944"/>
      <sheetData sheetId="20945"/>
      <sheetData sheetId="20946"/>
      <sheetData sheetId="20947"/>
      <sheetData sheetId="20948"/>
      <sheetData sheetId="20949"/>
      <sheetData sheetId="20950"/>
      <sheetData sheetId="20951"/>
      <sheetData sheetId="20952"/>
      <sheetData sheetId="20953"/>
      <sheetData sheetId="20954"/>
      <sheetData sheetId="20955"/>
      <sheetData sheetId="20956"/>
      <sheetData sheetId="20957"/>
      <sheetData sheetId="20958"/>
      <sheetData sheetId="20959"/>
      <sheetData sheetId="20960"/>
      <sheetData sheetId="20961"/>
      <sheetData sheetId="20962"/>
      <sheetData sheetId="20963"/>
      <sheetData sheetId="20964"/>
      <sheetData sheetId="20965"/>
      <sheetData sheetId="20966"/>
      <sheetData sheetId="20967"/>
      <sheetData sheetId="20968"/>
      <sheetData sheetId="20969"/>
      <sheetData sheetId="20970"/>
      <sheetData sheetId="20971"/>
      <sheetData sheetId="20972"/>
      <sheetData sheetId="20973"/>
      <sheetData sheetId="20974"/>
      <sheetData sheetId="20975"/>
      <sheetData sheetId="20976"/>
      <sheetData sheetId="20977"/>
      <sheetData sheetId="20978"/>
      <sheetData sheetId="20979"/>
      <sheetData sheetId="20980"/>
      <sheetData sheetId="20981"/>
      <sheetData sheetId="20982"/>
      <sheetData sheetId="20983"/>
      <sheetData sheetId="20984"/>
      <sheetData sheetId="20985"/>
      <sheetData sheetId="20986"/>
      <sheetData sheetId="20987"/>
      <sheetData sheetId="20988"/>
      <sheetData sheetId="20989"/>
      <sheetData sheetId="20990"/>
      <sheetData sheetId="20991"/>
      <sheetData sheetId="20992"/>
      <sheetData sheetId="20993"/>
      <sheetData sheetId="20994"/>
      <sheetData sheetId="20995"/>
      <sheetData sheetId="20996"/>
      <sheetData sheetId="20997"/>
      <sheetData sheetId="20998"/>
      <sheetData sheetId="20999"/>
      <sheetData sheetId="21000"/>
      <sheetData sheetId="21001"/>
      <sheetData sheetId="21002"/>
      <sheetData sheetId="21003"/>
      <sheetData sheetId="21004"/>
      <sheetData sheetId="21005"/>
      <sheetData sheetId="21006"/>
      <sheetData sheetId="21007"/>
      <sheetData sheetId="21008"/>
      <sheetData sheetId="21009"/>
      <sheetData sheetId="21010"/>
      <sheetData sheetId="21011"/>
      <sheetData sheetId="21012"/>
      <sheetData sheetId="21013"/>
      <sheetData sheetId="21014"/>
      <sheetData sheetId="21015"/>
      <sheetData sheetId="21016"/>
      <sheetData sheetId="21017"/>
      <sheetData sheetId="21018"/>
      <sheetData sheetId="21019"/>
      <sheetData sheetId="21020"/>
      <sheetData sheetId="21021"/>
      <sheetData sheetId="21022"/>
      <sheetData sheetId="21023"/>
      <sheetData sheetId="21024"/>
      <sheetData sheetId="21025"/>
      <sheetData sheetId="21026"/>
      <sheetData sheetId="21027"/>
      <sheetData sheetId="21028"/>
      <sheetData sheetId="21029"/>
      <sheetData sheetId="21030"/>
      <sheetData sheetId="21031"/>
      <sheetData sheetId="21032"/>
      <sheetData sheetId="21033"/>
      <sheetData sheetId="21034"/>
      <sheetData sheetId="21035"/>
      <sheetData sheetId="21036"/>
      <sheetData sheetId="21037"/>
      <sheetData sheetId="21038"/>
      <sheetData sheetId="21039"/>
      <sheetData sheetId="21040"/>
      <sheetData sheetId="21041"/>
      <sheetData sheetId="21042"/>
      <sheetData sheetId="21043"/>
      <sheetData sheetId="21044"/>
      <sheetData sheetId="21045"/>
      <sheetData sheetId="21046"/>
      <sheetData sheetId="21047"/>
      <sheetData sheetId="21048"/>
      <sheetData sheetId="21049"/>
      <sheetData sheetId="21050"/>
      <sheetData sheetId="21051"/>
      <sheetData sheetId="21052"/>
      <sheetData sheetId="21053"/>
      <sheetData sheetId="21054"/>
      <sheetData sheetId="21055"/>
      <sheetData sheetId="21056"/>
      <sheetData sheetId="21057"/>
      <sheetData sheetId="21058"/>
      <sheetData sheetId="21059"/>
      <sheetData sheetId="21060"/>
      <sheetData sheetId="21061"/>
      <sheetData sheetId="21062"/>
      <sheetData sheetId="21063"/>
      <sheetData sheetId="21064"/>
      <sheetData sheetId="21065"/>
      <sheetData sheetId="21066"/>
      <sheetData sheetId="21067"/>
      <sheetData sheetId="21068"/>
      <sheetData sheetId="21069"/>
      <sheetData sheetId="21070"/>
      <sheetData sheetId="21071"/>
      <sheetData sheetId="21072"/>
      <sheetData sheetId="21073"/>
      <sheetData sheetId="21074"/>
      <sheetData sheetId="21075"/>
      <sheetData sheetId="21076"/>
      <sheetData sheetId="21077"/>
      <sheetData sheetId="21078"/>
      <sheetData sheetId="21079"/>
      <sheetData sheetId="21080"/>
      <sheetData sheetId="2108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sheetData sheetId="21289"/>
      <sheetData sheetId="21290"/>
      <sheetData sheetId="21291"/>
      <sheetData sheetId="21292"/>
      <sheetData sheetId="21293"/>
      <sheetData sheetId="21294"/>
      <sheetData sheetId="21295"/>
      <sheetData sheetId="21296"/>
      <sheetData sheetId="21297"/>
      <sheetData sheetId="21298"/>
      <sheetData sheetId="21299"/>
      <sheetData sheetId="21300"/>
      <sheetData sheetId="21301"/>
      <sheetData sheetId="21302"/>
      <sheetData sheetId="21303"/>
      <sheetData sheetId="21304"/>
      <sheetData sheetId="21305"/>
      <sheetData sheetId="21306"/>
      <sheetData sheetId="21307"/>
      <sheetData sheetId="21308"/>
      <sheetData sheetId="21309"/>
      <sheetData sheetId="21310"/>
      <sheetData sheetId="21311"/>
      <sheetData sheetId="21312"/>
      <sheetData sheetId="21313"/>
      <sheetData sheetId="21314"/>
      <sheetData sheetId="21315"/>
      <sheetData sheetId="21316"/>
      <sheetData sheetId="21317"/>
      <sheetData sheetId="21318"/>
      <sheetData sheetId="21319"/>
      <sheetData sheetId="21320"/>
      <sheetData sheetId="21321"/>
      <sheetData sheetId="21322"/>
      <sheetData sheetId="21323"/>
      <sheetData sheetId="21324"/>
      <sheetData sheetId="21325"/>
      <sheetData sheetId="21326"/>
      <sheetData sheetId="21327"/>
      <sheetData sheetId="21328"/>
      <sheetData sheetId="21329"/>
      <sheetData sheetId="21330"/>
      <sheetData sheetId="21331"/>
      <sheetData sheetId="21332"/>
      <sheetData sheetId="21333"/>
      <sheetData sheetId="21334"/>
      <sheetData sheetId="21335"/>
      <sheetData sheetId="21336"/>
      <sheetData sheetId="21337"/>
      <sheetData sheetId="21338"/>
      <sheetData sheetId="21339"/>
      <sheetData sheetId="21340"/>
      <sheetData sheetId="21341"/>
      <sheetData sheetId="21342"/>
      <sheetData sheetId="21343"/>
      <sheetData sheetId="21344"/>
      <sheetData sheetId="21345"/>
      <sheetData sheetId="21346"/>
      <sheetData sheetId="21347"/>
      <sheetData sheetId="21348"/>
      <sheetData sheetId="21349"/>
      <sheetData sheetId="21350"/>
      <sheetData sheetId="21351"/>
      <sheetData sheetId="21352"/>
      <sheetData sheetId="21353"/>
      <sheetData sheetId="21354"/>
      <sheetData sheetId="21355"/>
      <sheetData sheetId="21356"/>
      <sheetData sheetId="21357"/>
      <sheetData sheetId="21358"/>
      <sheetData sheetId="21359"/>
      <sheetData sheetId="21360"/>
      <sheetData sheetId="21361"/>
      <sheetData sheetId="21362"/>
      <sheetData sheetId="21363"/>
      <sheetData sheetId="21364"/>
      <sheetData sheetId="21365"/>
      <sheetData sheetId="21366"/>
      <sheetData sheetId="21367"/>
      <sheetData sheetId="21368"/>
      <sheetData sheetId="21369"/>
      <sheetData sheetId="21370"/>
      <sheetData sheetId="21371"/>
      <sheetData sheetId="21372"/>
      <sheetData sheetId="21373"/>
      <sheetData sheetId="21374"/>
      <sheetData sheetId="21375"/>
      <sheetData sheetId="21376"/>
      <sheetData sheetId="21377"/>
      <sheetData sheetId="21378"/>
      <sheetData sheetId="21379"/>
      <sheetData sheetId="21380"/>
      <sheetData sheetId="21381"/>
      <sheetData sheetId="21382"/>
      <sheetData sheetId="21383"/>
      <sheetData sheetId="21384"/>
      <sheetData sheetId="21385"/>
      <sheetData sheetId="21386"/>
      <sheetData sheetId="21387"/>
      <sheetData sheetId="21388"/>
      <sheetData sheetId="21389"/>
      <sheetData sheetId="21390"/>
      <sheetData sheetId="21391"/>
      <sheetData sheetId="21392"/>
      <sheetData sheetId="21393"/>
      <sheetData sheetId="21394"/>
      <sheetData sheetId="21395"/>
      <sheetData sheetId="21396"/>
      <sheetData sheetId="21397"/>
      <sheetData sheetId="21398"/>
      <sheetData sheetId="21399"/>
      <sheetData sheetId="21400"/>
      <sheetData sheetId="21401"/>
      <sheetData sheetId="21402"/>
      <sheetData sheetId="21403"/>
      <sheetData sheetId="21404"/>
      <sheetData sheetId="21405"/>
      <sheetData sheetId="21406"/>
      <sheetData sheetId="21407"/>
      <sheetData sheetId="21408"/>
      <sheetData sheetId="21409"/>
      <sheetData sheetId="21410"/>
      <sheetData sheetId="21411"/>
      <sheetData sheetId="21412"/>
      <sheetData sheetId="21413"/>
      <sheetData sheetId="21414"/>
      <sheetData sheetId="21415"/>
      <sheetData sheetId="21416"/>
      <sheetData sheetId="21417"/>
      <sheetData sheetId="21418"/>
      <sheetData sheetId="21419"/>
      <sheetData sheetId="21420"/>
      <sheetData sheetId="21421"/>
      <sheetData sheetId="21422"/>
      <sheetData sheetId="21423"/>
      <sheetData sheetId="21424"/>
      <sheetData sheetId="21425"/>
      <sheetData sheetId="21426"/>
      <sheetData sheetId="21427"/>
      <sheetData sheetId="21428"/>
      <sheetData sheetId="21429"/>
      <sheetData sheetId="21430"/>
      <sheetData sheetId="21431"/>
      <sheetData sheetId="21432"/>
      <sheetData sheetId="21433"/>
      <sheetData sheetId="21434"/>
      <sheetData sheetId="21435"/>
      <sheetData sheetId="21436"/>
      <sheetData sheetId="21437"/>
      <sheetData sheetId="21438"/>
      <sheetData sheetId="21439"/>
      <sheetData sheetId="21440"/>
      <sheetData sheetId="21441"/>
      <sheetData sheetId="21442"/>
      <sheetData sheetId="21443"/>
      <sheetData sheetId="21444"/>
      <sheetData sheetId="21445"/>
      <sheetData sheetId="21446"/>
      <sheetData sheetId="21447"/>
      <sheetData sheetId="21448"/>
      <sheetData sheetId="21449"/>
      <sheetData sheetId="21450"/>
      <sheetData sheetId="21451"/>
      <sheetData sheetId="21452"/>
      <sheetData sheetId="21453"/>
      <sheetData sheetId="21454"/>
      <sheetData sheetId="21455"/>
      <sheetData sheetId="21456"/>
      <sheetData sheetId="21457"/>
      <sheetData sheetId="21458"/>
      <sheetData sheetId="21459"/>
      <sheetData sheetId="21460"/>
      <sheetData sheetId="21461"/>
      <sheetData sheetId="21462"/>
      <sheetData sheetId="21463"/>
      <sheetData sheetId="21464"/>
      <sheetData sheetId="21465"/>
      <sheetData sheetId="21466"/>
      <sheetData sheetId="21467"/>
      <sheetData sheetId="21468"/>
      <sheetData sheetId="21469"/>
      <sheetData sheetId="21470"/>
      <sheetData sheetId="21471"/>
      <sheetData sheetId="21472"/>
      <sheetData sheetId="21473"/>
      <sheetData sheetId="21474"/>
      <sheetData sheetId="21475"/>
      <sheetData sheetId="21476"/>
      <sheetData sheetId="21477"/>
      <sheetData sheetId="21478"/>
      <sheetData sheetId="21479"/>
      <sheetData sheetId="21480"/>
      <sheetData sheetId="21481"/>
      <sheetData sheetId="21482"/>
      <sheetData sheetId="21483"/>
      <sheetData sheetId="21484"/>
      <sheetData sheetId="21485"/>
      <sheetData sheetId="21486"/>
      <sheetData sheetId="21487"/>
      <sheetData sheetId="21488"/>
      <sheetData sheetId="21489"/>
      <sheetData sheetId="21490"/>
      <sheetData sheetId="21491"/>
      <sheetData sheetId="21492"/>
      <sheetData sheetId="21493"/>
      <sheetData sheetId="21494"/>
      <sheetData sheetId="21495"/>
      <sheetData sheetId="21496"/>
      <sheetData sheetId="21497"/>
      <sheetData sheetId="21498"/>
      <sheetData sheetId="21499"/>
      <sheetData sheetId="21500"/>
      <sheetData sheetId="21501"/>
      <sheetData sheetId="21502"/>
      <sheetData sheetId="21503"/>
      <sheetData sheetId="21504"/>
      <sheetData sheetId="21505"/>
      <sheetData sheetId="21506"/>
      <sheetData sheetId="21507"/>
      <sheetData sheetId="21508"/>
      <sheetData sheetId="21509"/>
      <sheetData sheetId="21510"/>
      <sheetData sheetId="21511"/>
      <sheetData sheetId="21512"/>
      <sheetData sheetId="21513"/>
      <sheetData sheetId="21514"/>
      <sheetData sheetId="21515"/>
      <sheetData sheetId="21516"/>
      <sheetData sheetId="21517"/>
      <sheetData sheetId="21518"/>
      <sheetData sheetId="21519"/>
      <sheetData sheetId="21520"/>
      <sheetData sheetId="21521"/>
      <sheetData sheetId="21522"/>
      <sheetData sheetId="21523"/>
      <sheetData sheetId="21524"/>
      <sheetData sheetId="21525"/>
      <sheetData sheetId="21526"/>
      <sheetData sheetId="21527"/>
      <sheetData sheetId="21528"/>
      <sheetData sheetId="21529"/>
      <sheetData sheetId="21530"/>
      <sheetData sheetId="21531"/>
      <sheetData sheetId="21532"/>
      <sheetData sheetId="21533"/>
      <sheetData sheetId="21534"/>
      <sheetData sheetId="21535"/>
      <sheetData sheetId="21536"/>
      <sheetData sheetId="21537"/>
      <sheetData sheetId="21538"/>
      <sheetData sheetId="21539"/>
      <sheetData sheetId="21540"/>
      <sheetData sheetId="21541"/>
      <sheetData sheetId="21542"/>
      <sheetData sheetId="21543"/>
      <sheetData sheetId="21544"/>
      <sheetData sheetId="21545"/>
      <sheetData sheetId="21546"/>
      <sheetData sheetId="21547"/>
      <sheetData sheetId="21548"/>
      <sheetData sheetId="21549"/>
      <sheetData sheetId="21550"/>
      <sheetData sheetId="21551"/>
      <sheetData sheetId="21552"/>
      <sheetData sheetId="21553"/>
      <sheetData sheetId="21554"/>
      <sheetData sheetId="21555"/>
      <sheetData sheetId="21556"/>
      <sheetData sheetId="21557"/>
      <sheetData sheetId="21558"/>
      <sheetData sheetId="21559"/>
      <sheetData sheetId="21560"/>
      <sheetData sheetId="21561"/>
      <sheetData sheetId="21562"/>
      <sheetData sheetId="21563"/>
      <sheetData sheetId="21564"/>
      <sheetData sheetId="21565"/>
      <sheetData sheetId="21566"/>
      <sheetData sheetId="21567"/>
      <sheetData sheetId="21568"/>
      <sheetData sheetId="21569"/>
      <sheetData sheetId="21570"/>
      <sheetData sheetId="21571"/>
      <sheetData sheetId="21572"/>
      <sheetData sheetId="21573"/>
      <sheetData sheetId="21574"/>
      <sheetData sheetId="21575"/>
      <sheetData sheetId="21576"/>
      <sheetData sheetId="21577"/>
      <sheetData sheetId="21578"/>
      <sheetData sheetId="21579"/>
      <sheetData sheetId="21580"/>
      <sheetData sheetId="21581"/>
      <sheetData sheetId="21582"/>
      <sheetData sheetId="21583"/>
      <sheetData sheetId="21584"/>
      <sheetData sheetId="21585"/>
      <sheetData sheetId="21586"/>
      <sheetData sheetId="21587"/>
      <sheetData sheetId="21588"/>
      <sheetData sheetId="21589"/>
      <sheetData sheetId="21590"/>
      <sheetData sheetId="21591"/>
      <sheetData sheetId="21592"/>
      <sheetData sheetId="21593"/>
      <sheetData sheetId="21594"/>
      <sheetData sheetId="21595"/>
      <sheetData sheetId="21596"/>
      <sheetData sheetId="21597"/>
      <sheetData sheetId="21598"/>
      <sheetData sheetId="21599"/>
      <sheetData sheetId="21600"/>
      <sheetData sheetId="21601"/>
      <sheetData sheetId="21602"/>
      <sheetData sheetId="21603"/>
      <sheetData sheetId="21604"/>
      <sheetData sheetId="21605"/>
      <sheetData sheetId="21606"/>
      <sheetData sheetId="21607"/>
      <sheetData sheetId="21608"/>
      <sheetData sheetId="21609"/>
      <sheetData sheetId="21610"/>
      <sheetData sheetId="21611"/>
      <sheetData sheetId="21612"/>
      <sheetData sheetId="21613"/>
      <sheetData sheetId="21614"/>
      <sheetData sheetId="21615"/>
      <sheetData sheetId="21616"/>
      <sheetData sheetId="21617"/>
      <sheetData sheetId="21618"/>
      <sheetData sheetId="21619"/>
      <sheetData sheetId="21620"/>
      <sheetData sheetId="21621"/>
      <sheetData sheetId="21622"/>
      <sheetData sheetId="21623"/>
      <sheetData sheetId="21624"/>
      <sheetData sheetId="21625"/>
      <sheetData sheetId="21626"/>
      <sheetData sheetId="21627"/>
      <sheetData sheetId="21628"/>
      <sheetData sheetId="21629"/>
      <sheetData sheetId="21630"/>
      <sheetData sheetId="21631"/>
      <sheetData sheetId="21632"/>
      <sheetData sheetId="21633"/>
      <sheetData sheetId="21634"/>
      <sheetData sheetId="21635"/>
      <sheetData sheetId="21636"/>
      <sheetData sheetId="21637"/>
      <sheetData sheetId="21638"/>
      <sheetData sheetId="21639"/>
      <sheetData sheetId="21640"/>
      <sheetData sheetId="21641"/>
      <sheetData sheetId="21642"/>
      <sheetData sheetId="21643"/>
      <sheetData sheetId="21644"/>
      <sheetData sheetId="21645"/>
      <sheetData sheetId="21646"/>
      <sheetData sheetId="21647"/>
      <sheetData sheetId="21648"/>
      <sheetData sheetId="21649"/>
      <sheetData sheetId="21650"/>
      <sheetData sheetId="21651"/>
      <sheetData sheetId="21652"/>
      <sheetData sheetId="21653"/>
      <sheetData sheetId="21654"/>
      <sheetData sheetId="21655"/>
      <sheetData sheetId="21656"/>
      <sheetData sheetId="21657"/>
      <sheetData sheetId="21658"/>
      <sheetData sheetId="21659"/>
      <sheetData sheetId="21660"/>
      <sheetData sheetId="21661"/>
      <sheetData sheetId="21662"/>
      <sheetData sheetId="21663"/>
      <sheetData sheetId="21664"/>
      <sheetData sheetId="21665"/>
      <sheetData sheetId="21666"/>
      <sheetData sheetId="21667"/>
      <sheetData sheetId="21668"/>
      <sheetData sheetId="21669"/>
      <sheetData sheetId="21670"/>
      <sheetData sheetId="21671"/>
      <sheetData sheetId="21672"/>
      <sheetData sheetId="21673"/>
      <sheetData sheetId="21674"/>
      <sheetData sheetId="21675"/>
      <sheetData sheetId="21676"/>
      <sheetData sheetId="21677"/>
      <sheetData sheetId="21678"/>
      <sheetData sheetId="21679"/>
      <sheetData sheetId="21680"/>
      <sheetData sheetId="21681"/>
      <sheetData sheetId="21682"/>
      <sheetData sheetId="21683"/>
      <sheetData sheetId="21684"/>
      <sheetData sheetId="21685"/>
      <sheetData sheetId="21686"/>
      <sheetData sheetId="21687"/>
      <sheetData sheetId="21688"/>
      <sheetData sheetId="21689"/>
      <sheetData sheetId="21690"/>
      <sheetData sheetId="21691"/>
      <sheetData sheetId="21692"/>
      <sheetData sheetId="21693"/>
      <sheetData sheetId="21694"/>
      <sheetData sheetId="21695"/>
      <sheetData sheetId="21696"/>
      <sheetData sheetId="21697"/>
      <sheetData sheetId="21698"/>
      <sheetData sheetId="21699"/>
      <sheetData sheetId="21700"/>
      <sheetData sheetId="21701"/>
      <sheetData sheetId="21702"/>
      <sheetData sheetId="21703"/>
      <sheetData sheetId="21704"/>
      <sheetData sheetId="21705"/>
      <sheetData sheetId="21706"/>
      <sheetData sheetId="21707"/>
      <sheetData sheetId="21708"/>
      <sheetData sheetId="21709"/>
      <sheetData sheetId="21710"/>
      <sheetData sheetId="21711"/>
      <sheetData sheetId="21712"/>
      <sheetData sheetId="21713"/>
      <sheetData sheetId="21714"/>
      <sheetData sheetId="21715"/>
      <sheetData sheetId="21716"/>
      <sheetData sheetId="21717"/>
      <sheetData sheetId="21718"/>
      <sheetData sheetId="21719"/>
      <sheetData sheetId="21720"/>
      <sheetData sheetId="21721"/>
      <sheetData sheetId="21722"/>
      <sheetData sheetId="21723"/>
      <sheetData sheetId="21724"/>
      <sheetData sheetId="21725"/>
      <sheetData sheetId="21726"/>
      <sheetData sheetId="21727" refreshError="1"/>
      <sheetData sheetId="21728" refreshError="1"/>
      <sheetData sheetId="21729" refreshError="1"/>
      <sheetData sheetId="21730"/>
      <sheetData sheetId="21731"/>
      <sheetData sheetId="21732"/>
      <sheetData sheetId="21733"/>
      <sheetData sheetId="21734"/>
      <sheetData sheetId="21735"/>
      <sheetData sheetId="21736"/>
      <sheetData sheetId="21737"/>
      <sheetData sheetId="21738"/>
      <sheetData sheetId="21739"/>
      <sheetData sheetId="21740"/>
      <sheetData sheetId="21741"/>
      <sheetData sheetId="21742"/>
      <sheetData sheetId="21743"/>
      <sheetData sheetId="21744"/>
      <sheetData sheetId="21745"/>
      <sheetData sheetId="21746"/>
      <sheetData sheetId="21747"/>
      <sheetData sheetId="21748"/>
      <sheetData sheetId="21749"/>
      <sheetData sheetId="21750"/>
      <sheetData sheetId="21751"/>
      <sheetData sheetId="21752"/>
      <sheetData sheetId="21753"/>
      <sheetData sheetId="21754"/>
      <sheetData sheetId="21755"/>
      <sheetData sheetId="21756"/>
      <sheetData sheetId="21757"/>
      <sheetData sheetId="21758"/>
      <sheetData sheetId="21759"/>
      <sheetData sheetId="21760"/>
      <sheetData sheetId="21761"/>
      <sheetData sheetId="21762"/>
      <sheetData sheetId="21763"/>
      <sheetData sheetId="21764"/>
      <sheetData sheetId="21765"/>
      <sheetData sheetId="21766"/>
      <sheetData sheetId="21767"/>
      <sheetData sheetId="21768"/>
      <sheetData sheetId="21769"/>
      <sheetData sheetId="21770"/>
      <sheetData sheetId="21771"/>
      <sheetData sheetId="21772"/>
      <sheetData sheetId="21773"/>
      <sheetData sheetId="21774"/>
      <sheetData sheetId="21775"/>
      <sheetData sheetId="21776"/>
      <sheetData sheetId="21777"/>
      <sheetData sheetId="21778"/>
      <sheetData sheetId="21779"/>
      <sheetData sheetId="21780"/>
      <sheetData sheetId="21781"/>
      <sheetData sheetId="21782" refreshError="1"/>
      <sheetData sheetId="21783" refreshError="1"/>
      <sheetData sheetId="21784" refreshError="1"/>
      <sheetData sheetId="21785"/>
      <sheetData sheetId="21786"/>
      <sheetData sheetId="21787"/>
      <sheetData sheetId="21788"/>
      <sheetData sheetId="21789"/>
      <sheetData sheetId="21790"/>
      <sheetData sheetId="21791"/>
      <sheetData sheetId="21792"/>
      <sheetData sheetId="21793"/>
      <sheetData sheetId="21794"/>
      <sheetData sheetId="21795"/>
      <sheetData sheetId="21796"/>
      <sheetData sheetId="21797"/>
      <sheetData sheetId="21798"/>
      <sheetData sheetId="21799"/>
      <sheetData sheetId="21800"/>
      <sheetData sheetId="21801"/>
      <sheetData sheetId="21802"/>
      <sheetData sheetId="21803"/>
      <sheetData sheetId="21804"/>
      <sheetData sheetId="21805"/>
      <sheetData sheetId="21806"/>
      <sheetData sheetId="21807"/>
      <sheetData sheetId="21808"/>
      <sheetData sheetId="21809"/>
      <sheetData sheetId="21810"/>
      <sheetData sheetId="21811"/>
      <sheetData sheetId="21812"/>
      <sheetData sheetId="21813"/>
      <sheetData sheetId="21814"/>
      <sheetData sheetId="21815"/>
      <sheetData sheetId="21816"/>
      <sheetData sheetId="21817"/>
      <sheetData sheetId="21818"/>
      <sheetData sheetId="21819"/>
      <sheetData sheetId="21820"/>
      <sheetData sheetId="21821"/>
      <sheetData sheetId="21822"/>
      <sheetData sheetId="21823"/>
      <sheetData sheetId="21824"/>
      <sheetData sheetId="21825"/>
      <sheetData sheetId="21826"/>
      <sheetData sheetId="21827"/>
      <sheetData sheetId="21828"/>
      <sheetData sheetId="21829"/>
      <sheetData sheetId="21830"/>
      <sheetData sheetId="21831"/>
      <sheetData sheetId="21832"/>
      <sheetData sheetId="21833"/>
      <sheetData sheetId="21834"/>
      <sheetData sheetId="21835"/>
      <sheetData sheetId="21836"/>
      <sheetData sheetId="21837"/>
      <sheetData sheetId="21838"/>
      <sheetData sheetId="21839"/>
      <sheetData sheetId="21840"/>
      <sheetData sheetId="21841"/>
      <sheetData sheetId="21842"/>
      <sheetData sheetId="21843"/>
      <sheetData sheetId="21844"/>
      <sheetData sheetId="21845"/>
      <sheetData sheetId="21846"/>
      <sheetData sheetId="21847"/>
      <sheetData sheetId="21848"/>
      <sheetData sheetId="21849"/>
      <sheetData sheetId="21850"/>
      <sheetData sheetId="21851"/>
      <sheetData sheetId="21852"/>
      <sheetData sheetId="21853"/>
      <sheetData sheetId="21854"/>
      <sheetData sheetId="21855"/>
      <sheetData sheetId="21856"/>
      <sheetData sheetId="21857"/>
      <sheetData sheetId="21858"/>
      <sheetData sheetId="21859"/>
      <sheetData sheetId="21860"/>
      <sheetData sheetId="21861"/>
      <sheetData sheetId="21862"/>
      <sheetData sheetId="21863"/>
      <sheetData sheetId="21864"/>
      <sheetData sheetId="21865"/>
      <sheetData sheetId="21866"/>
      <sheetData sheetId="21867"/>
      <sheetData sheetId="21868"/>
      <sheetData sheetId="21869"/>
      <sheetData sheetId="21870"/>
      <sheetData sheetId="21871"/>
      <sheetData sheetId="21872"/>
      <sheetData sheetId="21873"/>
      <sheetData sheetId="21874"/>
      <sheetData sheetId="21875"/>
      <sheetData sheetId="21876"/>
      <sheetData sheetId="21877"/>
      <sheetData sheetId="21878"/>
      <sheetData sheetId="21879"/>
      <sheetData sheetId="21880"/>
      <sheetData sheetId="21881"/>
      <sheetData sheetId="21882"/>
      <sheetData sheetId="21883"/>
      <sheetData sheetId="21884"/>
      <sheetData sheetId="21885"/>
      <sheetData sheetId="21886"/>
      <sheetData sheetId="21887"/>
      <sheetData sheetId="21888"/>
      <sheetData sheetId="21889"/>
      <sheetData sheetId="21890"/>
      <sheetData sheetId="21891"/>
      <sheetData sheetId="21892"/>
      <sheetData sheetId="21893"/>
      <sheetData sheetId="21894"/>
      <sheetData sheetId="21895"/>
      <sheetData sheetId="21896"/>
      <sheetData sheetId="21897"/>
      <sheetData sheetId="21898"/>
      <sheetData sheetId="21899"/>
      <sheetData sheetId="21900"/>
      <sheetData sheetId="21901"/>
      <sheetData sheetId="21902"/>
      <sheetData sheetId="21903"/>
      <sheetData sheetId="21904"/>
      <sheetData sheetId="21905"/>
      <sheetData sheetId="21906"/>
      <sheetData sheetId="21907"/>
      <sheetData sheetId="21908"/>
      <sheetData sheetId="21909"/>
      <sheetData sheetId="21910"/>
      <sheetData sheetId="21911"/>
      <sheetData sheetId="21912"/>
      <sheetData sheetId="21913"/>
      <sheetData sheetId="21914"/>
      <sheetData sheetId="21915"/>
      <sheetData sheetId="21916"/>
      <sheetData sheetId="21917"/>
      <sheetData sheetId="21918"/>
      <sheetData sheetId="21919"/>
      <sheetData sheetId="21920"/>
      <sheetData sheetId="21921"/>
      <sheetData sheetId="21922"/>
      <sheetData sheetId="21923"/>
      <sheetData sheetId="21924"/>
      <sheetData sheetId="21925"/>
      <sheetData sheetId="21926"/>
      <sheetData sheetId="21927"/>
      <sheetData sheetId="21928"/>
      <sheetData sheetId="21929"/>
      <sheetData sheetId="21930"/>
      <sheetData sheetId="21931"/>
      <sheetData sheetId="21932"/>
      <sheetData sheetId="21933"/>
      <sheetData sheetId="21934"/>
      <sheetData sheetId="21935"/>
      <sheetData sheetId="21936"/>
      <sheetData sheetId="21937"/>
      <sheetData sheetId="21938"/>
      <sheetData sheetId="21939"/>
      <sheetData sheetId="21940"/>
      <sheetData sheetId="21941"/>
      <sheetData sheetId="21942"/>
      <sheetData sheetId="21943"/>
      <sheetData sheetId="21944"/>
      <sheetData sheetId="21945"/>
      <sheetData sheetId="21946"/>
      <sheetData sheetId="21947"/>
      <sheetData sheetId="21948"/>
      <sheetData sheetId="21949"/>
      <sheetData sheetId="21950"/>
      <sheetData sheetId="21951"/>
      <sheetData sheetId="21952"/>
      <sheetData sheetId="21953"/>
      <sheetData sheetId="21954"/>
      <sheetData sheetId="21955"/>
      <sheetData sheetId="21956"/>
      <sheetData sheetId="21957"/>
      <sheetData sheetId="21958"/>
      <sheetData sheetId="21959"/>
      <sheetData sheetId="21960"/>
      <sheetData sheetId="21961"/>
      <sheetData sheetId="21962"/>
      <sheetData sheetId="21963"/>
      <sheetData sheetId="21964"/>
      <sheetData sheetId="21965"/>
      <sheetData sheetId="21966"/>
      <sheetData sheetId="21967"/>
      <sheetData sheetId="21968"/>
      <sheetData sheetId="21969"/>
      <sheetData sheetId="21970"/>
      <sheetData sheetId="21971"/>
      <sheetData sheetId="21972"/>
      <sheetData sheetId="21973"/>
      <sheetData sheetId="21974"/>
      <sheetData sheetId="21975"/>
      <sheetData sheetId="21976"/>
      <sheetData sheetId="21977"/>
      <sheetData sheetId="21978"/>
      <sheetData sheetId="21979"/>
      <sheetData sheetId="21980"/>
      <sheetData sheetId="21981"/>
      <sheetData sheetId="21982"/>
      <sheetData sheetId="21983"/>
      <sheetData sheetId="21984"/>
      <sheetData sheetId="21985"/>
      <sheetData sheetId="21986"/>
      <sheetData sheetId="21987"/>
      <sheetData sheetId="21988"/>
      <sheetData sheetId="21989"/>
      <sheetData sheetId="21990"/>
      <sheetData sheetId="21991"/>
      <sheetData sheetId="21992"/>
      <sheetData sheetId="21993"/>
      <sheetData sheetId="21994"/>
      <sheetData sheetId="21995"/>
      <sheetData sheetId="21996"/>
      <sheetData sheetId="21997"/>
      <sheetData sheetId="21998"/>
      <sheetData sheetId="21999"/>
      <sheetData sheetId="22000"/>
      <sheetData sheetId="22001"/>
      <sheetData sheetId="22002"/>
      <sheetData sheetId="22003"/>
      <sheetData sheetId="22004"/>
      <sheetData sheetId="22005"/>
      <sheetData sheetId="22006"/>
      <sheetData sheetId="22007"/>
      <sheetData sheetId="22008"/>
      <sheetData sheetId="22009"/>
      <sheetData sheetId="22010"/>
      <sheetData sheetId="22011"/>
      <sheetData sheetId="22012"/>
      <sheetData sheetId="22013"/>
      <sheetData sheetId="22014"/>
      <sheetData sheetId="22015"/>
      <sheetData sheetId="22016"/>
      <sheetData sheetId="22017"/>
      <sheetData sheetId="22018"/>
      <sheetData sheetId="22019"/>
      <sheetData sheetId="22020"/>
      <sheetData sheetId="22021"/>
      <sheetData sheetId="22022"/>
      <sheetData sheetId="22023"/>
      <sheetData sheetId="22024"/>
      <sheetData sheetId="22025"/>
      <sheetData sheetId="22026"/>
      <sheetData sheetId="22027"/>
      <sheetData sheetId="22028"/>
      <sheetData sheetId="22029"/>
      <sheetData sheetId="22030"/>
      <sheetData sheetId="22031"/>
      <sheetData sheetId="22032"/>
      <sheetData sheetId="22033"/>
      <sheetData sheetId="22034"/>
      <sheetData sheetId="22035"/>
      <sheetData sheetId="22036"/>
      <sheetData sheetId="22037"/>
      <sheetData sheetId="22038"/>
      <sheetData sheetId="22039"/>
      <sheetData sheetId="22040"/>
      <sheetData sheetId="22041"/>
      <sheetData sheetId="22042"/>
      <sheetData sheetId="22043"/>
      <sheetData sheetId="22044"/>
      <sheetData sheetId="22045"/>
      <sheetData sheetId="22046"/>
      <sheetData sheetId="22047"/>
      <sheetData sheetId="22048"/>
      <sheetData sheetId="22049"/>
      <sheetData sheetId="22050"/>
      <sheetData sheetId="22051"/>
      <sheetData sheetId="22052"/>
      <sheetData sheetId="22053"/>
      <sheetData sheetId="22054"/>
      <sheetData sheetId="22055"/>
      <sheetData sheetId="22056"/>
      <sheetData sheetId="22057"/>
      <sheetData sheetId="22058"/>
      <sheetData sheetId="22059"/>
      <sheetData sheetId="22060"/>
      <sheetData sheetId="22061"/>
      <sheetData sheetId="22062"/>
      <sheetData sheetId="22063"/>
      <sheetData sheetId="22064"/>
      <sheetData sheetId="22065"/>
      <sheetData sheetId="22066"/>
      <sheetData sheetId="22067"/>
      <sheetData sheetId="22068"/>
      <sheetData sheetId="22069"/>
      <sheetData sheetId="22070"/>
      <sheetData sheetId="22071"/>
      <sheetData sheetId="22072"/>
      <sheetData sheetId="22073"/>
      <sheetData sheetId="22074"/>
      <sheetData sheetId="22075"/>
      <sheetData sheetId="22076"/>
      <sheetData sheetId="22077"/>
      <sheetData sheetId="22078"/>
      <sheetData sheetId="22079"/>
      <sheetData sheetId="22080"/>
      <sheetData sheetId="22081"/>
      <sheetData sheetId="22082"/>
      <sheetData sheetId="22083"/>
      <sheetData sheetId="22084"/>
      <sheetData sheetId="22085"/>
      <sheetData sheetId="22086"/>
      <sheetData sheetId="22087"/>
      <sheetData sheetId="22088"/>
      <sheetData sheetId="22089"/>
      <sheetData sheetId="22090"/>
      <sheetData sheetId="22091"/>
      <sheetData sheetId="22092"/>
      <sheetData sheetId="22093"/>
      <sheetData sheetId="22094"/>
      <sheetData sheetId="22095"/>
      <sheetData sheetId="22096"/>
      <sheetData sheetId="22097"/>
      <sheetData sheetId="22098"/>
      <sheetData sheetId="22099"/>
      <sheetData sheetId="22100"/>
      <sheetData sheetId="22101"/>
      <sheetData sheetId="22102"/>
      <sheetData sheetId="22103"/>
      <sheetData sheetId="22104"/>
      <sheetData sheetId="22105"/>
      <sheetData sheetId="22106"/>
      <sheetData sheetId="22107"/>
      <sheetData sheetId="22108"/>
      <sheetData sheetId="22109"/>
      <sheetData sheetId="22110"/>
      <sheetData sheetId="22111"/>
      <sheetData sheetId="22112"/>
      <sheetData sheetId="22113"/>
      <sheetData sheetId="22114"/>
      <sheetData sheetId="22115"/>
      <sheetData sheetId="22116"/>
      <sheetData sheetId="22117"/>
      <sheetData sheetId="22118"/>
      <sheetData sheetId="22119"/>
      <sheetData sheetId="22120"/>
      <sheetData sheetId="22121"/>
      <sheetData sheetId="22122"/>
      <sheetData sheetId="22123"/>
      <sheetData sheetId="22124"/>
      <sheetData sheetId="22125"/>
      <sheetData sheetId="22126"/>
      <sheetData sheetId="22127"/>
      <sheetData sheetId="22128"/>
      <sheetData sheetId="22129"/>
      <sheetData sheetId="22130"/>
      <sheetData sheetId="22131"/>
      <sheetData sheetId="22132"/>
      <sheetData sheetId="22133"/>
      <sheetData sheetId="22134"/>
      <sheetData sheetId="22135"/>
      <sheetData sheetId="22136"/>
      <sheetData sheetId="22137"/>
      <sheetData sheetId="22138"/>
      <sheetData sheetId="22139"/>
      <sheetData sheetId="22140"/>
      <sheetData sheetId="22141"/>
      <sheetData sheetId="22142"/>
      <sheetData sheetId="22143"/>
      <sheetData sheetId="22144"/>
      <sheetData sheetId="22145"/>
      <sheetData sheetId="22146"/>
      <sheetData sheetId="22147"/>
      <sheetData sheetId="22148"/>
      <sheetData sheetId="22149"/>
      <sheetData sheetId="22150"/>
      <sheetData sheetId="22151"/>
      <sheetData sheetId="22152"/>
      <sheetData sheetId="22153"/>
      <sheetData sheetId="22154"/>
      <sheetData sheetId="22155"/>
      <sheetData sheetId="22156"/>
      <sheetData sheetId="22157"/>
      <sheetData sheetId="22158"/>
      <sheetData sheetId="22159"/>
      <sheetData sheetId="22160"/>
      <sheetData sheetId="22161"/>
      <sheetData sheetId="22162"/>
      <sheetData sheetId="22163"/>
      <sheetData sheetId="22164"/>
      <sheetData sheetId="22165"/>
      <sheetData sheetId="22166"/>
      <sheetData sheetId="22167"/>
      <sheetData sheetId="22168"/>
      <sheetData sheetId="22169"/>
      <sheetData sheetId="22170"/>
      <sheetData sheetId="22171"/>
      <sheetData sheetId="22172"/>
      <sheetData sheetId="22173"/>
      <sheetData sheetId="22174"/>
      <sheetData sheetId="22175"/>
      <sheetData sheetId="22176"/>
      <sheetData sheetId="22177"/>
      <sheetData sheetId="22178"/>
      <sheetData sheetId="22179"/>
      <sheetData sheetId="22180"/>
      <sheetData sheetId="22181"/>
      <sheetData sheetId="22182"/>
      <sheetData sheetId="22183"/>
      <sheetData sheetId="22184"/>
      <sheetData sheetId="22185"/>
      <sheetData sheetId="22186"/>
      <sheetData sheetId="22187"/>
      <sheetData sheetId="22188"/>
      <sheetData sheetId="22189"/>
      <sheetData sheetId="22190"/>
      <sheetData sheetId="22191"/>
      <sheetData sheetId="22192"/>
      <sheetData sheetId="22193"/>
      <sheetData sheetId="22194"/>
      <sheetData sheetId="22195"/>
      <sheetData sheetId="22196"/>
      <sheetData sheetId="22197"/>
      <sheetData sheetId="22198"/>
      <sheetData sheetId="22199"/>
      <sheetData sheetId="22200"/>
      <sheetData sheetId="22201"/>
      <sheetData sheetId="22202"/>
      <sheetData sheetId="22203"/>
      <sheetData sheetId="22204"/>
      <sheetData sheetId="22205"/>
      <sheetData sheetId="22206"/>
      <sheetData sheetId="22207"/>
      <sheetData sheetId="22208"/>
      <sheetData sheetId="22209"/>
      <sheetData sheetId="22210"/>
      <sheetData sheetId="22211"/>
      <sheetData sheetId="22212"/>
      <sheetData sheetId="22213"/>
      <sheetData sheetId="22214"/>
      <sheetData sheetId="22215"/>
      <sheetData sheetId="22216"/>
      <sheetData sheetId="22217"/>
      <sheetData sheetId="22218"/>
      <sheetData sheetId="22219"/>
      <sheetData sheetId="22220"/>
      <sheetData sheetId="22221"/>
      <sheetData sheetId="22222"/>
      <sheetData sheetId="22223"/>
      <sheetData sheetId="22224"/>
      <sheetData sheetId="22225"/>
      <sheetData sheetId="22226"/>
      <sheetData sheetId="22227"/>
      <sheetData sheetId="22228"/>
      <sheetData sheetId="22229"/>
      <sheetData sheetId="22230"/>
      <sheetData sheetId="22231"/>
      <sheetData sheetId="22232"/>
      <sheetData sheetId="22233"/>
      <sheetData sheetId="22234"/>
      <sheetData sheetId="22235"/>
      <sheetData sheetId="22236"/>
      <sheetData sheetId="22237"/>
      <sheetData sheetId="22238"/>
      <sheetData sheetId="22239"/>
      <sheetData sheetId="22240"/>
      <sheetData sheetId="22241"/>
      <sheetData sheetId="22242"/>
      <sheetData sheetId="22243"/>
      <sheetData sheetId="22244"/>
      <sheetData sheetId="22245"/>
      <sheetData sheetId="22246"/>
      <sheetData sheetId="22247"/>
      <sheetData sheetId="22248"/>
      <sheetData sheetId="22249"/>
      <sheetData sheetId="22250"/>
      <sheetData sheetId="22251"/>
      <sheetData sheetId="22252"/>
      <sheetData sheetId="22253"/>
      <sheetData sheetId="22254"/>
      <sheetData sheetId="22255"/>
      <sheetData sheetId="22256"/>
      <sheetData sheetId="22257"/>
      <sheetData sheetId="22258"/>
      <sheetData sheetId="22259"/>
      <sheetData sheetId="22260"/>
      <sheetData sheetId="22261"/>
      <sheetData sheetId="22262"/>
      <sheetData sheetId="22263"/>
      <sheetData sheetId="22264"/>
      <sheetData sheetId="22265"/>
      <sheetData sheetId="22266"/>
      <sheetData sheetId="22267"/>
      <sheetData sheetId="22268"/>
      <sheetData sheetId="22269"/>
      <sheetData sheetId="22270"/>
      <sheetData sheetId="22271"/>
      <sheetData sheetId="22272"/>
      <sheetData sheetId="22273"/>
      <sheetData sheetId="22274"/>
      <sheetData sheetId="22275"/>
      <sheetData sheetId="22276"/>
      <sheetData sheetId="22277"/>
      <sheetData sheetId="22278"/>
      <sheetData sheetId="22279"/>
      <sheetData sheetId="22280"/>
      <sheetData sheetId="22281"/>
      <sheetData sheetId="22282"/>
      <sheetData sheetId="22283"/>
      <sheetData sheetId="22284"/>
      <sheetData sheetId="22285"/>
      <sheetData sheetId="22286"/>
      <sheetData sheetId="22287"/>
      <sheetData sheetId="22288"/>
      <sheetData sheetId="22289"/>
      <sheetData sheetId="22290"/>
      <sheetData sheetId="22291"/>
      <sheetData sheetId="22292"/>
      <sheetData sheetId="22293"/>
      <sheetData sheetId="22294"/>
      <sheetData sheetId="22295"/>
      <sheetData sheetId="22296"/>
      <sheetData sheetId="22297"/>
      <sheetData sheetId="22298"/>
      <sheetData sheetId="22299"/>
      <sheetData sheetId="22300"/>
      <sheetData sheetId="22301"/>
      <sheetData sheetId="22302"/>
      <sheetData sheetId="22303"/>
      <sheetData sheetId="22304"/>
      <sheetData sheetId="22305"/>
      <sheetData sheetId="22306"/>
      <sheetData sheetId="22307"/>
      <sheetData sheetId="22308"/>
      <sheetData sheetId="22309"/>
      <sheetData sheetId="22310"/>
      <sheetData sheetId="22311"/>
      <sheetData sheetId="22312"/>
      <sheetData sheetId="22313"/>
      <sheetData sheetId="22314"/>
      <sheetData sheetId="22315"/>
      <sheetData sheetId="22316"/>
      <sheetData sheetId="22317"/>
      <sheetData sheetId="22318"/>
      <sheetData sheetId="22319"/>
      <sheetData sheetId="22320"/>
      <sheetData sheetId="22321"/>
      <sheetData sheetId="22322"/>
      <sheetData sheetId="22323"/>
      <sheetData sheetId="22324"/>
      <sheetData sheetId="22325"/>
      <sheetData sheetId="22326"/>
      <sheetData sheetId="22327"/>
      <sheetData sheetId="22328"/>
      <sheetData sheetId="22329"/>
      <sheetData sheetId="22330"/>
      <sheetData sheetId="22331"/>
      <sheetData sheetId="22332"/>
      <sheetData sheetId="22333"/>
      <sheetData sheetId="22334"/>
      <sheetData sheetId="22335"/>
      <sheetData sheetId="22336"/>
      <sheetData sheetId="22337"/>
      <sheetData sheetId="22338"/>
      <sheetData sheetId="22339"/>
      <sheetData sheetId="22340"/>
      <sheetData sheetId="22341"/>
      <sheetData sheetId="22342"/>
      <sheetData sheetId="22343"/>
      <sheetData sheetId="22344"/>
      <sheetData sheetId="22345"/>
      <sheetData sheetId="22346"/>
      <sheetData sheetId="22347"/>
      <sheetData sheetId="22348"/>
      <sheetData sheetId="22349"/>
      <sheetData sheetId="22350"/>
      <sheetData sheetId="22351"/>
      <sheetData sheetId="22352"/>
      <sheetData sheetId="22353"/>
      <sheetData sheetId="22354"/>
      <sheetData sheetId="22355"/>
      <sheetData sheetId="22356"/>
      <sheetData sheetId="22357"/>
      <sheetData sheetId="22358"/>
      <sheetData sheetId="22359"/>
      <sheetData sheetId="22360"/>
      <sheetData sheetId="22361"/>
      <sheetData sheetId="22362"/>
      <sheetData sheetId="22363"/>
      <sheetData sheetId="22364"/>
      <sheetData sheetId="22365"/>
      <sheetData sheetId="22366"/>
      <sheetData sheetId="22367"/>
      <sheetData sheetId="22368"/>
      <sheetData sheetId="22369"/>
      <sheetData sheetId="22370"/>
      <sheetData sheetId="22371"/>
      <sheetData sheetId="22372"/>
      <sheetData sheetId="22373"/>
      <sheetData sheetId="22374"/>
      <sheetData sheetId="22375"/>
      <sheetData sheetId="22376"/>
      <sheetData sheetId="22377"/>
      <sheetData sheetId="22378"/>
      <sheetData sheetId="22379"/>
      <sheetData sheetId="22380"/>
      <sheetData sheetId="22381"/>
      <sheetData sheetId="22382"/>
      <sheetData sheetId="22383"/>
      <sheetData sheetId="22384"/>
      <sheetData sheetId="22385"/>
      <sheetData sheetId="22386"/>
      <sheetData sheetId="22387"/>
      <sheetData sheetId="22388"/>
      <sheetData sheetId="22389"/>
      <sheetData sheetId="22390"/>
      <sheetData sheetId="22391"/>
      <sheetData sheetId="22392"/>
      <sheetData sheetId="22393"/>
      <sheetData sheetId="22394"/>
      <sheetData sheetId="22395"/>
      <sheetData sheetId="22396"/>
      <sheetData sheetId="22397"/>
      <sheetData sheetId="22398"/>
      <sheetData sheetId="22399"/>
      <sheetData sheetId="22400"/>
      <sheetData sheetId="22401"/>
      <sheetData sheetId="22402"/>
      <sheetData sheetId="22403"/>
      <sheetData sheetId="22404"/>
      <sheetData sheetId="22405"/>
      <sheetData sheetId="22406"/>
      <sheetData sheetId="22407"/>
      <sheetData sheetId="22408"/>
      <sheetData sheetId="22409"/>
      <sheetData sheetId="22410"/>
      <sheetData sheetId="22411"/>
      <sheetData sheetId="22412"/>
      <sheetData sheetId="22413"/>
      <sheetData sheetId="22414"/>
      <sheetData sheetId="22415"/>
      <sheetData sheetId="22416"/>
      <sheetData sheetId="22417"/>
      <sheetData sheetId="22418"/>
      <sheetData sheetId="22419"/>
      <sheetData sheetId="22420"/>
      <sheetData sheetId="22421"/>
      <sheetData sheetId="22422"/>
      <sheetData sheetId="22423"/>
      <sheetData sheetId="22424"/>
      <sheetData sheetId="22425"/>
      <sheetData sheetId="22426"/>
      <sheetData sheetId="22427"/>
      <sheetData sheetId="22428"/>
      <sheetData sheetId="22429"/>
      <sheetData sheetId="22430"/>
      <sheetData sheetId="22431"/>
      <sheetData sheetId="22432"/>
      <sheetData sheetId="22433"/>
      <sheetData sheetId="22434"/>
      <sheetData sheetId="22435"/>
      <sheetData sheetId="22436"/>
      <sheetData sheetId="22437"/>
      <sheetData sheetId="22438"/>
      <sheetData sheetId="22439"/>
      <sheetData sheetId="22440"/>
      <sheetData sheetId="22441"/>
      <sheetData sheetId="22442"/>
      <sheetData sheetId="22443"/>
      <sheetData sheetId="22444"/>
      <sheetData sheetId="22445"/>
      <sheetData sheetId="22446"/>
      <sheetData sheetId="22447"/>
      <sheetData sheetId="22448"/>
      <sheetData sheetId="22449"/>
      <sheetData sheetId="22450"/>
      <sheetData sheetId="22451"/>
      <sheetData sheetId="22452"/>
      <sheetData sheetId="22453"/>
      <sheetData sheetId="22454"/>
      <sheetData sheetId="22455"/>
      <sheetData sheetId="22456"/>
      <sheetData sheetId="22457"/>
      <sheetData sheetId="22458"/>
      <sheetData sheetId="22459"/>
      <sheetData sheetId="22460"/>
      <sheetData sheetId="22461"/>
      <sheetData sheetId="22462"/>
      <sheetData sheetId="22463"/>
      <sheetData sheetId="22464"/>
      <sheetData sheetId="22465"/>
      <sheetData sheetId="22466"/>
      <sheetData sheetId="22467"/>
      <sheetData sheetId="22468"/>
      <sheetData sheetId="22469"/>
      <sheetData sheetId="22470"/>
      <sheetData sheetId="22471"/>
      <sheetData sheetId="22472"/>
      <sheetData sheetId="22473"/>
      <sheetData sheetId="22474"/>
      <sheetData sheetId="22475"/>
      <sheetData sheetId="22476"/>
      <sheetData sheetId="22477"/>
      <sheetData sheetId="22478"/>
      <sheetData sheetId="22479"/>
      <sheetData sheetId="22480"/>
      <sheetData sheetId="22481"/>
      <sheetData sheetId="22482"/>
      <sheetData sheetId="22483"/>
      <sheetData sheetId="22484"/>
      <sheetData sheetId="22485"/>
      <sheetData sheetId="22486"/>
      <sheetData sheetId="22487"/>
      <sheetData sheetId="22488"/>
      <sheetData sheetId="22489"/>
      <sheetData sheetId="22490"/>
      <sheetData sheetId="22491"/>
      <sheetData sheetId="22492"/>
      <sheetData sheetId="22493"/>
      <sheetData sheetId="22494"/>
      <sheetData sheetId="22495"/>
      <sheetData sheetId="22496"/>
      <sheetData sheetId="22497"/>
      <sheetData sheetId="22498"/>
      <sheetData sheetId="22499"/>
      <sheetData sheetId="22500"/>
      <sheetData sheetId="22501"/>
      <sheetData sheetId="22502"/>
      <sheetData sheetId="22503"/>
      <sheetData sheetId="22504"/>
      <sheetData sheetId="22505"/>
      <sheetData sheetId="22506"/>
      <sheetData sheetId="22507"/>
      <sheetData sheetId="22508"/>
      <sheetData sheetId="22509"/>
      <sheetData sheetId="22510"/>
      <sheetData sheetId="22511"/>
      <sheetData sheetId="22512"/>
      <sheetData sheetId="22513"/>
      <sheetData sheetId="22514"/>
      <sheetData sheetId="22515"/>
      <sheetData sheetId="22516"/>
      <sheetData sheetId="22517"/>
      <sheetData sheetId="22518"/>
      <sheetData sheetId="22519"/>
      <sheetData sheetId="22520"/>
      <sheetData sheetId="22521"/>
      <sheetData sheetId="22522"/>
      <sheetData sheetId="22523"/>
      <sheetData sheetId="22524"/>
      <sheetData sheetId="22525"/>
      <sheetData sheetId="22526"/>
      <sheetData sheetId="22527"/>
      <sheetData sheetId="22528"/>
      <sheetData sheetId="22529"/>
      <sheetData sheetId="22530"/>
      <sheetData sheetId="22531"/>
      <sheetData sheetId="22532"/>
      <sheetData sheetId="22533"/>
      <sheetData sheetId="22534"/>
      <sheetData sheetId="22535"/>
      <sheetData sheetId="22536"/>
      <sheetData sheetId="22537"/>
      <sheetData sheetId="22538"/>
      <sheetData sheetId="22539"/>
      <sheetData sheetId="22540"/>
      <sheetData sheetId="22541"/>
      <sheetData sheetId="22542"/>
      <sheetData sheetId="22543"/>
      <sheetData sheetId="22544"/>
      <sheetData sheetId="22545"/>
      <sheetData sheetId="22546"/>
      <sheetData sheetId="22547"/>
      <sheetData sheetId="22548"/>
      <sheetData sheetId="22549"/>
      <sheetData sheetId="22550"/>
      <sheetData sheetId="22551"/>
      <sheetData sheetId="22552"/>
      <sheetData sheetId="22553"/>
      <sheetData sheetId="22554"/>
      <sheetData sheetId="22555"/>
      <sheetData sheetId="22556"/>
      <sheetData sheetId="22557"/>
      <sheetData sheetId="22558"/>
      <sheetData sheetId="22559"/>
      <sheetData sheetId="22560"/>
      <sheetData sheetId="22561"/>
      <sheetData sheetId="22562"/>
      <sheetData sheetId="22563"/>
      <sheetData sheetId="22564"/>
      <sheetData sheetId="22565"/>
      <sheetData sheetId="22566"/>
      <sheetData sheetId="22567"/>
      <sheetData sheetId="22568"/>
      <sheetData sheetId="22569"/>
      <sheetData sheetId="22570"/>
      <sheetData sheetId="22571"/>
      <sheetData sheetId="22572"/>
      <sheetData sheetId="22573"/>
      <sheetData sheetId="22574"/>
      <sheetData sheetId="22575"/>
      <sheetData sheetId="22576"/>
      <sheetData sheetId="22577"/>
      <sheetData sheetId="22578"/>
      <sheetData sheetId="22579"/>
      <sheetData sheetId="22580"/>
      <sheetData sheetId="22581"/>
      <sheetData sheetId="22582"/>
      <sheetData sheetId="22583"/>
      <sheetData sheetId="22584"/>
      <sheetData sheetId="22585"/>
      <sheetData sheetId="22586"/>
      <sheetData sheetId="22587"/>
      <sheetData sheetId="22588"/>
      <sheetData sheetId="22589"/>
      <sheetData sheetId="22590"/>
      <sheetData sheetId="22591"/>
      <sheetData sheetId="22592"/>
      <sheetData sheetId="22593"/>
      <sheetData sheetId="22594"/>
      <sheetData sheetId="22595"/>
      <sheetData sheetId="22596"/>
      <sheetData sheetId="22597"/>
      <sheetData sheetId="22598"/>
      <sheetData sheetId="22599"/>
      <sheetData sheetId="22600"/>
      <sheetData sheetId="22601"/>
      <sheetData sheetId="22602"/>
      <sheetData sheetId="22603"/>
      <sheetData sheetId="22604"/>
      <sheetData sheetId="22605"/>
      <sheetData sheetId="22606"/>
      <sheetData sheetId="22607"/>
      <sheetData sheetId="22608"/>
      <sheetData sheetId="22609"/>
      <sheetData sheetId="22610"/>
      <sheetData sheetId="22611"/>
      <sheetData sheetId="22612"/>
      <sheetData sheetId="22613"/>
      <sheetData sheetId="22614"/>
      <sheetData sheetId="22615"/>
      <sheetData sheetId="22616"/>
      <sheetData sheetId="22617"/>
      <sheetData sheetId="22618"/>
      <sheetData sheetId="22619"/>
      <sheetData sheetId="22620"/>
      <sheetData sheetId="22621"/>
      <sheetData sheetId="22622"/>
      <sheetData sheetId="22623"/>
      <sheetData sheetId="22624"/>
      <sheetData sheetId="22625"/>
      <sheetData sheetId="22626"/>
      <sheetData sheetId="22627"/>
      <sheetData sheetId="22628"/>
      <sheetData sheetId="22629"/>
      <sheetData sheetId="22630"/>
      <sheetData sheetId="22631"/>
      <sheetData sheetId="22632"/>
      <sheetData sheetId="22633"/>
      <sheetData sheetId="22634"/>
      <sheetData sheetId="22635"/>
      <sheetData sheetId="22636"/>
      <sheetData sheetId="22637"/>
      <sheetData sheetId="22638"/>
      <sheetData sheetId="22639"/>
      <sheetData sheetId="22640"/>
      <sheetData sheetId="22641"/>
      <sheetData sheetId="22642"/>
      <sheetData sheetId="22643"/>
      <sheetData sheetId="22644"/>
      <sheetData sheetId="22645"/>
      <sheetData sheetId="22646"/>
      <sheetData sheetId="22647"/>
      <sheetData sheetId="22648"/>
      <sheetData sheetId="22649"/>
      <sheetData sheetId="22650"/>
      <sheetData sheetId="22651"/>
      <sheetData sheetId="22652"/>
      <sheetData sheetId="22653"/>
      <sheetData sheetId="22654"/>
      <sheetData sheetId="22655"/>
      <sheetData sheetId="22656"/>
      <sheetData sheetId="22657"/>
      <sheetData sheetId="22658"/>
      <sheetData sheetId="22659"/>
      <sheetData sheetId="22660"/>
      <sheetData sheetId="22661"/>
      <sheetData sheetId="22662"/>
      <sheetData sheetId="22663"/>
      <sheetData sheetId="22664"/>
      <sheetData sheetId="22665"/>
      <sheetData sheetId="22666"/>
      <sheetData sheetId="22667"/>
      <sheetData sheetId="22668"/>
      <sheetData sheetId="22669"/>
      <sheetData sheetId="22670"/>
      <sheetData sheetId="22671"/>
      <sheetData sheetId="22672"/>
      <sheetData sheetId="22673"/>
      <sheetData sheetId="22674"/>
      <sheetData sheetId="22675"/>
      <sheetData sheetId="22676"/>
      <sheetData sheetId="22677"/>
      <sheetData sheetId="22678"/>
      <sheetData sheetId="22679"/>
      <sheetData sheetId="22680"/>
      <sheetData sheetId="22681"/>
      <sheetData sheetId="22682"/>
      <sheetData sheetId="22683"/>
      <sheetData sheetId="22684"/>
      <sheetData sheetId="22685"/>
      <sheetData sheetId="22686"/>
      <sheetData sheetId="22687"/>
      <sheetData sheetId="22688"/>
      <sheetData sheetId="22689"/>
      <sheetData sheetId="22690"/>
      <sheetData sheetId="22691"/>
      <sheetData sheetId="22692"/>
      <sheetData sheetId="22693"/>
      <sheetData sheetId="22694"/>
      <sheetData sheetId="22695"/>
      <sheetData sheetId="22696"/>
      <sheetData sheetId="22697"/>
      <sheetData sheetId="22698"/>
      <sheetData sheetId="22699"/>
      <sheetData sheetId="22700"/>
      <sheetData sheetId="22701"/>
      <sheetData sheetId="22702"/>
      <sheetData sheetId="22703"/>
      <sheetData sheetId="22704"/>
      <sheetData sheetId="22705"/>
      <sheetData sheetId="22706"/>
      <sheetData sheetId="22707"/>
      <sheetData sheetId="22708"/>
      <sheetData sheetId="22709"/>
      <sheetData sheetId="22710"/>
      <sheetData sheetId="22711"/>
      <sheetData sheetId="22712"/>
      <sheetData sheetId="22713"/>
      <sheetData sheetId="22714"/>
      <sheetData sheetId="22715"/>
      <sheetData sheetId="22716"/>
      <sheetData sheetId="22717"/>
      <sheetData sheetId="22718"/>
      <sheetData sheetId="22719"/>
      <sheetData sheetId="22720"/>
      <sheetData sheetId="22721"/>
      <sheetData sheetId="22722"/>
      <sheetData sheetId="22723"/>
      <sheetData sheetId="22724"/>
      <sheetData sheetId="22725"/>
      <sheetData sheetId="22726"/>
      <sheetData sheetId="22727"/>
      <sheetData sheetId="22728"/>
      <sheetData sheetId="22729"/>
      <sheetData sheetId="22730"/>
      <sheetData sheetId="22731"/>
      <sheetData sheetId="22732"/>
      <sheetData sheetId="22733"/>
      <sheetData sheetId="22734"/>
      <sheetData sheetId="22735"/>
      <sheetData sheetId="22736"/>
      <sheetData sheetId="22737"/>
      <sheetData sheetId="22738"/>
      <sheetData sheetId="22739"/>
      <sheetData sheetId="22740"/>
      <sheetData sheetId="22741"/>
      <sheetData sheetId="22742"/>
      <sheetData sheetId="22743"/>
      <sheetData sheetId="22744"/>
      <sheetData sheetId="22745"/>
      <sheetData sheetId="22746"/>
      <sheetData sheetId="22747"/>
      <sheetData sheetId="22748"/>
      <sheetData sheetId="22749"/>
      <sheetData sheetId="22750"/>
      <sheetData sheetId="22751"/>
      <sheetData sheetId="22752"/>
      <sheetData sheetId="22753"/>
      <sheetData sheetId="22754"/>
      <sheetData sheetId="22755"/>
      <sheetData sheetId="22756"/>
      <sheetData sheetId="22757"/>
      <sheetData sheetId="22758"/>
      <sheetData sheetId="22759"/>
      <sheetData sheetId="22760"/>
      <sheetData sheetId="22761"/>
      <sheetData sheetId="22762"/>
      <sheetData sheetId="22763"/>
      <sheetData sheetId="22764"/>
      <sheetData sheetId="22765"/>
      <sheetData sheetId="22766"/>
      <sheetData sheetId="22767"/>
      <sheetData sheetId="22768"/>
      <sheetData sheetId="22769"/>
      <sheetData sheetId="22770"/>
      <sheetData sheetId="22771"/>
      <sheetData sheetId="22772"/>
      <sheetData sheetId="22773"/>
      <sheetData sheetId="22774"/>
      <sheetData sheetId="22775"/>
      <sheetData sheetId="22776"/>
      <sheetData sheetId="22777"/>
      <sheetData sheetId="22778"/>
      <sheetData sheetId="22779"/>
      <sheetData sheetId="22780"/>
      <sheetData sheetId="22781"/>
      <sheetData sheetId="22782"/>
      <sheetData sheetId="22783"/>
      <sheetData sheetId="22784"/>
      <sheetData sheetId="22785"/>
      <sheetData sheetId="22786"/>
      <sheetData sheetId="22787"/>
      <sheetData sheetId="22788"/>
      <sheetData sheetId="22789"/>
      <sheetData sheetId="22790"/>
      <sheetData sheetId="22791"/>
      <sheetData sheetId="22792"/>
      <sheetData sheetId="22793"/>
      <sheetData sheetId="22794"/>
      <sheetData sheetId="22795"/>
      <sheetData sheetId="22796"/>
      <sheetData sheetId="22797"/>
      <sheetData sheetId="22798"/>
      <sheetData sheetId="22799"/>
      <sheetData sheetId="22800"/>
      <sheetData sheetId="22801"/>
      <sheetData sheetId="22802"/>
      <sheetData sheetId="22803"/>
      <sheetData sheetId="22804"/>
      <sheetData sheetId="22805"/>
      <sheetData sheetId="22806"/>
      <sheetData sheetId="22807"/>
      <sheetData sheetId="22808"/>
      <sheetData sheetId="22809"/>
      <sheetData sheetId="22810"/>
      <sheetData sheetId="22811"/>
      <sheetData sheetId="22812"/>
      <sheetData sheetId="22813"/>
      <sheetData sheetId="22814"/>
      <sheetData sheetId="22815"/>
      <sheetData sheetId="22816"/>
      <sheetData sheetId="22817"/>
      <sheetData sheetId="22818"/>
      <sheetData sheetId="22819"/>
      <sheetData sheetId="22820"/>
      <sheetData sheetId="22821"/>
      <sheetData sheetId="22822"/>
      <sheetData sheetId="22823"/>
      <sheetData sheetId="22824"/>
      <sheetData sheetId="22825"/>
      <sheetData sheetId="22826"/>
      <sheetData sheetId="22827"/>
      <sheetData sheetId="22828"/>
      <sheetData sheetId="22829"/>
      <sheetData sheetId="22830"/>
      <sheetData sheetId="22831"/>
      <sheetData sheetId="22832"/>
      <sheetData sheetId="22833"/>
      <sheetData sheetId="22834"/>
      <sheetData sheetId="22835"/>
      <sheetData sheetId="22836"/>
      <sheetData sheetId="22837"/>
      <sheetData sheetId="22838"/>
      <sheetData sheetId="22839"/>
      <sheetData sheetId="22840" refreshError="1"/>
      <sheetData sheetId="22841" refreshError="1"/>
      <sheetData sheetId="22842" refreshError="1"/>
      <sheetData sheetId="22843"/>
      <sheetData sheetId="22844"/>
      <sheetData sheetId="22845" refreshError="1"/>
      <sheetData sheetId="22846" refreshError="1"/>
      <sheetData sheetId="22847" refreshError="1"/>
      <sheetData sheetId="22848" refreshError="1"/>
      <sheetData sheetId="22849" refreshError="1"/>
      <sheetData sheetId="22850" refreshError="1"/>
      <sheetData sheetId="22851"/>
      <sheetData sheetId="22852"/>
      <sheetData sheetId="22853"/>
      <sheetData sheetId="22854"/>
      <sheetData sheetId="22855"/>
      <sheetData sheetId="22856"/>
      <sheetData sheetId="22857"/>
      <sheetData sheetId="22858"/>
      <sheetData sheetId="22859"/>
      <sheetData sheetId="22860"/>
      <sheetData sheetId="22861"/>
      <sheetData sheetId="22862"/>
      <sheetData sheetId="22863"/>
      <sheetData sheetId="22864"/>
      <sheetData sheetId="22865"/>
      <sheetData sheetId="22866"/>
      <sheetData sheetId="22867"/>
      <sheetData sheetId="22868"/>
      <sheetData sheetId="22869"/>
      <sheetData sheetId="22870"/>
      <sheetData sheetId="22871"/>
      <sheetData sheetId="22872"/>
      <sheetData sheetId="22873"/>
      <sheetData sheetId="22874"/>
      <sheetData sheetId="22875"/>
      <sheetData sheetId="22876"/>
      <sheetData sheetId="22877"/>
      <sheetData sheetId="22878"/>
      <sheetData sheetId="22879"/>
      <sheetData sheetId="22880"/>
      <sheetData sheetId="22881"/>
      <sheetData sheetId="22882"/>
      <sheetData sheetId="22883"/>
      <sheetData sheetId="22884"/>
      <sheetData sheetId="22885"/>
      <sheetData sheetId="22886"/>
      <sheetData sheetId="22887"/>
      <sheetData sheetId="22888"/>
      <sheetData sheetId="22889"/>
      <sheetData sheetId="22890"/>
      <sheetData sheetId="22891"/>
      <sheetData sheetId="22892"/>
      <sheetData sheetId="22893"/>
      <sheetData sheetId="22894"/>
      <sheetData sheetId="22895"/>
      <sheetData sheetId="22896"/>
      <sheetData sheetId="22897"/>
      <sheetData sheetId="22898"/>
      <sheetData sheetId="22899"/>
      <sheetData sheetId="22900"/>
      <sheetData sheetId="22901"/>
      <sheetData sheetId="22902"/>
      <sheetData sheetId="22903"/>
      <sheetData sheetId="22904"/>
      <sheetData sheetId="22905"/>
      <sheetData sheetId="22906"/>
      <sheetData sheetId="22907"/>
      <sheetData sheetId="22908"/>
      <sheetData sheetId="22909"/>
      <sheetData sheetId="22910"/>
      <sheetData sheetId="22911"/>
      <sheetData sheetId="22912"/>
      <sheetData sheetId="22913"/>
      <sheetData sheetId="22914"/>
      <sheetData sheetId="22915"/>
      <sheetData sheetId="22916"/>
      <sheetData sheetId="22917"/>
      <sheetData sheetId="22918" refreshError="1"/>
      <sheetData sheetId="22919" refreshError="1"/>
      <sheetData sheetId="22920" refreshError="1"/>
      <sheetData sheetId="22921" refreshError="1"/>
      <sheetData sheetId="22922" refreshError="1"/>
      <sheetData sheetId="22923" refreshError="1"/>
      <sheetData sheetId="22924" refreshError="1"/>
      <sheetData sheetId="22925" refreshError="1"/>
      <sheetData sheetId="22926" refreshError="1"/>
      <sheetData sheetId="22927" refreshError="1"/>
      <sheetData sheetId="22928" refreshError="1"/>
      <sheetData sheetId="22929" refreshError="1"/>
      <sheetData sheetId="22930" refreshError="1"/>
      <sheetData sheetId="22931" refreshError="1"/>
      <sheetData sheetId="22932" refreshError="1"/>
      <sheetData sheetId="22933" refreshError="1"/>
      <sheetData sheetId="22934" refreshError="1"/>
      <sheetData sheetId="22935" refreshError="1"/>
      <sheetData sheetId="22936" refreshError="1"/>
      <sheetData sheetId="22937" refreshError="1"/>
      <sheetData sheetId="22938" refreshError="1"/>
      <sheetData sheetId="22939" refreshError="1"/>
      <sheetData sheetId="22940" refreshError="1"/>
      <sheetData sheetId="22941" refreshError="1"/>
      <sheetData sheetId="22942" refreshError="1"/>
      <sheetData sheetId="22943" refreshError="1"/>
      <sheetData sheetId="22944" refreshError="1"/>
      <sheetData sheetId="22945" refreshError="1"/>
      <sheetData sheetId="22946" refreshError="1"/>
      <sheetData sheetId="22947" refreshError="1"/>
      <sheetData sheetId="22948" refreshError="1"/>
      <sheetData sheetId="22949" refreshError="1"/>
      <sheetData sheetId="22950" refreshError="1"/>
      <sheetData sheetId="22951" refreshError="1"/>
      <sheetData sheetId="22952" refreshError="1"/>
      <sheetData sheetId="22953" refreshError="1"/>
      <sheetData sheetId="22954" refreshError="1"/>
      <sheetData sheetId="22955" refreshError="1"/>
      <sheetData sheetId="22956" refreshError="1"/>
      <sheetData sheetId="22957" refreshError="1"/>
      <sheetData sheetId="22958" refreshError="1"/>
      <sheetData sheetId="22959" refreshError="1"/>
      <sheetData sheetId="22960" refreshError="1"/>
      <sheetData sheetId="22961" refreshError="1"/>
      <sheetData sheetId="22962" refreshError="1"/>
      <sheetData sheetId="22963" refreshError="1"/>
      <sheetData sheetId="22964" refreshError="1"/>
      <sheetData sheetId="22965" refreshError="1"/>
      <sheetData sheetId="22966" refreshError="1"/>
      <sheetData sheetId="22967" refreshError="1"/>
      <sheetData sheetId="22968" refreshError="1"/>
      <sheetData sheetId="22969" refreshError="1"/>
      <sheetData sheetId="22970" refreshError="1"/>
      <sheetData sheetId="22971" refreshError="1"/>
      <sheetData sheetId="22972" refreshError="1"/>
      <sheetData sheetId="22973" refreshError="1"/>
      <sheetData sheetId="22974" refreshError="1"/>
      <sheetData sheetId="22975" refreshError="1"/>
      <sheetData sheetId="22976" refreshError="1"/>
      <sheetData sheetId="22977" refreshError="1"/>
      <sheetData sheetId="22978" refreshError="1"/>
      <sheetData sheetId="22979" refreshError="1"/>
      <sheetData sheetId="22980" refreshError="1"/>
      <sheetData sheetId="22981" refreshError="1"/>
      <sheetData sheetId="22982" refreshError="1"/>
      <sheetData sheetId="22983" refreshError="1"/>
      <sheetData sheetId="22984"/>
      <sheetData sheetId="22985" refreshError="1"/>
      <sheetData sheetId="22986" refreshError="1"/>
      <sheetData sheetId="22987" refreshError="1"/>
      <sheetData sheetId="22988" refreshError="1"/>
      <sheetData sheetId="22989" refreshError="1"/>
      <sheetData sheetId="22990" refreshError="1"/>
      <sheetData sheetId="22991" refreshError="1"/>
      <sheetData sheetId="22992" refreshError="1"/>
      <sheetData sheetId="22993" refreshError="1"/>
      <sheetData sheetId="22994" refreshError="1"/>
      <sheetData sheetId="22995" refreshError="1"/>
      <sheetData sheetId="22996" refreshError="1"/>
      <sheetData sheetId="22997" refreshError="1"/>
      <sheetData sheetId="22998" refreshError="1"/>
      <sheetData sheetId="22999" refreshError="1"/>
      <sheetData sheetId="23000" refreshError="1"/>
      <sheetData sheetId="23001" refreshError="1"/>
      <sheetData sheetId="23002" refreshError="1"/>
      <sheetData sheetId="23003" refreshError="1"/>
      <sheetData sheetId="23004" refreshError="1"/>
      <sheetData sheetId="23005" refreshError="1"/>
      <sheetData sheetId="23006" refreshError="1"/>
      <sheetData sheetId="23007" refreshError="1"/>
      <sheetData sheetId="23008" refreshError="1"/>
      <sheetData sheetId="23009" refreshError="1"/>
      <sheetData sheetId="23010" refreshError="1"/>
      <sheetData sheetId="23011" refreshError="1"/>
      <sheetData sheetId="23012" refreshError="1"/>
      <sheetData sheetId="23013" refreshError="1"/>
      <sheetData sheetId="23014" refreshError="1"/>
      <sheetData sheetId="23015" refreshError="1"/>
      <sheetData sheetId="23016" refreshError="1"/>
      <sheetData sheetId="23017"/>
      <sheetData sheetId="23018"/>
      <sheetData sheetId="23019"/>
      <sheetData sheetId="23020"/>
      <sheetData sheetId="23021"/>
      <sheetData sheetId="23022"/>
      <sheetData sheetId="23023"/>
      <sheetData sheetId="23024"/>
      <sheetData sheetId="230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장비"/>
      <sheetName val="노무"/>
      <sheetName val="Dat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upa"/>
      <sheetName val="입찰내역 발주처 양식"/>
      <sheetName val="HS"/>
      <sheetName val="RW"/>
      <sheetName val="Area"/>
      <sheetName val="major_qty5"/>
      <sheetName val="FINISH"/>
      <sheetName val="MFR"/>
      <sheetName val="Sheet1"/>
      <sheetName val="FitOutConfCentre"/>
      <sheetName val="james's"/>
      <sheetName val="Bill No. 3"/>
      <sheetName val="Benchmark Data"/>
      <sheetName val="cusions"/>
      <sheetName val="qty schedule"/>
      <sheetName val="Assumptions"/>
      <sheetName val="FEVA"/>
      <sheetName val="HO Costs"/>
      <sheetName val="Prelim_Summ"/>
      <sheetName val="VOP_June_07"/>
      <sheetName val="VOP_June_07 _rev1_"/>
      <sheetName val="VOP_Sept_07"/>
      <sheetName val="Timesheet"/>
      <sheetName val="loadcal"/>
      <sheetName val="SUMMARY"/>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Apx AA"/>
      <sheetName val="Calendar"/>
      <sheetName val="총괄표 (2)"/>
      <sheetName val="nÁuknÁu"/>
      <sheetName val="Benchmark Data (2)"/>
      <sheetName val="PE"/>
      <sheetName val="Architect"/>
      <sheetName val="Benchmark Data (Resi)"/>
      <sheetName val="TG-P-07 (50% CON)"/>
      <sheetName val="TG-P-09 (50% CD)"/>
      <sheetName val="Demand"/>
      <sheetName val="Occ"/>
      <sheetName val="Summ"/>
      <sheetName val="5"/>
      <sheetName val="Major_P&amp;M_deployment5"/>
      <sheetName val="p&amp;m_L&amp;T_Hire5"/>
      <sheetName val="basic_5"/>
      <sheetName val="Rate_Analysis5"/>
      <sheetName val="SPT vs PHI"/>
      <sheetName val="TG-P-02_Branded Resi"/>
      <sheetName val="#REF"/>
      <sheetName val="mw"/>
      <sheetName val="sheet6"/>
      <sheetName val="Register"/>
      <sheetName val="Legal Risk Analysis"/>
      <sheetName val="Data 1"/>
      <sheetName val="A6"/>
      <sheetName val="Material Price List"/>
      <sheetName val="Sheet2"/>
      <sheetName val="Sheet3"/>
      <sheetName val="ESTIMATE"/>
      <sheetName val="finshes"/>
      <sheetName val="Hollowcore study"/>
      <sheetName val="PRL"/>
      <sheetName val="FinishesType-Code"/>
      <sheetName val="DATABASE(MASONRY)"/>
      <sheetName val="DATABASE(STRUCTURAL)"/>
      <sheetName val="ABSTRACT"/>
      <sheetName val="RA Format"/>
      <sheetName val="Measurement-ID works"/>
      <sheetName val="1"/>
      <sheetName val="IO List"/>
      <sheetName val="MORGACTS"/>
      <sheetName val="Ph 1 -ESM Pipe, Bitumen"/>
      <sheetName val="Rehab podium footing"/>
      <sheetName val="Initial Data"/>
      <sheetName val="Reference"/>
      <sheetName val="Planned"/>
      <sheetName val="PriceSummary"/>
      <sheetName val="Entry"/>
      <sheetName val="MOS"/>
      <sheetName val="PRECAST lightconc-II"/>
      <sheetName val="Raw Data"/>
      <sheetName val="Cash2"/>
      <sheetName val="Z"/>
      <sheetName val="FORM5"/>
      <sheetName val="F4.13"/>
      <sheetName val="TOTAL"/>
      <sheetName val="Mp-team 1"/>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ajor_qty6"/>
      <sheetName val="Vehicles"/>
      <sheetName val="PAYWORK"/>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Misc__points4"/>
      <sheetName val="qty_abst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Sub Cont. Comp."/>
      <sheetName val="Harewood"/>
      <sheetName val="GULF"/>
      <sheetName val="1 Summary"/>
      <sheetName val="PC"/>
      <sheetName val="GRSummary"/>
      <sheetName val="Equip"/>
      <sheetName val="RCC,Ret. Wall"/>
      <sheetName val="crews"/>
      <sheetName val="Ceiling"/>
      <sheetName val="Wall"/>
      <sheetName val="LOCAL RATES"/>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beam-reinft-IIInd floor"/>
      <sheetName val="Major_P&amp;M_deployment6"/>
      <sheetName val="p&amp;m_L&amp;T_Hire6"/>
      <sheetName val="Bill_No__3"/>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Benchmark_Data"/>
      <sheetName val="qty_schedule"/>
      <sheetName val="VOP_June_07__rev1_"/>
      <sheetName val="HO_Costs"/>
      <sheetName val="Apx_AA"/>
      <sheetName val="총괄표_(2)"/>
      <sheetName val="Benchmark_Data_(2)"/>
      <sheetName val="Material_Price_List"/>
      <sheetName val="Hollowcore_study"/>
      <sheetName val="Data_1"/>
      <sheetName val="IO_List"/>
      <sheetName val="Rehab_podium_footing"/>
      <sheetName val="Initial_Data"/>
      <sheetName val="SPT_vs_PHI"/>
      <sheetName val="입찰내역_발주처_양식"/>
      <sheetName val="M4701"/>
      <sheetName val="M4701-Watchman"/>
      <sheetName val="COLUMN"/>
      <sheetName val="major_qty7"/>
      <sheetName val="Bill_No__31"/>
      <sheetName val="major_qty8"/>
      <sheetName val="Major_P&amp;M_deployment7"/>
      <sheetName val="p&amp;m_L&amp;T_Hire7"/>
      <sheetName val="Bill_No__32"/>
      <sheetName val="Navigation"/>
      <sheetName val="KPI"/>
      <sheetName val="List"/>
      <sheetName val="GulfDuraElectroProductRange"/>
      <sheetName val="EA Sum"/>
      <sheetName val="Co-ef"/>
      <sheetName val="Appendix A"/>
      <sheetName val="TPR"/>
      <sheetName val="Civil-Mat."/>
      <sheetName val="TAV ANALIZ"/>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DATI_CONS"/>
      <sheetName val="Main Summary- Contractor"/>
      <sheetName val="Amortization"/>
      <sheetName val="SAMPLE"/>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qty_schedule1"/>
      <sheetName val="VOP_June_07__rev1_1"/>
      <sheetName val="HO_Costs1"/>
      <sheetName val="Benchmark_Data1"/>
      <sheetName val="Apx_AA1"/>
      <sheetName val="Material_Price_List1"/>
      <sheetName val="총괄표_(2)1"/>
      <sheetName val="Benchmark_Data_(2)1"/>
      <sheetName val="Hollowcore_study1"/>
      <sheetName val="Data_11"/>
      <sheetName val="IO_List1"/>
      <sheetName val="Rehab_podium_footing1"/>
      <sheetName val="Initial_Data1"/>
      <sheetName val="SPT_vs_PHI2"/>
      <sheetName val="입찰내역_발주처_양식1"/>
      <sheetName val="beam-reinft-IIInd_floor"/>
      <sheetName val="Raw_Data"/>
      <sheetName val="Benchmark_Data_(Resi)"/>
      <sheetName val="TG-P-07_(50%_CON)"/>
      <sheetName val="TG-P-09_(50%_CD)"/>
      <sheetName val="Major_P&amp;M_deployment8"/>
      <sheetName val="p&amp;m_L&amp;T_Hire8"/>
      <sheetName val="basic_8"/>
      <sheetName val="Rate_Analysis8"/>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qty_schedule2"/>
      <sheetName val="VOP_June_07__rev1_2"/>
      <sheetName val="HO_Costs2"/>
      <sheetName val="Benchmark_Data2"/>
      <sheetName val="Apx_AA2"/>
      <sheetName val="Material_Price_List2"/>
      <sheetName val="총괄표_(2)2"/>
      <sheetName val="Benchmark_Data_(2)2"/>
      <sheetName val="Hollowcore_study2"/>
      <sheetName val="Data_12"/>
      <sheetName val="RA_Format2"/>
      <sheetName val="Measurement-ID_works2"/>
      <sheetName val="IO_List2"/>
      <sheetName val="Ph_1_-ESM_Pipe,_Bitumen2"/>
      <sheetName val="Rehab_podium_footing2"/>
      <sheetName val="Initial_Data2"/>
      <sheetName val="SPT_vs_PHI3"/>
      <sheetName val="입찰내역_발주처_양식2"/>
      <sheetName val="beam-reinft-IIInd_floor1"/>
      <sheetName val="Raw_Data1"/>
      <sheetName val="Benchmark_Data_(Resi)1"/>
      <sheetName val="TG-P-07_(50%_CON)1"/>
      <sheetName val="TG-P-09_(50%_CD)1"/>
      <sheetName val="Values"/>
      <sheetName val="BQMPALOC"/>
      <sheetName val="Site Findings Status Sheet"/>
      <sheetName val="Check Manpower!Sheet"/>
      <sheetName val="Discipline Master"/>
      <sheetName val="S Curve (3)"/>
      <sheetName val="AR Ageing ReportQAR "/>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RECAST_lightconc-II3"/>
      <sheetName val="Unit_Rate2"/>
      <sheetName val="d-safe_DELUXE2"/>
      <sheetName val="ABP_inputs2"/>
      <sheetName val="Synergy_Sales_Budget2"/>
      <sheetName val="Detail"/>
      <sheetName val="LMR PF"/>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Database"/>
      <sheetName val="schedule nos"/>
      <sheetName val="Day work"/>
      <sheetName val="New Lines"/>
      <sheetName val="CERTIFICATE"/>
      <sheetName val="dw evln-temp"/>
      <sheetName val="Equipment"/>
      <sheetName val="Labor"/>
      <sheetName val="Materials"/>
      <sheetName val="BOQ건축"/>
      <sheetName val="Sch. Areas"/>
      <sheetName val="K"/>
      <sheetName val="Construction"/>
      <sheetName val="C"/>
      <sheetName val="Soarin"/>
      <sheetName val="TG-P-02_Branded_Resi"/>
      <sheetName val="major_qty9"/>
      <sheetName val="Bill_No__3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qty_schedule3"/>
      <sheetName val="VOP_June_07__rev1_3"/>
      <sheetName val="HO_Costs3"/>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Mp-team_1"/>
      <sheetName val="F4_13"/>
      <sheetName val="_Structural"/>
      <sheetName val="Travel_Cranes"/>
      <sheetName val="Recap_Architect"/>
      <sheetName val="Recap_External"/>
      <sheetName val="Recap_Struct"/>
      <sheetName val="Recap_Travel_Crane"/>
      <sheetName val="Package_1"/>
      <sheetName val="Recap_Lift"/>
      <sheetName val="RCC,Ret__Wall"/>
      <sheetName val="LOCAL_RATES"/>
      <sheetName val="Sludge_Cal"/>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AoR_Finishing"/>
      <sheetName val="P+M_-_Tower_Crane"/>
      <sheetName val="Fill_this_out_first___4"/>
      <sheetName val="Shuttering_Abstract"/>
      <sheetName val="Total_Amount"/>
      <sheetName val="A_O_R_r1Str"/>
      <sheetName val="A_O_R_r1"/>
      <sheetName val="A_O_R_(2)"/>
      <sheetName val="Sub_Cont__Comp_"/>
      <sheetName val="1_Summary"/>
      <sheetName val="EA_Sum"/>
      <sheetName val="Appendix_A"/>
      <sheetName val="Civil-Mat_"/>
      <sheetName val="TAV_ANALIZ"/>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Main_Summary-_Contractor"/>
      <sheetName val="P_S_contractors_Payment_sum"/>
      <sheetName val="Previous_Pay"/>
      <sheetName val="General_Summary"/>
      <sheetName val="B2-the_Works"/>
      <sheetName val="B3-provisional_sums"/>
      <sheetName val="B5-mock_up_works_"/>
      <sheetName val="Form 6"/>
      <sheetName val="SD-SUMMARY"/>
      <sheetName val="Headings"/>
      <sheetName val="Setup"/>
      <sheetName val="ELE BOQ"/>
      <sheetName val="Mec  BOQ"/>
      <sheetName val="Prelim"/>
      <sheetName val="4"/>
      <sheetName val="sc"/>
      <sheetName val="Option"/>
      <sheetName val="6"/>
      <sheetName val="8"/>
      <sheetName val="2"/>
      <sheetName val="3"/>
      <sheetName val="orgoae"/>
      <sheetName val="Manning Schedule"/>
      <sheetName val="ANALIZ"/>
      <sheetName val="MASONARY"/>
      <sheetName val="Working"/>
      <sheetName val="PNTEXT"/>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Contents"/>
      <sheetName val="icmalKRY"/>
      <sheetName val="Tank"/>
      <sheetName val="LTR-2"/>
      <sheetName val="GROUP A - JEDDAH SITE"/>
      <sheetName val="bldg"/>
      <sheetName val="meas"/>
      <sheetName val="Break up Sheet"/>
      <sheetName val="CW"/>
      <sheetName val="Part-A"/>
      <sheetName val="Lstsub"/>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ludge_Cal1"/>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AoR_Finishing1"/>
      <sheetName val="P+M_-_Tower_Crane1"/>
      <sheetName val="Fill_this_out_first___5"/>
      <sheetName val="Shuttering_Abstract1"/>
      <sheetName val="Total_Amount1"/>
      <sheetName val="A_O_R_r1Str1"/>
      <sheetName val="A_O_R_r11"/>
      <sheetName val="A_O_R_(2)1"/>
      <sheetName val="Sub_Cont__Comp_1"/>
      <sheetName val="1_Summary1"/>
      <sheetName val="Hic_150EOffice"/>
      <sheetName val="HVAC BoQ"/>
      <sheetName val="CC 0103"/>
      <sheetName val="TAV_ANALIZ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Total_Amount2"/>
      <sheetName val="Fill_this_out_first___6"/>
      <sheetName val="A_O_R_r1Str2"/>
      <sheetName val="A_O_R_r12"/>
      <sheetName val="A_O_R_(2)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RMC_April_16"/>
      <sheetName val="LMR_PF"/>
      <sheetName val="Cement_Price_Variation"/>
      <sheetName val="Customize Your Purchase Order"/>
      <sheetName val="Customize Your Invoice"/>
      <sheetName val="Intro"/>
      <sheetName val="HQ-TO"/>
      <sheetName val="WD"/>
      <sheetName val="???? ??? ??"/>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STEEL STRUCTURE"/>
      <sheetName val="Load Details(B1)"/>
      <sheetName val="Pile cap"/>
      <sheetName val="合成__作成表-BLDG"/>
      <sheetName val="MG"/>
      <sheetName val="India F&amp;S Template"/>
      <sheetName val="Bank Guarantee"/>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AC"/>
      <sheetName val="Electrical "/>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HL8"/>
      <sheetName val="2A"/>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IS_Summary9"/>
      <sheetName val="Work_Done_Bill_(2)9"/>
      <sheetName val="Basic_Rate9"/>
      <sheetName val="INFLUENCES_ON_GM9"/>
      <sheetName val="acevsSp_(ABC)9"/>
      <sheetName val="Drain_Work8"/>
      <sheetName val="Non-BOQ_summary8"/>
      <sheetName val="Curing_Bund_for_Sep'138"/>
      <sheetName val="Legal_Risk_Analysis8"/>
      <sheetName val="Monthly_Format_ATH_(ro)revised9"/>
      <sheetName val="Data_15"/>
      <sheetName val="STAFFSCHED_8"/>
      <sheetName val="RA_Format6"/>
      <sheetName val="Measurement-ID_works6"/>
      <sheetName val="Ph_1_-ESM_Pipe,_Bitumen6"/>
      <sheetName val="ETC_Panorama4"/>
      <sheetName val="Site_Dev_BOQ9"/>
      <sheetName val="Abs_Sheet(Fuel_oil_area)JAN9"/>
      <sheetName val="BOQ_Direct_selling_cost8"/>
      <sheetName val="int_hire8"/>
      <sheetName val="Drop_Down_(Fixed)8"/>
      <sheetName val="Drop_Down8"/>
      <sheetName val="E_&amp;_R8"/>
      <sheetName val="IO_List5"/>
      <sheetName val="PRECAST_lightconc-II5"/>
      <sheetName val="Stress_Calculation8"/>
      <sheetName val="Assumption_Inputs8"/>
      <sheetName val="Unit_Rate4"/>
      <sheetName val="PointNo_58"/>
      <sheetName val="d-safe_DELUX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ABP_inputs4"/>
      <sheetName val="Synergy_Sales_Budget4"/>
      <sheetName val="TAV_ANALIZ4"/>
      <sheetName val="Rehab_podium_footing5"/>
      <sheetName val="Staff_Forecast_spread5"/>
      <sheetName val="Sludge_Cal4"/>
      <sheetName val="Fill_this_out_first___8"/>
      <sheetName val="SPT_vs_PHI5"/>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RATE_ANALYSIS_4"/>
      <sheetName val="Shuttering_Abstract4"/>
      <sheetName val="Total_Amount4"/>
      <sheetName val="A_O_R_r1Str4"/>
      <sheetName val="A_O_R_r14"/>
      <sheetName val="A_O_R_(2)4"/>
      <sheetName val="입찰내역_발주처_양식4"/>
      <sheetName val="std_wt_4"/>
      <sheetName val="BOQ_FORM_FOR_INQUIRY4"/>
      <sheetName val="FORM_OF_PROPOSAL_RFP-0034"/>
      <sheetName val="Revised_Summary4"/>
      <sheetName val="Exp__Villa__R2B_216"/>
      <sheetName val="RMC_April_161"/>
      <sheetName val="LMR_PF1"/>
      <sheetName val="Civil_Works"/>
      <sheetName val="Cement_Price_Variation1"/>
      <sheetName val="Name_Manager"/>
      <sheetName val="Input_Rates"/>
      <sheetName val="Detailed_Areas"/>
      <sheetName val="20_mm_aggregates_"/>
      <sheetName val="3cd_Annexure"/>
      <sheetName val="Labour_productivity"/>
      <sheetName val="수량_총괄표"/>
      <sheetName val="품질관리비_산출"/>
      <sheetName val="Waste_Wtr_Drg"/>
      <sheetName val="Onerous_Terms"/>
      <sheetName val="AB_SOW"/>
      <sheetName val="Valid_Data"/>
      <sheetName val="Cash_Flow_Input_Data_ISC"/>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IS_Summary10"/>
      <sheetName val="Work_Done_Bill_(2)10"/>
      <sheetName val="Basic_Rate10"/>
      <sheetName val="INFLUENCES_ON_GM10"/>
      <sheetName val="acevsSp_(ABC)10"/>
      <sheetName val="Drain_Work9"/>
      <sheetName val="Non-BOQ_summary9"/>
      <sheetName val="Curing_Bund_for_Sep'139"/>
      <sheetName val="Legal_Risk_Analysis9"/>
      <sheetName val="Monthly_Format_ATH_(ro)revise10"/>
      <sheetName val="Abs_Sheet(Fuel_oil_area)JAN10"/>
      <sheetName val="STAFFSCHED_9"/>
      <sheetName val="int_hire9"/>
      <sheetName val="Site_Dev_BOQ10"/>
      <sheetName val="Drop_Down_(Fixed)9"/>
      <sheetName val="Drop_Down9"/>
      <sheetName val="BOQ_Direct_selling_cost9"/>
      <sheetName val="E_&amp;_R9"/>
      <sheetName val="RA_Format7"/>
      <sheetName val="Measurement-ID_works7"/>
      <sheetName val="IO_List6"/>
      <sheetName val="Ph_1_-ESM_Pipe,_Bitumen7"/>
      <sheetName val="Data_16"/>
      <sheetName val="Rehab_podium_footing6"/>
      <sheetName val="PointNo_59"/>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Unit_Rate5"/>
      <sheetName val="ETC_Panorama5"/>
      <sheetName val="PRECAST_lightconc-II6"/>
      <sheetName val="Stress_Calculation9"/>
      <sheetName val="Shuttering_Abstract5"/>
      <sheetName val="SPT_vs_PHI6"/>
      <sheetName val="Total_Amount5"/>
      <sheetName val="Fill_this_out_first___9"/>
      <sheetName val="A_O_R_r1Str5"/>
      <sheetName val="A_O_R_r15"/>
      <sheetName val="A_O_R_(2)5"/>
      <sheetName val="Assumption_Inputs9"/>
      <sheetName val="d-safe_DELUXE5"/>
      <sheetName val="ABP_inputs5"/>
      <sheetName val="Synergy_Sales_Budget5"/>
      <sheetName val="TAV_ANALIZ5"/>
      <sheetName val="Sludge_Cal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AoR_Finishing2"/>
      <sheetName val="P+M_-_Tower_Crane2"/>
      <sheetName val="RMC_April_162"/>
      <sheetName val="LMR_PF2"/>
      <sheetName val="Cement_Price_Variation2"/>
      <sheetName val="Civil_Works1"/>
      <sheetName val="Name_Manager1"/>
      <sheetName val="Input_Rates1"/>
      <sheetName val="Detailed_Areas1"/>
      <sheetName val="????_???_??"/>
      <sheetName val="Item_Master"/>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Exp__Villa__R2B_2161"/>
      <sheetName val="????_???_??1"/>
      <sheetName val="수량_총괄표1"/>
      <sheetName val="품질관리비_산출1"/>
      <sheetName val="Waste_Wtr_Drg1"/>
      <sheetName val="Onerous_Terms1"/>
      <sheetName val="AB_SOW1"/>
      <sheetName val="Valid_Data1"/>
      <sheetName val="20_mm_aggregates_1"/>
      <sheetName val="3cd_Annexure1"/>
      <sheetName val="Item_Master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beam-reinft-IIInd_floor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13__Steel_-_Ratio"/>
      <sheetName val="Administrative_Prices"/>
      <sheetName val="kppl_pl"/>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Labour_productivity1"/>
      <sheetName val="Cash_Flow_Input_Data_ISC1"/>
      <sheetName val="Labour_rate"/>
      <sheetName val="Block_work"/>
      <sheetName val="RR_masonry"/>
      <sheetName val="Concrete_for_arch_"/>
      <sheetName val="beam-reinft-machine_rm"/>
      <sheetName val="Material_List_"/>
      <sheetName val="Labour_Rate_"/>
      <sheetName val="Truss_Section"/>
      <sheetName val="CIF COST ITEM"/>
      <sheetName val="Struct-Grass root"/>
      <sheetName val="Cov"/>
      <sheetName val="Proposal"/>
      <sheetName val="CPA7-31"/>
      <sheetName val="WBS"/>
      <sheetName val="PROCTOR"/>
      <sheetName val="Benchmark_Data3"/>
      <sheetName val="Apx_AA3"/>
      <sheetName val="Material_Price_List3"/>
      <sheetName val="총괄표_(2)3"/>
      <sheetName val="Benchmark_Data_(2)3"/>
      <sheetName val="Hollowcore_study3"/>
      <sheetName val="Initial_Data3"/>
      <sheetName val="Raw_Data2"/>
      <sheetName val="Benchmark_Data_(Resi)2"/>
      <sheetName val="TG-P-07_(50%_CON)2"/>
      <sheetName val="TG-P-09_(50%_C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ow r="10">
          <cell r="D10">
            <v>1500</v>
          </cell>
        </row>
      </sheetData>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0">
          <cell r="D10">
            <v>1500</v>
          </cell>
        </row>
      </sheetData>
      <sheetData sheetId="345"/>
      <sheetData sheetId="346">
        <row r="10">
          <cell r="D10">
            <v>1500</v>
          </cell>
        </row>
      </sheetData>
      <sheetData sheetId="347"/>
      <sheetData sheetId="348">
        <row r="10">
          <cell r="D10">
            <v>1500</v>
          </cell>
        </row>
      </sheetData>
      <sheetData sheetId="349"/>
      <sheetData sheetId="350"/>
      <sheetData sheetId="351">
        <row r="10">
          <cell r="D10">
            <v>1500</v>
          </cell>
        </row>
      </sheetData>
      <sheetData sheetId="352"/>
      <sheetData sheetId="353"/>
      <sheetData sheetId="354"/>
      <sheetData sheetId="355">
        <row r="10">
          <cell r="D10">
            <v>1500</v>
          </cell>
        </row>
      </sheetData>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ow r="10">
          <cell r="D10">
            <v>1500</v>
          </cell>
        </row>
      </sheetData>
      <sheetData sheetId="630"/>
      <sheetData sheetId="631">
        <row r="10">
          <cell r="D10">
            <v>1500</v>
          </cell>
        </row>
      </sheetData>
      <sheetData sheetId="632"/>
      <sheetData sheetId="633"/>
      <sheetData sheetId="634"/>
      <sheetData sheetId="635" refreshError="1"/>
      <sheetData sheetId="636" refreshError="1"/>
      <sheetData sheetId="637" refreshError="1"/>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sheetData sheetId="725"/>
      <sheetData sheetId="726"/>
      <sheetData sheetId="727"/>
      <sheetData sheetId="728" refreshError="1"/>
      <sheetData sheetId="729"/>
      <sheetData sheetId="730" refreshError="1"/>
      <sheetData sheetId="731" refreshError="1"/>
      <sheetData sheetId="732" refreshError="1"/>
      <sheetData sheetId="733"/>
      <sheetData sheetId="734"/>
      <sheetData sheetId="735" refreshError="1"/>
      <sheetData sheetId="736" refreshError="1"/>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sheetData sheetId="767"/>
      <sheetData sheetId="768"/>
      <sheetData sheetId="769"/>
      <sheetData sheetId="770" refreshError="1"/>
      <sheetData sheetId="771"/>
      <sheetData sheetId="772"/>
      <sheetData sheetId="773"/>
      <sheetData sheetId="774"/>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row r="10">
          <cell r="D10">
            <v>1500</v>
          </cell>
        </row>
      </sheetData>
      <sheetData sheetId="979"/>
      <sheetData sheetId="980"/>
      <sheetData sheetId="981"/>
      <sheetData sheetId="982"/>
      <sheetData sheetId="983"/>
      <sheetData sheetId="984">
        <row r="10">
          <cell r="D10">
            <v>1500</v>
          </cell>
        </row>
      </sheetData>
      <sheetData sheetId="985"/>
      <sheetData sheetId="986">
        <row r="10">
          <cell r="D10">
            <v>1500</v>
          </cell>
        </row>
      </sheetData>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row r="10">
          <cell r="D10">
            <v>1500</v>
          </cell>
        </row>
      </sheetData>
      <sheetData sheetId="1003"/>
      <sheetData sheetId="1004">
        <row r="10">
          <cell r="D10">
            <v>1500</v>
          </cell>
        </row>
      </sheetData>
      <sheetData sheetId="1005"/>
      <sheetData sheetId="1006">
        <row r="10">
          <cell r="D10">
            <v>1500</v>
          </cell>
        </row>
      </sheetData>
      <sheetData sheetId="1007"/>
      <sheetData sheetId="1008">
        <row r="10">
          <cell r="D10">
            <v>1500</v>
          </cell>
        </row>
      </sheetData>
      <sheetData sheetId="1009"/>
      <sheetData sheetId="1010">
        <row r="10">
          <cell r="D10">
            <v>1500</v>
          </cell>
        </row>
      </sheetData>
      <sheetData sheetId="1011"/>
      <sheetData sheetId="1012"/>
      <sheetData sheetId="1013">
        <row r="10">
          <cell r="D10">
            <v>1500</v>
          </cell>
        </row>
      </sheetData>
      <sheetData sheetId="1014"/>
      <sheetData sheetId="1015">
        <row r="10">
          <cell r="D10">
            <v>1500</v>
          </cell>
        </row>
      </sheetData>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row r="10">
          <cell r="D10">
            <v>1500</v>
          </cell>
        </row>
      </sheetData>
      <sheetData sheetId="1054"/>
      <sheetData sheetId="1055">
        <row r="10">
          <cell r="D10">
            <v>1500</v>
          </cell>
        </row>
      </sheetData>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ow r="10">
          <cell r="D10">
            <v>1500</v>
          </cell>
        </row>
      </sheetData>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refreshError="1"/>
      <sheetData sheetId="1187"/>
      <sheetData sheetId="1188"/>
      <sheetData sheetId="1189"/>
      <sheetData sheetId="1190"/>
      <sheetData sheetId="1191"/>
      <sheetData sheetId="1192">
        <row r="10">
          <cell r="D10">
            <v>1500</v>
          </cell>
        </row>
      </sheetData>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row r="10">
          <cell r="D10">
            <v>1500</v>
          </cell>
        </row>
      </sheetData>
      <sheetData sheetId="1220">
        <row r="10">
          <cell r="D10">
            <v>1500</v>
          </cell>
        </row>
      </sheetData>
      <sheetData sheetId="1221"/>
      <sheetData sheetId="1222"/>
      <sheetData sheetId="1223"/>
      <sheetData sheetId="1224"/>
      <sheetData sheetId="1225"/>
      <sheetData sheetId="1226"/>
      <sheetData sheetId="1227"/>
      <sheetData sheetId="1228"/>
      <sheetData sheetId="1229">
        <row r="10">
          <cell r="D10">
            <v>1500</v>
          </cell>
        </row>
      </sheetData>
      <sheetData sheetId="1230"/>
      <sheetData sheetId="1231">
        <row r="10">
          <cell r="D10">
            <v>1500</v>
          </cell>
        </row>
      </sheetData>
      <sheetData sheetId="1232"/>
      <sheetData sheetId="1233"/>
      <sheetData sheetId="1234"/>
      <sheetData sheetId="1235"/>
      <sheetData sheetId="1236"/>
      <sheetData sheetId="1237"/>
      <sheetData sheetId="1238">
        <row r="10">
          <cell r="D10">
            <v>1500</v>
          </cell>
        </row>
      </sheetData>
      <sheetData sheetId="1239"/>
      <sheetData sheetId="1240"/>
      <sheetData sheetId="1241"/>
      <sheetData sheetId="1242"/>
      <sheetData sheetId="1243"/>
      <sheetData sheetId="1244"/>
      <sheetData sheetId="1245"/>
      <sheetData sheetId="1246"/>
      <sheetData sheetId="1247"/>
      <sheetData sheetId="1248">
        <row r="10">
          <cell r="D10">
            <v>1500</v>
          </cell>
        </row>
      </sheetData>
      <sheetData sheetId="1249"/>
      <sheetData sheetId="1250">
        <row r="10">
          <cell r="D10">
            <v>1500</v>
          </cell>
        </row>
      </sheetData>
      <sheetData sheetId="1251"/>
      <sheetData sheetId="1252"/>
      <sheetData sheetId="1253">
        <row r="10">
          <cell r="D10">
            <v>1500</v>
          </cell>
        </row>
      </sheetData>
      <sheetData sheetId="1254"/>
      <sheetData sheetId="1255">
        <row r="10">
          <cell r="D10">
            <v>1500</v>
          </cell>
        </row>
      </sheetData>
      <sheetData sheetId="1256"/>
      <sheetData sheetId="1257">
        <row r="10">
          <cell r="D10">
            <v>1500</v>
          </cell>
        </row>
      </sheetData>
      <sheetData sheetId="1258"/>
      <sheetData sheetId="1259">
        <row r="10">
          <cell r="D10">
            <v>1500</v>
          </cell>
        </row>
      </sheetData>
      <sheetData sheetId="1260"/>
      <sheetData sheetId="1261">
        <row r="10">
          <cell r="D10">
            <v>1500</v>
          </cell>
        </row>
      </sheetData>
      <sheetData sheetId="1262">
        <row r="10">
          <cell r="D10">
            <v>1500</v>
          </cell>
        </row>
      </sheetData>
      <sheetData sheetId="1263">
        <row r="10">
          <cell r="D10">
            <v>1500</v>
          </cell>
        </row>
      </sheetData>
      <sheetData sheetId="1264"/>
      <sheetData sheetId="1265"/>
      <sheetData sheetId="1266">
        <row r="10">
          <cell r="D10">
            <v>1500</v>
          </cell>
        </row>
      </sheetData>
      <sheetData sheetId="1267"/>
      <sheetData sheetId="1268">
        <row r="10">
          <cell r="D10">
            <v>1500</v>
          </cell>
        </row>
      </sheetData>
      <sheetData sheetId="1269"/>
      <sheetData sheetId="1270"/>
      <sheetData sheetId="1271"/>
      <sheetData sheetId="1272"/>
      <sheetData sheetId="1273">
        <row r="10">
          <cell r="D10">
            <v>1500</v>
          </cell>
        </row>
      </sheetData>
      <sheetData sheetId="1274"/>
      <sheetData sheetId="1275">
        <row r="10">
          <cell r="D10">
            <v>1500</v>
          </cell>
        </row>
      </sheetData>
      <sheetData sheetId="1276"/>
      <sheetData sheetId="1277"/>
      <sheetData sheetId="1278"/>
      <sheetData sheetId="1279"/>
      <sheetData sheetId="1280"/>
      <sheetData sheetId="1281"/>
      <sheetData sheetId="1282">
        <row r="10">
          <cell r="D10">
            <v>1500</v>
          </cell>
        </row>
      </sheetData>
      <sheetData sheetId="1283"/>
      <sheetData sheetId="1284">
        <row r="10">
          <cell r="D10">
            <v>1500</v>
          </cell>
        </row>
      </sheetData>
      <sheetData sheetId="1285"/>
      <sheetData sheetId="1286">
        <row r="10">
          <cell r="D10">
            <v>1500</v>
          </cell>
        </row>
      </sheetData>
      <sheetData sheetId="1287"/>
      <sheetData sheetId="1288">
        <row r="10">
          <cell r="D10">
            <v>1500</v>
          </cell>
        </row>
      </sheetData>
      <sheetData sheetId="1289"/>
      <sheetData sheetId="1290"/>
      <sheetData sheetId="1291">
        <row r="10">
          <cell r="D10">
            <v>1500</v>
          </cell>
        </row>
      </sheetData>
      <sheetData sheetId="1292"/>
      <sheetData sheetId="1293">
        <row r="10">
          <cell r="D10">
            <v>1500</v>
          </cell>
        </row>
      </sheetData>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row r="10">
          <cell r="D10">
            <v>1500</v>
          </cell>
        </row>
      </sheetData>
      <sheetData sheetId="1318"/>
      <sheetData sheetId="1319">
        <row r="10">
          <cell r="D10">
            <v>1500</v>
          </cell>
        </row>
      </sheetData>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refreshError="1"/>
      <sheetData sheetId="1410" refreshError="1"/>
      <sheetData sheetId="1411" refreshError="1"/>
      <sheetData sheetId="1412" refreshError="1"/>
      <sheetData sheetId="1413" refreshError="1"/>
      <sheetData sheetId="1414" refreshError="1"/>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ow r="10">
          <cell r="D10">
            <v>1500</v>
          </cell>
        </row>
      </sheetData>
      <sheetData sheetId="1436">
        <row r="10">
          <cell r="D10">
            <v>1500</v>
          </cell>
        </row>
      </sheetData>
      <sheetData sheetId="1437">
        <row r="10">
          <cell r="D10">
            <v>1500</v>
          </cell>
        </row>
      </sheetData>
      <sheetData sheetId="1438"/>
      <sheetData sheetId="1439"/>
      <sheetData sheetId="1440">
        <row r="10">
          <cell r="D10">
            <v>1500</v>
          </cell>
        </row>
      </sheetData>
      <sheetData sheetId="1441">
        <row r="10">
          <cell r="D10">
            <v>1500</v>
          </cell>
        </row>
      </sheetData>
      <sheetData sheetId="1442">
        <row r="10">
          <cell r="D10">
            <v>1500</v>
          </cell>
        </row>
      </sheetData>
      <sheetData sheetId="1443"/>
      <sheetData sheetId="1444"/>
      <sheetData sheetId="1445">
        <row r="10">
          <cell r="D10">
            <v>1500</v>
          </cell>
        </row>
      </sheetData>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sheetData sheetId="1530"/>
      <sheetData sheetId="1531">
        <row r="10">
          <cell r="D10">
            <v>1500</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refreshError="1"/>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row r="10">
          <cell r="D10">
            <v>1500</v>
          </cell>
        </row>
      </sheetData>
      <sheetData sheetId="1615">
        <row r="10">
          <cell r="D10">
            <v>1500</v>
          </cell>
        </row>
      </sheetData>
      <sheetData sheetId="1616"/>
      <sheetData sheetId="1617"/>
      <sheetData sheetId="1618"/>
      <sheetData sheetId="1619"/>
      <sheetData sheetId="1620"/>
      <sheetData sheetId="1621"/>
      <sheetData sheetId="1622"/>
      <sheetData sheetId="1623"/>
      <sheetData sheetId="1624"/>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refreshError="1"/>
      <sheetData sheetId="1713" refreshError="1"/>
      <sheetData sheetId="1714" refreshError="1"/>
      <sheetData sheetId="1715" refreshError="1"/>
      <sheetData sheetId="1716" refreshError="1"/>
      <sheetData sheetId="1717"/>
      <sheetData sheetId="1718" refreshError="1"/>
      <sheetData sheetId="1719" refreshError="1"/>
      <sheetData sheetId="1720" refreshError="1"/>
      <sheetData sheetId="1721" refreshError="1"/>
      <sheetData sheetId="1722" refreshError="1"/>
      <sheetData sheetId="1723" refreshError="1"/>
      <sheetData sheetId="1724"/>
      <sheetData sheetId="1725"/>
      <sheetData sheetId="1726"/>
      <sheetData sheetId="1727"/>
      <sheetData sheetId="1728"/>
      <sheetData sheetId="1729"/>
      <sheetData sheetId="1730"/>
      <sheetData sheetId="1731"/>
      <sheetData sheetId="1732"/>
      <sheetData sheetId="1733"/>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refreshError="1"/>
      <sheetData sheetId="1989" refreshError="1"/>
      <sheetData sheetId="1990" refreshError="1"/>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refreshError="1"/>
      <sheetData sheetId="2731"/>
      <sheetData sheetId="2732"/>
      <sheetData sheetId="2733"/>
      <sheetData sheetId="2734">
        <row r="10">
          <cell r="D10">
            <v>1500</v>
          </cell>
        </row>
      </sheetData>
      <sheetData sheetId="2735"/>
      <sheetData sheetId="2736"/>
      <sheetData sheetId="2737"/>
      <sheetData sheetId="2738"/>
      <sheetData sheetId="2739"/>
      <sheetData sheetId="2740"/>
      <sheetData sheetId="2741" refreshError="1"/>
      <sheetData sheetId="2742" refreshError="1"/>
      <sheetData sheetId="2743" refreshError="1"/>
      <sheetData sheetId="2744" refreshError="1"/>
      <sheetData sheetId="2745" refreshError="1"/>
      <sheetData sheetId="2746" refreshError="1"/>
      <sheetData sheetId="2747" refreshError="1"/>
      <sheetData sheetId="2748"/>
      <sheetData sheetId="2749"/>
      <sheetData sheetId="2750"/>
      <sheetData sheetId="2751"/>
      <sheetData sheetId="2752"/>
      <sheetData sheetId="2753"/>
      <sheetData sheetId="2754"/>
      <sheetData sheetId="2755"/>
      <sheetData sheetId="2756"/>
      <sheetData sheetId="2757"/>
      <sheetData sheetId="27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L46"/>
  <sheetViews>
    <sheetView tabSelected="1" view="pageBreakPreview" topLeftCell="A4" zoomScale="77" zoomScaleNormal="77" zoomScaleSheetLayoutView="77" workbookViewId="0">
      <selection activeCell="I28" sqref="I28"/>
    </sheetView>
  </sheetViews>
  <sheetFormatPr defaultColWidth="8.88671875" defaultRowHeight="14.4"/>
  <cols>
    <col min="1" max="1" width="17.33203125" style="196" customWidth="1"/>
    <col min="2" max="2" width="52" style="196" customWidth="1"/>
    <col min="3" max="3" width="19.33203125" style="391" customWidth="1"/>
    <col min="4" max="4" width="18.109375" style="391" customWidth="1"/>
    <col min="5" max="5" width="12.6640625" style="196" customWidth="1"/>
    <col min="6" max="6" width="15.44140625" style="196" customWidth="1"/>
    <col min="7" max="7" width="15.44140625" style="506" customWidth="1"/>
    <col min="9" max="9" width="14.5546875" customWidth="1"/>
    <col min="12" max="12" width="19.109375" customWidth="1"/>
  </cols>
  <sheetData>
    <row r="1" spans="1:11" ht="21">
      <c r="A1" s="390" t="s">
        <v>328</v>
      </c>
      <c r="D1" s="639"/>
    </row>
    <row r="2" spans="1:11" ht="15.6">
      <c r="A2" s="392" t="s">
        <v>687</v>
      </c>
      <c r="B2" s="129"/>
      <c r="C2" s="393"/>
      <c r="D2" s="394"/>
      <c r="E2" s="129"/>
      <c r="F2" s="129"/>
      <c r="G2" s="507"/>
    </row>
    <row r="3" spans="1:11" ht="15.6">
      <c r="A3" s="392" t="s">
        <v>403</v>
      </c>
      <c r="B3" s="129"/>
      <c r="C3" s="129"/>
      <c r="D3" s="129"/>
      <c r="E3" s="129" t="s">
        <v>665</v>
      </c>
      <c r="F3" s="129"/>
      <c r="G3" s="961" t="s">
        <v>686</v>
      </c>
    </row>
    <row r="4" spans="1:11" ht="15.6">
      <c r="A4" s="392" t="s">
        <v>404</v>
      </c>
      <c r="B4" s="129"/>
      <c r="C4" s="129"/>
      <c r="D4" s="129"/>
      <c r="E4" s="129" t="s">
        <v>666</v>
      </c>
      <c r="F4" s="129"/>
      <c r="G4" s="508" t="s">
        <v>688</v>
      </c>
    </row>
    <row r="5" spans="1:11" ht="15.6">
      <c r="A5" s="392" t="s">
        <v>405</v>
      </c>
      <c r="B5" s="129"/>
      <c r="C5" s="129"/>
      <c r="D5" s="129"/>
      <c r="E5" s="129"/>
      <c r="F5" s="129"/>
      <c r="G5" s="507"/>
    </row>
    <row r="6" spans="1:11" ht="41.4">
      <c r="A6" s="448" t="s">
        <v>398</v>
      </c>
      <c r="B6" s="816" t="s">
        <v>397</v>
      </c>
      <c r="C6" s="447" t="s">
        <v>329</v>
      </c>
      <c r="D6" s="447" t="s">
        <v>330</v>
      </c>
      <c r="E6" s="447" t="s">
        <v>152</v>
      </c>
      <c r="F6" s="447" t="s">
        <v>406</v>
      </c>
      <c r="G6" s="509" t="s">
        <v>399</v>
      </c>
      <c r="I6" s="192"/>
    </row>
    <row r="7" spans="1:11">
      <c r="A7" s="197" t="s">
        <v>10</v>
      </c>
      <c r="B7" s="396" t="s">
        <v>331</v>
      </c>
      <c r="C7" s="397">
        <v>6020000</v>
      </c>
      <c r="D7" s="450">
        <v>33333</v>
      </c>
      <c r="E7" s="449">
        <v>33333</v>
      </c>
      <c r="F7" s="449">
        <f>G7-E7</f>
        <v>0</v>
      </c>
      <c r="G7" s="449">
        <v>33333</v>
      </c>
    </row>
    <row r="8" spans="1:11">
      <c r="A8" s="197" t="s">
        <v>12</v>
      </c>
      <c r="B8" s="396" t="s">
        <v>332</v>
      </c>
      <c r="C8" s="397">
        <v>9146139.0040000007</v>
      </c>
      <c r="D8" s="450">
        <v>1055111.0040000007</v>
      </c>
      <c r="E8" s="451">
        <v>649413.84378336451</v>
      </c>
      <c r="F8" s="449">
        <f t="shared" ref="F8:F27" si="0">G8-E8</f>
        <v>0</v>
      </c>
      <c r="G8" s="451">
        <f>'Accomp. Breakdown-Dec'!CT248</f>
        <v>649413.84378336451</v>
      </c>
    </row>
    <row r="9" spans="1:11">
      <c r="A9" s="197" t="s">
        <v>13</v>
      </c>
      <c r="B9" s="396" t="s">
        <v>333</v>
      </c>
      <c r="C9" s="397">
        <v>34536193.997000001</v>
      </c>
      <c r="D9" s="450">
        <v>1217697.9970000014</v>
      </c>
      <c r="E9" s="451">
        <v>702355.31501136522</v>
      </c>
      <c r="F9" s="449">
        <f t="shared" si="0"/>
        <v>0</v>
      </c>
      <c r="G9" s="451">
        <f>'Accomp. Breakdown-Dec'!CT250</f>
        <v>702355.31501136522</v>
      </c>
    </row>
    <row r="10" spans="1:11">
      <c r="A10" s="197" t="s">
        <v>14</v>
      </c>
      <c r="B10" s="396" t="s">
        <v>334</v>
      </c>
      <c r="C10" s="397">
        <v>2473643</v>
      </c>
      <c r="D10" s="398">
        <v>1758607</v>
      </c>
      <c r="E10" s="449">
        <v>1013100.7578377662</v>
      </c>
      <c r="F10" s="449">
        <f t="shared" si="0"/>
        <v>501053.93635957211</v>
      </c>
      <c r="G10" s="449">
        <f>'Accomp. Breakdown-Dec'!CT251</f>
        <v>1514154.6941973383</v>
      </c>
    </row>
    <row r="11" spans="1:11">
      <c r="A11" s="197" t="s">
        <v>15</v>
      </c>
      <c r="B11" s="396" t="s">
        <v>335</v>
      </c>
      <c r="C11" s="397">
        <v>196708.99799999999</v>
      </c>
      <c r="D11" s="425">
        <v>222223</v>
      </c>
      <c r="E11" s="426">
        <v>-94884.597434476877</v>
      </c>
      <c r="F11" s="642">
        <f t="shared" si="0"/>
        <v>0</v>
      </c>
      <c r="G11" s="426">
        <v>-94884.597434476877</v>
      </c>
    </row>
    <row r="12" spans="1:11">
      <c r="A12" s="197" t="s">
        <v>17</v>
      </c>
      <c r="B12" s="396" t="s">
        <v>336</v>
      </c>
      <c r="C12" s="397">
        <v>3611540</v>
      </c>
      <c r="D12" s="398">
        <v>117548</v>
      </c>
      <c r="E12" s="449">
        <v>117401.46450000032</v>
      </c>
      <c r="F12" s="449">
        <f t="shared" si="0"/>
        <v>0</v>
      </c>
      <c r="G12" s="449">
        <f>'Accomp. Breakdown-Dec'!CT253</f>
        <v>117401.46450000032</v>
      </c>
      <c r="I12" s="284"/>
      <c r="J12" s="513"/>
      <c r="K12" s="512"/>
    </row>
    <row r="13" spans="1:11">
      <c r="A13" s="197" t="s">
        <v>20</v>
      </c>
      <c r="B13" s="396" t="s">
        <v>337</v>
      </c>
      <c r="C13" s="397">
        <v>2265775</v>
      </c>
      <c r="D13" s="398">
        <v>960223</v>
      </c>
      <c r="E13" s="449">
        <v>778855</v>
      </c>
      <c r="F13" s="449">
        <f t="shared" si="0"/>
        <v>0</v>
      </c>
      <c r="G13" s="449">
        <f>'Accomp. Breakdown-Dec'!CT254</f>
        <v>778855</v>
      </c>
      <c r="I13" s="284"/>
      <c r="J13" s="513"/>
      <c r="K13" s="512"/>
    </row>
    <row r="14" spans="1:11">
      <c r="A14" s="976" t="s">
        <v>338</v>
      </c>
      <c r="B14" s="977"/>
      <c r="C14" s="817">
        <v>58249999.998999998</v>
      </c>
      <c r="D14" s="817">
        <f>SUM(D7:D13)</f>
        <v>5364743.001000002</v>
      </c>
      <c r="E14" s="818">
        <f>SUM(E7:E13)</f>
        <v>3199574.7836980191</v>
      </c>
      <c r="F14" s="819">
        <f t="shared" si="0"/>
        <v>501053.93635957222</v>
      </c>
      <c r="G14" s="818">
        <f>SUM(G7:G13)</f>
        <v>3700628.7200575913</v>
      </c>
    </row>
    <row r="15" spans="1:11">
      <c r="A15" s="196" t="s">
        <v>339</v>
      </c>
    </row>
    <row r="16" spans="1:11">
      <c r="A16" s="395"/>
      <c r="B16" s="396" t="s">
        <v>340</v>
      </c>
      <c r="C16" s="397">
        <v>8263865</v>
      </c>
      <c r="D16" s="398">
        <v>2190528</v>
      </c>
      <c r="E16" s="449">
        <v>1273650.1100221272</v>
      </c>
      <c r="F16" s="449">
        <f t="shared" si="0"/>
        <v>0</v>
      </c>
      <c r="G16" s="449">
        <f>+'VO Schedule'!I45</f>
        <v>1273650.1100221272</v>
      </c>
    </row>
    <row r="17" spans="1:9">
      <c r="A17" s="395"/>
      <c r="B17" s="396" t="s">
        <v>341</v>
      </c>
      <c r="C17" s="426">
        <v>-7013865</v>
      </c>
      <c r="D17" s="398">
        <v>0</v>
      </c>
      <c r="E17" s="449"/>
      <c r="F17" s="449">
        <f t="shared" si="0"/>
        <v>0</v>
      </c>
      <c r="G17" s="449"/>
    </row>
    <row r="18" spans="1:9">
      <c r="A18" s="395"/>
      <c r="B18" s="396" t="s">
        <v>320</v>
      </c>
      <c r="C18" s="397">
        <v>2200000</v>
      </c>
      <c r="D18" s="398">
        <v>0</v>
      </c>
      <c r="E18" s="449"/>
      <c r="F18" s="449">
        <f t="shared" si="0"/>
        <v>0</v>
      </c>
      <c r="G18" s="449"/>
    </row>
    <row r="19" spans="1:9">
      <c r="A19" s="400"/>
      <c r="B19" s="401" t="s">
        <v>342</v>
      </c>
      <c r="C19" s="402">
        <v>645007</v>
      </c>
      <c r="D19" s="403">
        <v>645007</v>
      </c>
      <c r="E19" s="449">
        <v>32250.350000000002</v>
      </c>
      <c r="F19" s="449">
        <f t="shared" si="0"/>
        <v>0</v>
      </c>
      <c r="G19" s="449">
        <f>D19*5%</f>
        <v>32250.350000000002</v>
      </c>
    </row>
    <row r="20" spans="1:9">
      <c r="A20" s="395"/>
      <c r="B20" s="396" t="s">
        <v>343</v>
      </c>
      <c r="C20" s="404">
        <v>53020</v>
      </c>
      <c r="D20" s="398">
        <v>53020</v>
      </c>
      <c r="E20" s="449">
        <v>47718</v>
      </c>
      <c r="F20" s="449">
        <f t="shared" si="0"/>
        <v>0</v>
      </c>
      <c r="G20" s="449">
        <f>D20*90%</f>
        <v>47718</v>
      </c>
    </row>
    <row r="21" spans="1:9">
      <c r="A21" s="395"/>
      <c r="B21" s="396" t="s">
        <v>344</v>
      </c>
      <c r="C21" s="404">
        <v>312774</v>
      </c>
      <c r="D21" s="398">
        <v>312774</v>
      </c>
      <c r="E21" s="449">
        <v>124327.66499999999</v>
      </c>
      <c r="F21" s="449">
        <f t="shared" si="0"/>
        <v>122763.79500000003</v>
      </c>
      <c r="G21" s="449">
        <f>D21*'Roof Canopy'!C25</f>
        <v>247091.46000000002</v>
      </c>
    </row>
    <row r="22" spans="1:9">
      <c r="A22" s="395"/>
      <c r="B22" s="396" t="s">
        <v>345</v>
      </c>
      <c r="C22" s="404">
        <v>13827</v>
      </c>
      <c r="D22" s="398">
        <v>13827</v>
      </c>
      <c r="E22" s="449">
        <v>13550.117924528302</v>
      </c>
      <c r="F22" s="449">
        <f t="shared" si="0"/>
        <v>0</v>
      </c>
      <c r="G22" s="449">
        <f>+'VO Schedule'!I52</f>
        <v>13550.117924528302</v>
      </c>
    </row>
    <row r="23" spans="1:9">
      <c r="A23" s="395"/>
      <c r="B23" s="396" t="s">
        <v>346</v>
      </c>
      <c r="C23" s="404">
        <v>15000</v>
      </c>
      <c r="D23" s="398">
        <v>15000</v>
      </c>
      <c r="E23" s="449">
        <v>15000</v>
      </c>
      <c r="F23" s="449">
        <f t="shared" si="0"/>
        <v>0</v>
      </c>
      <c r="G23" s="449">
        <f>+'VO Schedule'!I53</f>
        <v>15000</v>
      </c>
    </row>
    <row r="24" spans="1:9">
      <c r="A24" s="395"/>
      <c r="B24" s="396" t="s">
        <v>347</v>
      </c>
      <c r="C24" s="404">
        <v>69300</v>
      </c>
      <c r="D24" s="398">
        <v>69300</v>
      </c>
      <c r="E24" s="449">
        <v>34650</v>
      </c>
      <c r="F24" s="449">
        <f t="shared" si="0"/>
        <v>0</v>
      </c>
      <c r="G24" s="449">
        <f>+'VO Schedule'!I54</f>
        <v>34650</v>
      </c>
    </row>
    <row r="25" spans="1:9">
      <c r="A25" s="395"/>
      <c r="B25" s="396" t="s">
        <v>649</v>
      </c>
      <c r="C25" s="405">
        <v>103500</v>
      </c>
      <c r="D25" s="947">
        <f>+C25+C26</f>
        <v>801072</v>
      </c>
      <c r="E25" s="640">
        <v>0</v>
      </c>
      <c r="F25" s="640">
        <f t="shared" si="0"/>
        <v>0</v>
      </c>
      <c r="G25" s="640">
        <f>'VO Schedule'!I50</f>
        <v>0</v>
      </c>
    </row>
    <row r="26" spans="1:9">
      <c r="B26" s="396" t="s">
        <v>648</v>
      </c>
      <c r="C26" s="404">
        <v>697572</v>
      </c>
      <c r="D26" s="403"/>
      <c r="E26" s="641"/>
      <c r="F26" s="641"/>
      <c r="G26" s="641"/>
    </row>
    <row r="27" spans="1:9">
      <c r="A27" s="395"/>
      <c r="B27" s="396" t="s">
        <v>319</v>
      </c>
      <c r="C27" s="404">
        <v>2100000</v>
      </c>
      <c r="D27" s="398">
        <v>2100000</v>
      </c>
      <c r="E27" s="449">
        <v>1764651.2133333334</v>
      </c>
      <c r="F27" s="449">
        <f t="shared" si="0"/>
        <v>67069.757333333371</v>
      </c>
      <c r="G27" s="449">
        <f>E27+I27</f>
        <v>1831720.9706666667</v>
      </c>
      <c r="I27" s="192">
        <f>(D27-E27)/5</f>
        <v>67069.757333333328</v>
      </c>
    </row>
    <row r="28" spans="1:9">
      <c r="A28"/>
      <c r="B28" s="610"/>
      <c r="C28" s="404"/>
      <c r="D28" s="398"/>
      <c r="E28" s="449"/>
      <c r="F28" s="449"/>
      <c r="G28" s="449"/>
      <c r="I28" s="940">
        <f>SUM(G16:G27)</f>
        <v>3495631.0086133219</v>
      </c>
    </row>
    <row r="29" spans="1:9">
      <c r="A29" s="395" t="s">
        <v>473</v>
      </c>
      <c r="B29" s="610"/>
      <c r="C29" s="404"/>
      <c r="D29" s="398"/>
      <c r="E29" s="449"/>
      <c r="F29" s="449"/>
      <c r="G29" s="449"/>
    </row>
    <row r="30" spans="1:9">
      <c r="A30" s="396"/>
      <c r="B30" s="610" t="s">
        <v>658</v>
      </c>
      <c r="C30" s="404"/>
      <c r="D30" s="398"/>
      <c r="E30" s="449">
        <v>390905.24062500003</v>
      </c>
      <c r="F30" s="449">
        <f t="shared" ref="F30" si="1">G30-E30</f>
        <v>8114.4000000000233</v>
      </c>
      <c r="G30" s="449">
        <f>'Additional Works_KCE'!E31</f>
        <v>399019.64062500006</v>
      </c>
    </row>
    <row r="31" spans="1:9">
      <c r="A31" s="396"/>
      <c r="B31" s="610"/>
      <c r="C31" s="404"/>
      <c r="D31" s="398"/>
      <c r="E31" s="449"/>
      <c r="F31" s="449"/>
      <c r="G31" s="449"/>
      <c r="I31" s="259"/>
    </row>
    <row r="32" spans="1:9">
      <c r="A32" s="396"/>
      <c r="B32" s="897"/>
      <c r="C32" s="404"/>
      <c r="D32" s="398"/>
      <c r="E32" s="449"/>
      <c r="F32" s="449"/>
      <c r="G32" s="449"/>
      <c r="I32" s="259"/>
    </row>
    <row r="33" spans="1:12">
      <c r="A33" s="396"/>
      <c r="B33" s="610"/>
      <c r="C33" s="404"/>
      <c r="D33" s="398"/>
      <c r="E33" s="449"/>
      <c r="F33" s="449"/>
      <c r="G33" s="449"/>
    </row>
    <row r="34" spans="1:12">
      <c r="A34" s="396"/>
      <c r="B34" s="897"/>
      <c r="C34" s="404"/>
      <c r="D34" s="398"/>
      <c r="E34" s="449"/>
      <c r="F34" s="449"/>
      <c r="G34" s="449"/>
    </row>
    <row r="35" spans="1:12" ht="24" customHeight="1">
      <c r="A35" s="396"/>
      <c r="B35" s="897"/>
      <c r="C35" s="404"/>
      <c r="D35" s="398"/>
      <c r="E35" s="449"/>
      <c r="F35" s="449"/>
      <c r="G35" s="449"/>
    </row>
    <row r="36" spans="1:12">
      <c r="A36" s="396"/>
      <c r="B36" s="610"/>
      <c r="C36" s="404"/>
      <c r="D36" s="398"/>
      <c r="E36" s="449"/>
      <c r="F36" s="449"/>
      <c r="G36" s="449"/>
      <c r="L36" s="940"/>
    </row>
    <row r="37" spans="1:12">
      <c r="A37" s="396"/>
      <c r="B37" s="610"/>
      <c r="C37" s="404"/>
      <c r="D37" s="398"/>
      <c r="E37" s="449"/>
      <c r="F37" s="449"/>
      <c r="G37" s="449"/>
    </row>
    <row r="38" spans="1:12">
      <c r="A38" s="976" t="s">
        <v>338</v>
      </c>
      <c r="B38" s="977"/>
      <c r="C38" s="452">
        <v>7460000</v>
      </c>
      <c r="D38" s="452">
        <f>SUM(D16:D33)</f>
        <v>6200528</v>
      </c>
      <c r="E38" s="510">
        <f>SUM(E16:E37)</f>
        <v>3696702.696904989</v>
      </c>
      <c r="F38" s="454">
        <f>G38-E38</f>
        <v>197947.95233333297</v>
      </c>
      <c r="G38" s="452">
        <f>SUM(G16:G36)</f>
        <v>3894650.6492383219</v>
      </c>
    </row>
    <row r="39" spans="1:12">
      <c r="A39" s="196" t="s">
        <v>348</v>
      </c>
    </row>
    <row r="40" spans="1:12">
      <c r="A40" s="395"/>
      <c r="B40" s="396" t="s">
        <v>349</v>
      </c>
      <c r="C40" s="397">
        <v>0</v>
      </c>
      <c r="D40" s="446">
        <v>-847423</v>
      </c>
      <c r="E40" s="446">
        <v>-847423</v>
      </c>
      <c r="F40" s="446">
        <f>G40-E40</f>
        <v>0</v>
      </c>
      <c r="G40" s="446">
        <f>D40</f>
        <v>-847423</v>
      </c>
    </row>
    <row r="41" spans="1:12">
      <c r="A41" s="976" t="s">
        <v>338</v>
      </c>
      <c r="B41" s="977"/>
      <c r="C41" s="399">
        <v>0</v>
      </c>
      <c r="D41" s="455">
        <v>-847423</v>
      </c>
      <c r="E41" s="456">
        <v>-847423</v>
      </c>
      <c r="F41" s="879">
        <f>G41-E41</f>
        <v>0</v>
      </c>
      <c r="G41" s="879">
        <f>G40</f>
        <v>-847423</v>
      </c>
    </row>
    <row r="43" spans="1:12">
      <c r="A43" s="978" t="s">
        <v>350</v>
      </c>
      <c r="B43" s="979"/>
      <c r="C43" s="452">
        <v>65709999.999000005</v>
      </c>
      <c r="D43" s="452">
        <v>10273401.999000002</v>
      </c>
      <c r="E43" s="511">
        <f>E41+E14+E38</f>
        <v>6048854.4806030076</v>
      </c>
      <c r="F43" s="453">
        <f>G43-E43</f>
        <v>699001.88869290613</v>
      </c>
      <c r="G43" s="511">
        <f>G41+G14+G38</f>
        <v>6747856.3692959137</v>
      </c>
    </row>
    <row r="45" spans="1:12">
      <c r="G45" s="506">
        <f>F30</f>
        <v>8114.4000000000233</v>
      </c>
    </row>
    <row r="46" spans="1:12">
      <c r="G46" s="506">
        <f>G43-G45</f>
        <v>6739741.9692959134</v>
      </c>
    </row>
  </sheetData>
  <mergeCells count="4">
    <mergeCell ref="A41:B41"/>
    <mergeCell ref="A43:B43"/>
    <mergeCell ref="A38:B38"/>
    <mergeCell ref="A14:B14"/>
  </mergeCells>
  <pageMargins left="0.38" right="0.21" top="0.75" bottom="0.75" header="0.3" footer="0.3"/>
  <pageSetup paperSize="9"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J47"/>
  <sheetViews>
    <sheetView showGridLines="0" view="pageBreakPreview" topLeftCell="A16" zoomScale="93" zoomScaleNormal="90" zoomScaleSheetLayoutView="93" workbookViewId="0">
      <selection activeCell="C26" sqref="C26:C41"/>
    </sheetView>
  </sheetViews>
  <sheetFormatPr defaultColWidth="9.109375" defaultRowHeight="10.199999999999999"/>
  <cols>
    <col min="1" max="1" width="45.44140625" style="6" customWidth="1"/>
    <col min="2" max="2" width="19.88671875" style="6" customWidth="1"/>
    <col min="3" max="3" width="18.44140625" style="6" customWidth="1"/>
    <col min="4" max="4" width="18.5546875" style="6" customWidth="1"/>
    <col min="5" max="5" width="22" style="6" customWidth="1"/>
    <col min="6" max="6" width="19.6640625" style="6" bestFit="1" customWidth="1"/>
    <col min="7" max="7" width="28.109375" style="6" bestFit="1" customWidth="1"/>
    <col min="8" max="8" width="28.5546875" style="6" bestFit="1" customWidth="1"/>
    <col min="9" max="16384" width="9.109375" style="6"/>
  </cols>
  <sheetData>
    <row r="1" spans="1:10" ht="24.75" customHeight="1">
      <c r="A1" s="1072" t="s">
        <v>165</v>
      </c>
      <c r="B1" s="1073"/>
      <c r="C1" s="1074"/>
      <c r="D1" s="1075"/>
      <c r="E1" s="4"/>
      <c r="F1" s="5"/>
      <c r="G1" s="5"/>
      <c r="H1" s="5"/>
      <c r="I1" s="5"/>
      <c r="J1" s="5"/>
    </row>
    <row r="2" spans="1:10" ht="24.75" customHeight="1">
      <c r="A2" s="1076"/>
      <c r="B2" s="1077"/>
      <c r="C2" s="1077"/>
      <c r="D2" s="1078"/>
      <c r="E2" s="7"/>
      <c r="F2" s="8"/>
      <c r="G2" s="8"/>
      <c r="H2" s="9"/>
      <c r="I2" s="9"/>
      <c r="J2" s="9"/>
    </row>
    <row r="3" spans="1:10" ht="19.5" customHeight="1">
      <c r="A3" s="1079" t="s">
        <v>135</v>
      </c>
      <c r="B3" s="1080"/>
      <c r="C3" s="10" t="s">
        <v>136</v>
      </c>
      <c r="D3" s="11"/>
      <c r="E3" s="12" t="s">
        <v>248</v>
      </c>
      <c r="F3" s="8"/>
      <c r="G3" s="8"/>
      <c r="H3" s="9"/>
      <c r="I3" s="9"/>
      <c r="J3" s="9"/>
    </row>
    <row r="4" spans="1:10" ht="19.5" customHeight="1">
      <c r="A4" s="1081" t="s">
        <v>137</v>
      </c>
      <c r="B4" s="1082"/>
      <c r="C4" s="13"/>
      <c r="D4" s="14"/>
      <c r="E4" s="15"/>
      <c r="F4" s="8"/>
      <c r="G4" s="8"/>
      <c r="H4" s="9"/>
      <c r="I4" s="9"/>
      <c r="J4" s="9"/>
    </row>
    <row r="5" spans="1:10" ht="19.5" customHeight="1">
      <c r="A5" s="1081" t="s">
        <v>138</v>
      </c>
      <c r="B5" s="1082"/>
      <c r="C5" s="10" t="s">
        <v>139</v>
      </c>
      <c r="D5" s="11"/>
      <c r="E5" s="16"/>
    </row>
    <row r="6" spans="1:10" ht="19.5" customHeight="1">
      <c r="A6" s="126" t="s">
        <v>140</v>
      </c>
      <c r="B6" s="127"/>
      <c r="C6" s="13"/>
      <c r="D6" s="17"/>
      <c r="E6" s="18">
        <v>43979</v>
      </c>
      <c r="G6" s="6" t="s">
        <v>177</v>
      </c>
    </row>
    <row r="7" spans="1:10" ht="19.5" customHeight="1">
      <c r="A7" s="126" t="s">
        <v>141</v>
      </c>
      <c r="B7" s="127"/>
      <c r="C7" s="10" t="s">
        <v>142</v>
      </c>
      <c r="D7" s="11"/>
      <c r="E7" s="16"/>
      <c r="F7" s="73" t="s">
        <v>178</v>
      </c>
      <c r="G7" s="73"/>
      <c r="H7" s="73"/>
    </row>
    <row r="8" spans="1:10" ht="19.5" customHeight="1">
      <c r="A8" s="1083" t="s">
        <v>143</v>
      </c>
      <c r="B8" s="1084"/>
      <c r="C8" s="13"/>
      <c r="D8" s="17"/>
      <c r="E8" s="19">
        <f>E6+7+45</f>
        <v>44031</v>
      </c>
      <c r="F8" s="73" t="s">
        <v>175</v>
      </c>
      <c r="G8" s="73" t="s">
        <v>176</v>
      </c>
      <c r="H8" s="73">
        <f>7+45</f>
        <v>52</v>
      </c>
    </row>
    <row r="9" spans="1:10" ht="19.5" customHeight="1">
      <c r="A9" s="20" t="s">
        <v>167</v>
      </c>
      <c r="B9" s="21"/>
      <c r="C9" s="22" t="s">
        <v>144</v>
      </c>
      <c r="D9" s="23"/>
      <c r="E9" s="24"/>
      <c r="F9" s="73" t="s">
        <v>179</v>
      </c>
      <c r="G9" s="73"/>
      <c r="H9" s="73"/>
    </row>
    <row r="10" spans="1:10" ht="19.5" customHeight="1">
      <c r="A10" s="20" t="s">
        <v>168</v>
      </c>
      <c r="B10" s="21"/>
      <c r="C10" s="25" t="s">
        <v>166</v>
      </c>
      <c r="D10" s="26"/>
      <c r="E10" s="27"/>
      <c r="F10" s="73" t="s">
        <v>180</v>
      </c>
      <c r="G10" s="73" t="s">
        <v>181</v>
      </c>
      <c r="H10" s="73">
        <f>15+37</f>
        <v>52</v>
      </c>
    </row>
    <row r="11" spans="1:10" ht="19.5" customHeight="1">
      <c r="A11" s="20" t="s">
        <v>169</v>
      </c>
      <c r="B11" s="21" t="s">
        <v>170</v>
      </c>
      <c r="C11" s="28" t="s">
        <v>172</v>
      </c>
      <c r="D11" s="26"/>
      <c r="E11" s="27"/>
    </row>
    <row r="12" spans="1:10" ht="14.4">
      <c r="A12" s="20"/>
      <c r="B12" s="21"/>
      <c r="C12" s="1064" t="s">
        <v>171</v>
      </c>
      <c r="D12" s="1065"/>
      <c r="E12" s="1066"/>
    </row>
    <row r="13" spans="1:10" ht="14.4">
      <c r="A13" s="1070"/>
      <c r="B13" s="1071"/>
      <c r="C13" s="1067"/>
      <c r="D13" s="1068"/>
      <c r="E13" s="1069"/>
    </row>
    <row r="14" spans="1:10" ht="19.5" customHeight="1">
      <c r="A14" s="1070"/>
      <c r="B14" s="1071"/>
      <c r="C14" s="10" t="s">
        <v>145</v>
      </c>
      <c r="D14" s="11"/>
      <c r="E14" s="16"/>
      <c r="G14" s="29"/>
      <c r="H14" s="9"/>
    </row>
    <row r="15" spans="1:10" ht="19.5" customHeight="1">
      <c r="A15" s="1070"/>
      <c r="B15" s="1071"/>
      <c r="C15" s="30" t="s">
        <v>146</v>
      </c>
      <c r="D15" s="31"/>
      <c r="E15" s="32" t="e">
        <f>#REF!+#REF!</f>
        <v>#REF!</v>
      </c>
      <c r="F15" s="6" t="e">
        <f>E15-B26</f>
        <v>#REF!</v>
      </c>
      <c r="G15" s="33"/>
      <c r="H15" s="34"/>
    </row>
    <row r="16" spans="1:10" ht="19.5" customHeight="1">
      <c r="A16" s="1070"/>
      <c r="B16" s="1071"/>
      <c r="C16" s="30" t="s">
        <v>147</v>
      </c>
      <c r="D16" s="31"/>
      <c r="E16" s="122" t="e">
        <f>#REF!</f>
        <v>#REF!</v>
      </c>
      <c r="G16" s="33"/>
      <c r="H16" s="34"/>
    </row>
    <row r="17" spans="1:8" ht="19.5" customHeight="1">
      <c r="A17" s="124"/>
      <c r="B17" s="125"/>
      <c r="C17" s="30" t="s">
        <v>245</v>
      </c>
      <c r="D17" s="31"/>
      <c r="E17" s="35">
        <v>6409476.3437878853</v>
      </c>
      <c r="G17" s="33"/>
      <c r="H17" s="34"/>
    </row>
    <row r="18" spans="1:8" ht="19.5" customHeight="1">
      <c r="A18" s="1070"/>
      <c r="B18" s="1071"/>
      <c r="C18" s="30" t="s">
        <v>148</v>
      </c>
      <c r="D18" s="31"/>
      <c r="E18" s="36" t="e">
        <f>SUM(E15:E17)</f>
        <v>#REF!</v>
      </c>
      <c r="G18" s="37"/>
      <c r="H18" s="38"/>
    </row>
    <row r="19" spans="1:8" ht="19.5" customHeight="1">
      <c r="A19" s="1087"/>
      <c r="B19" s="1088"/>
      <c r="C19" s="30"/>
      <c r="D19" s="39"/>
      <c r="E19" s="40"/>
      <c r="G19" s="37"/>
      <c r="H19" s="38"/>
    </row>
    <row r="20" spans="1:8" ht="19.5" customHeight="1">
      <c r="A20" s="1085" t="s">
        <v>149</v>
      </c>
      <c r="B20" s="1085" t="s">
        <v>150</v>
      </c>
      <c r="C20" s="1085" t="s">
        <v>151</v>
      </c>
      <c r="D20" s="41" t="s">
        <v>152</v>
      </c>
      <c r="E20" s="41" t="s">
        <v>153</v>
      </c>
    </row>
    <row r="21" spans="1:8" ht="19.5" customHeight="1">
      <c r="A21" s="1086"/>
      <c r="B21" s="1086"/>
      <c r="C21" s="1086"/>
      <c r="D21" s="42" t="s">
        <v>100</v>
      </c>
      <c r="E21" s="42" t="str">
        <f>E3</f>
        <v>PA-P-18-018</v>
      </c>
    </row>
    <row r="22" spans="1:8" ht="19.5" customHeight="1">
      <c r="A22" s="43" t="s">
        <v>182</v>
      </c>
      <c r="B22" s="44" t="e">
        <f>E15*0.05</f>
        <v>#REF!</v>
      </c>
      <c r="C22" s="44"/>
      <c r="D22" s="44"/>
      <c r="E22" s="45" t="s">
        <v>154</v>
      </c>
      <c r="F22" s="46"/>
    </row>
    <row r="23" spans="1:8" ht="19.5" customHeight="1">
      <c r="A23" s="47" t="s">
        <v>183</v>
      </c>
      <c r="B23" s="74" t="e">
        <f>0.05*B22</f>
        <v>#REF!</v>
      </c>
      <c r="C23" s="44"/>
      <c r="D23" s="44"/>
      <c r="E23" s="45"/>
      <c r="F23" s="46"/>
    </row>
    <row r="24" spans="1:8" ht="14.4">
      <c r="A24" s="47"/>
      <c r="B24" s="48" t="e">
        <f>SUM(B22:B23)</f>
        <v>#REF!</v>
      </c>
      <c r="C24" s="44"/>
      <c r="D24" s="44"/>
      <c r="E24" s="45"/>
      <c r="G24" s="46"/>
    </row>
    <row r="25" spans="1:8" ht="14.4">
      <c r="A25" s="84" t="s">
        <v>198</v>
      </c>
      <c r="B25" s="48"/>
      <c r="C25" s="45"/>
      <c r="D25" s="45"/>
      <c r="E25" s="45"/>
      <c r="G25" s="101"/>
      <c r="H25" s="101"/>
    </row>
    <row r="26" spans="1:8" ht="19.5" customHeight="1">
      <c r="A26" s="47" t="s">
        <v>155</v>
      </c>
      <c r="B26" s="49" t="e">
        <f>#REF!</f>
        <v>#REF!</v>
      </c>
      <c r="C26" s="44" t="e">
        <f>#REF!</f>
        <v>#REF!</v>
      </c>
      <c r="D26" s="44">
        <v>6020000.0000000009</v>
      </c>
      <c r="E26" s="50" t="e">
        <f>C26-D26</f>
        <v>#REF!</v>
      </c>
      <c r="G26" s="50"/>
      <c r="H26" s="50"/>
    </row>
    <row r="27" spans="1:8" ht="19.5" customHeight="1">
      <c r="A27" s="47" t="s">
        <v>194</v>
      </c>
      <c r="B27" s="49" t="e">
        <f>0.75*$F$15</f>
        <v>#REF!</v>
      </c>
      <c r="C27" s="44" t="e">
        <f>#REF!+#REF!+#REF!+#REF!</f>
        <v>#REF!</v>
      </c>
      <c r="D27" s="44">
        <v>18845400.477090936</v>
      </c>
      <c r="E27" s="50" t="e">
        <f>C27-D27</f>
        <v>#REF!</v>
      </c>
      <c r="G27" s="50"/>
      <c r="H27" s="103"/>
    </row>
    <row r="28" spans="1:8" ht="14.4">
      <c r="A28" s="47" t="s">
        <v>195</v>
      </c>
      <c r="B28" s="49" t="e">
        <f>0.25*$F$15</f>
        <v>#REF!</v>
      </c>
      <c r="C28" s="44">
        <v>3809100.5223420286</v>
      </c>
      <c r="D28" s="44">
        <v>3809100.5223420286</v>
      </c>
      <c r="E28" s="50">
        <f>C28-D28</f>
        <v>0</v>
      </c>
      <c r="G28" s="50"/>
      <c r="H28" s="50"/>
    </row>
    <row r="29" spans="1:8" ht="14.4">
      <c r="A29" s="84" t="s">
        <v>197</v>
      </c>
      <c r="B29" s="51"/>
      <c r="C29" s="44"/>
      <c r="D29" s="44"/>
      <c r="E29" s="50"/>
      <c r="G29" s="50"/>
      <c r="H29" s="50"/>
    </row>
    <row r="30" spans="1:8" ht="14.4">
      <c r="A30" s="47" t="s">
        <v>194</v>
      </c>
      <c r="B30" s="74" t="e">
        <f>0.75*$E$16</f>
        <v>#REF!</v>
      </c>
      <c r="C30" s="74">
        <v>74108.331959999996</v>
      </c>
      <c r="D30" s="74">
        <v>74108.331959999996</v>
      </c>
      <c r="E30" s="50">
        <f>C30-D30</f>
        <v>0</v>
      </c>
      <c r="G30" s="50"/>
      <c r="H30" s="50"/>
    </row>
    <row r="31" spans="1:8" ht="14.4">
      <c r="A31" s="47" t="s">
        <v>244</v>
      </c>
      <c r="B31" s="74" t="e">
        <f>0.25*$E$16</f>
        <v>#REF!</v>
      </c>
      <c r="C31" s="74">
        <v>24702.777320000001</v>
      </c>
      <c r="D31" s="74">
        <v>24702.777320000001</v>
      </c>
      <c r="E31" s="50">
        <f>C31-D31</f>
        <v>0</v>
      </c>
      <c r="G31" s="50"/>
      <c r="H31" s="50"/>
    </row>
    <row r="32" spans="1:8" ht="14.4">
      <c r="A32" s="47" t="s">
        <v>243</v>
      </c>
      <c r="B32" s="74"/>
      <c r="C32" s="74"/>
      <c r="D32" s="74"/>
      <c r="E32" s="50"/>
      <c r="G32" s="50"/>
      <c r="H32" s="50"/>
    </row>
    <row r="33" spans="1:9" ht="14.4">
      <c r="A33" s="47" t="s">
        <v>194</v>
      </c>
      <c r="B33" s="74">
        <f>0.75*$E$17</f>
        <v>4807107.2578409137</v>
      </c>
      <c r="C33" s="74">
        <v>1793886.880938191</v>
      </c>
      <c r="D33" s="74">
        <v>1793886.880938191</v>
      </c>
      <c r="E33" s="50">
        <f>C33-D33</f>
        <v>0</v>
      </c>
      <c r="G33" s="50"/>
      <c r="H33" s="50"/>
    </row>
    <row r="34" spans="1:9" ht="14.4">
      <c r="A34" s="47" t="s">
        <v>244</v>
      </c>
      <c r="B34" s="74">
        <f>0.25*$E$17</f>
        <v>1602369.0859469713</v>
      </c>
      <c r="C34" s="74">
        <v>640947.63437878864</v>
      </c>
      <c r="D34" s="74">
        <v>640947.63437878864</v>
      </c>
      <c r="E34" s="50">
        <f>C34-D34</f>
        <v>0</v>
      </c>
      <c r="F34" s="128" t="e">
        <f>(+C28+C31)/(+B31+B28)</f>
        <v>#REF!</v>
      </c>
      <c r="G34" s="50"/>
      <c r="H34" s="50"/>
    </row>
    <row r="35" spans="1:9" ht="14.4">
      <c r="A35" s="52" t="s">
        <v>156</v>
      </c>
      <c r="B35" s="53" t="e">
        <f>SUM(B26:B34)</f>
        <v>#REF!</v>
      </c>
      <c r="C35" s="53" t="e">
        <f>SUM(C26:C34)</f>
        <v>#REF!</v>
      </c>
      <c r="D35" s="53">
        <v>31208146.624029946</v>
      </c>
      <c r="E35" s="53" t="e">
        <f>SUM(E26:E34)</f>
        <v>#REF!</v>
      </c>
      <c r="F35" s="6">
        <v>2818176.1894518086</v>
      </c>
      <c r="G35" s="54"/>
      <c r="H35" s="102"/>
    </row>
    <row r="36" spans="1:9" ht="19.5" customHeight="1">
      <c r="A36" s="47" t="s">
        <v>184</v>
      </c>
      <c r="B36" s="123"/>
      <c r="C36" s="123" t="e">
        <f>-IF((C35-C30-C31-C33-C34)*5%&lt;B22,(C35-C30-C31-C33-C34)*5%,B22)</f>
        <v>#REF!</v>
      </c>
      <c r="D36" s="55">
        <v>-1555466.7757374973</v>
      </c>
      <c r="E36" s="55" t="e">
        <f>C36-D36</f>
        <v>#REF!</v>
      </c>
      <c r="F36" s="6" t="e">
        <f>E35+F35</f>
        <v>#REF!</v>
      </c>
      <c r="G36" s="55"/>
      <c r="H36" s="55"/>
      <c r="I36" s="9"/>
    </row>
    <row r="37" spans="1:9" ht="19.5" customHeight="1">
      <c r="A37" s="56" t="s">
        <v>157</v>
      </c>
      <c r="B37" s="123"/>
      <c r="C37" s="123" t="e">
        <f>-10%*$C$35</f>
        <v>#REF!</v>
      </c>
      <c r="D37" s="55">
        <v>-3120814.6624029949</v>
      </c>
      <c r="E37" s="55" t="e">
        <f>C37-D37</f>
        <v>#REF!</v>
      </c>
      <c r="G37" s="55"/>
      <c r="H37" s="55"/>
      <c r="I37" s="9"/>
    </row>
    <row r="38" spans="1:9" ht="14.4">
      <c r="A38" s="52" t="s">
        <v>158</v>
      </c>
      <c r="B38" s="54"/>
      <c r="C38" s="54" t="e">
        <f>SUM(C35:C37)</f>
        <v>#REF!</v>
      </c>
      <c r="D38" s="54">
        <v>26531865.185889453</v>
      </c>
      <c r="E38" s="54" t="e">
        <f>SUM(E35:E37)</f>
        <v>#REF!</v>
      </c>
      <c r="G38" s="55"/>
      <c r="H38" s="102"/>
      <c r="I38" s="9"/>
    </row>
    <row r="39" spans="1:9" s="9" customFormat="1" ht="14.4">
      <c r="A39" s="76" t="s">
        <v>196</v>
      </c>
      <c r="B39" s="75"/>
      <c r="C39" s="77" t="e">
        <f>0.05*C38</f>
        <v>#REF!</v>
      </c>
      <c r="D39" s="77">
        <v>1326593.2592944726</v>
      </c>
      <c r="E39" s="77" t="e">
        <f>C39-D39</f>
        <v>#REF!</v>
      </c>
      <c r="F39" s="6"/>
      <c r="G39" s="55"/>
      <c r="H39" s="104"/>
    </row>
    <row r="40" spans="1:9" ht="19.5" customHeight="1">
      <c r="A40" s="56"/>
      <c r="B40" s="57"/>
      <c r="C40" s="58"/>
      <c r="D40" s="58"/>
      <c r="E40" s="57"/>
      <c r="G40" s="55"/>
      <c r="H40" s="57"/>
      <c r="I40" s="9"/>
    </row>
    <row r="41" spans="1:9" ht="19.5" customHeight="1">
      <c r="A41" s="59" t="s">
        <v>185</v>
      </c>
      <c r="B41" s="60"/>
      <c r="C41" s="60" t="e">
        <f>SUM(C38:C40)</f>
        <v>#REF!</v>
      </c>
      <c r="D41" s="60">
        <v>27858458.445183925</v>
      </c>
      <c r="E41" s="60" t="e">
        <f>SUM(E38:E40)</f>
        <v>#REF!</v>
      </c>
      <c r="G41" s="55"/>
      <c r="H41" s="105"/>
      <c r="I41" s="9"/>
    </row>
    <row r="42" spans="1:9" ht="19.5" customHeight="1">
      <c r="A42" s="61"/>
      <c r="B42" s="62"/>
      <c r="C42" s="62"/>
      <c r="D42" s="62"/>
      <c r="E42" s="62"/>
      <c r="G42" s="9"/>
      <c r="H42" s="9"/>
      <c r="I42" s="9"/>
    </row>
    <row r="43" spans="1:9" ht="19.5" customHeight="1">
      <c r="A43" s="63"/>
      <c r="B43" s="62"/>
      <c r="C43" s="62"/>
      <c r="D43" s="62"/>
      <c r="E43" s="62"/>
      <c r="G43" s="9"/>
      <c r="H43" s="9"/>
      <c r="I43" s="9"/>
    </row>
    <row r="44" spans="1:9" ht="19.5" customHeight="1">
      <c r="G44" s="9"/>
      <c r="H44" s="9"/>
      <c r="I44" s="9"/>
    </row>
    <row r="45" spans="1:9">
      <c r="A45" s="64" t="s">
        <v>159</v>
      </c>
      <c r="B45" s="64"/>
      <c r="D45" s="64" t="s">
        <v>160</v>
      </c>
    </row>
    <row r="46" spans="1:9">
      <c r="A46" s="64" t="s">
        <v>161</v>
      </c>
      <c r="B46" s="64"/>
      <c r="D46" s="64" t="s">
        <v>162</v>
      </c>
    </row>
    <row r="47" spans="1:9">
      <c r="A47" s="6" t="s">
        <v>163</v>
      </c>
      <c r="D47" s="6" t="s">
        <v>164</v>
      </c>
    </row>
  </sheetData>
  <mergeCells count="15">
    <mergeCell ref="C20:C21"/>
    <mergeCell ref="A14:B14"/>
    <mergeCell ref="A15:B15"/>
    <mergeCell ref="A16:B16"/>
    <mergeCell ref="A18:B18"/>
    <mergeCell ref="A19:B19"/>
    <mergeCell ref="A20:A21"/>
    <mergeCell ref="B20:B21"/>
    <mergeCell ref="C12:E13"/>
    <mergeCell ref="A13:B13"/>
    <mergeCell ref="A1:D2"/>
    <mergeCell ref="A3:B3"/>
    <mergeCell ref="A4:B4"/>
    <mergeCell ref="A5:B5"/>
    <mergeCell ref="A8:B8"/>
  </mergeCells>
  <pageMargins left="0.7" right="0.7" top="0.75" bottom="0.75" header="0.3" footer="0.3"/>
  <pageSetup paperSize="9"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J72"/>
  <sheetViews>
    <sheetView zoomScale="80" zoomScaleNormal="80" workbookViewId="0"/>
  </sheetViews>
  <sheetFormatPr defaultRowHeight="14.4"/>
  <cols>
    <col min="2" max="2" width="11.44140625" customWidth="1"/>
  </cols>
  <sheetData>
    <row r="4" spans="1:10">
      <c r="A4" s="85" t="s">
        <v>303</v>
      </c>
      <c r="C4" t="s">
        <v>293</v>
      </c>
      <c r="J4" t="s">
        <v>294</v>
      </c>
    </row>
    <row r="5" spans="1:10">
      <c r="A5" s="250" t="s">
        <v>297</v>
      </c>
    </row>
    <row r="17" spans="1:2">
      <c r="A17" s="85" t="s">
        <v>296</v>
      </c>
    </row>
    <row r="19" spans="1:2">
      <c r="A19" t="s">
        <v>304</v>
      </c>
    </row>
    <row r="20" spans="1:2">
      <c r="A20" t="s">
        <v>306</v>
      </c>
    </row>
    <row r="26" spans="1:2">
      <c r="A26" s="211"/>
      <c r="B26" s="211"/>
    </row>
    <row r="34" spans="1:1">
      <c r="A34" s="85" t="s">
        <v>295</v>
      </c>
    </row>
    <row r="36" spans="1:1">
      <c r="A36" t="s">
        <v>304</v>
      </c>
    </row>
    <row r="37" spans="1:1">
      <c r="A37" t="s">
        <v>305</v>
      </c>
    </row>
    <row r="52" spans="1:1">
      <c r="A52" s="85" t="s">
        <v>303</v>
      </c>
    </row>
    <row r="53" spans="1:1">
      <c r="A53" s="250" t="s">
        <v>298</v>
      </c>
    </row>
    <row r="70" spans="2:3">
      <c r="B70" s="85" t="s">
        <v>299</v>
      </c>
      <c r="C70" t="s">
        <v>302</v>
      </c>
    </row>
    <row r="71" spans="2:3">
      <c r="B71" s="85" t="s">
        <v>300</v>
      </c>
      <c r="C71" t="s">
        <v>302</v>
      </c>
    </row>
    <row r="72" spans="2:3">
      <c r="B72" s="85" t="s">
        <v>301</v>
      </c>
      <c r="C72" t="s">
        <v>302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3">
    <pageSetUpPr fitToPage="1"/>
  </sheetPr>
  <dimension ref="A4:N64"/>
  <sheetViews>
    <sheetView topLeftCell="A28" zoomScale="70" zoomScaleNormal="70" workbookViewId="0">
      <selection activeCell="M118" sqref="M118"/>
    </sheetView>
  </sheetViews>
  <sheetFormatPr defaultRowHeight="14.4"/>
  <cols>
    <col min="2" max="2" width="26.5546875" customWidth="1"/>
    <col min="3" max="3" width="12.44140625" customWidth="1"/>
    <col min="4" max="4" width="12.5546875" customWidth="1"/>
    <col min="6" max="6" width="1" customWidth="1"/>
    <col min="7" max="7" width="15.44140625" customWidth="1"/>
    <col min="8" max="9" width="9.88671875" customWidth="1"/>
    <col min="10" max="10" width="12" customWidth="1"/>
    <col min="11" max="11" width="11.5546875" customWidth="1"/>
  </cols>
  <sheetData>
    <row r="4" spans="1:14">
      <c r="A4" s="85" t="s">
        <v>207</v>
      </c>
    </row>
    <row r="5" spans="1:14">
      <c r="B5" s="109"/>
      <c r="C5" s="1089" t="s">
        <v>208</v>
      </c>
      <c r="D5" s="1089"/>
      <c r="E5" s="1089"/>
      <c r="F5" s="110"/>
      <c r="G5" s="1090" t="s">
        <v>209</v>
      </c>
      <c r="H5" s="1090"/>
      <c r="I5" s="111" t="s">
        <v>210</v>
      </c>
      <c r="L5" s="110"/>
      <c r="M5" s="109"/>
      <c r="N5" s="109"/>
    </row>
    <row r="6" spans="1:14">
      <c r="A6" s="111" t="s">
        <v>211</v>
      </c>
      <c r="B6" s="91" t="s">
        <v>212</v>
      </c>
      <c r="C6" s="111" t="s">
        <v>213</v>
      </c>
      <c r="D6" s="111" t="s">
        <v>214</v>
      </c>
      <c r="E6" s="111" t="s">
        <v>215</v>
      </c>
      <c r="F6" s="87"/>
      <c r="G6" s="111" t="s">
        <v>216</v>
      </c>
      <c r="H6" s="111" t="s">
        <v>214</v>
      </c>
      <c r="I6" s="111" t="s">
        <v>214</v>
      </c>
      <c r="J6" s="111" t="s">
        <v>217</v>
      </c>
      <c r="K6" s="106" t="s">
        <v>218</v>
      </c>
    </row>
    <row r="7" spans="1:14" ht="9" customHeight="1">
      <c r="A7" s="112"/>
      <c r="B7" s="112"/>
      <c r="C7" s="113"/>
      <c r="D7" s="113"/>
      <c r="E7" s="112"/>
      <c r="F7" s="112"/>
      <c r="G7" s="112"/>
      <c r="H7" s="112"/>
      <c r="I7" s="112"/>
      <c r="J7" s="112"/>
      <c r="K7" s="112"/>
    </row>
    <row r="8" spans="1:14">
      <c r="A8" s="114">
        <v>1</v>
      </c>
      <c r="B8" s="115" t="s">
        <v>219</v>
      </c>
      <c r="C8" s="114">
        <v>181</v>
      </c>
      <c r="D8" s="114">
        <v>181</v>
      </c>
      <c r="E8" s="114">
        <f>SUM(C8:D8)</f>
        <v>362</v>
      </c>
      <c r="F8" s="114"/>
      <c r="G8" s="114">
        <v>181</v>
      </c>
      <c r="H8" s="114">
        <v>169</v>
      </c>
      <c r="I8" s="114">
        <f>D8-H8</f>
        <v>12</v>
      </c>
      <c r="J8" s="114">
        <f>SUM(G8:I8)</f>
        <v>362</v>
      </c>
      <c r="K8" s="116">
        <f>J8/E8</f>
        <v>1</v>
      </c>
    </row>
    <row r="9" spans="1:14">
      <c r="A9" s="114">
        <v>2</v>
      </c>
      <c r="B9" s="115" t="s">
        <v>220</v>
      </c>
      <c r="C9" s="114">
        <v>82</v>
      </c>
      <c r="D9" s="114">
        <v>82</v>
      </c>
      <c r="E9" s="114">
        <f t="shared" ref="E9:E29" si="0">SUM(C9:D9)</f>
        <v>164</v>
      </c>
      <c r="F9" s="114"/>
      <c r="G9" s="114">
        <v>70</v>
      </c>
      <c r="H9" s="114">
        <v>70</v>
      </c>
      <c r="I9" s="114">
        <f t="shared" ref="I9:I17" si="1">D9-H9</f>
        <v>12</v>
      </c>
      <c r="J9" s="114">
        <f t="shared" ref="J9:J17" si="2">SUM(G9:I9)</f>
        <v>152</v>
      </c>
      <c r="K9" s="116">
        <f t="shared" ref="K9:K17" si="3">J9/E9</f>
        <v>0.92682926829268297</v>
      </c>
    </row>
    <row r="10" spans="1:14">
      <c r="A10" s="114">
        <v>3</v>
      </c>
      <c r="B10" s="115" t="s">
        <v>221</v>
      </c>
      <c r="C10" s="114">
        <v>127</v>
      </c>
      <c r="D10" s="114">
        <v>127</v>
      </c>
      <c r="E10" s="114">
        <f t="shared" si="0"/>
        <v>254</v>
      </c>
      <c r="F10" s="114"/>
      <c r="G10" s="114">
        <v>112</v>
      </c>
      <c r="H10" s="114">
        <v>115</v>
      </c>
      <c r="I10" s="114">
        <f t="shared" si="1"/>
        <v>12</v>
      </c>
      <c r="J10" s="114">
        <f t="shared" si="2"/>
        <v>239</v>
      </c>
      <c r="K10" s="116">
        <f t="shared" si="3"/>
        <v>0.94094488188976377</v>
      </c>
    </row>
    <row r="11" spans="1:14">
      <c r="A11" s="114">
        <v>4</v>
      </c>
      <c r="B11" s="115" t="s">
        <v>222</v>
      </c>
      <c r="C11" s="114">
        <v>150</v>
      </c>
      <c r="D11" s="114">
        <v>150</v>
      </c>
      <c r="E11" s="114">
        <f t="shared" si="0"/>
        <v>300</v>
      </c>
      <c r="F11" s="114"/>
      <c r="G11" s="114">
        <v>138</v>
      </c>
      <c r="H11" s="114">
        <v>138</v>
      </c>
      <c r="I11" s="114">
        <f t="shared" si="1"/>
        <v>12</v>
      </c>
      <c r="J11" s="114">
        <f t="shared" si="2"/>
        <v>288</v>
      </c>
      <c r="K11" s="116">
        <f t="shared" si="3"/>
        <v>0.96</v>
      </c>
    </row>
    <row r="12" spans="1:14">
      <c r="A12" s="114">
        <v>5</v>
      </c>
      <c r="B12" s="115" t="s">
        <v>223</v>
      </c>
      <c r="C12" s="114">
        <v>108</v>
      </c>
      <c r="D12" s="114">
        <v>108</v>
      </c>
      <c r="E12" s="114">
        <f t="shared" si="0"/>
        <v>216</v>
      </c>
      <c r="F12" s="114"/>
      <c r="G12" s="114">
        <v>93</v>
      </c>
      <c r="H12" s="114">
        <v>96</v>
      </c>
      <c r="I12" s="114">
        <f t="shared" si="1"/>
        <v>12</v>
      </c>
      <c r="J12" s="114">
        <f t="shared" si="2"/>
        <v>201</v>
      </c>
      <c r="K12" s="116">
        <f t="shared" si="3"/>
        <v>0.93055555555555558</v>
      </c>
    </row>
    <row r="13" spans="1:14">
      <c r="A13" s="114">
        <v>6</v>
      </c>
      <c r="B13" s="115" t="s">
        <v>224</v>
      </c>
      <c r="C13" s="114">
        <v>172</v>
      </c>
      <c r="D13" s="114">
        <v>172</v>
      </c>
      <c r="E13" s="114">
        <f t="shared" si="0"/>
        <v>344</v>
      </c>
      <c r="F13" s="114"/>
      <c r="G13" s="114">
        <v>172</v>
      </c>
      <c r="H13" s="114">
        <v>172</v>
      </c>
      <c r="I13" s="114">
        <f t="shared" si="1"/>
        <v>0</v>
      </c>
      <c r="J13" s="114">
        <f t="shared" si="2"/>
        <v>344</v>
      </c>
      <c r="K13" s="116">
        <f t="shared" si="3"/>
        <v>1</v>
      </c>
    </row>
    <row r="14" spans="1:14">
      <c r="A14" s="114">
        <v>7</v>
      </c>
      <c r="B14" s="115" t="s">
        <v>225</v>
      </c>
      <c r="C14" s="114">
        <f>256</f>
        <v>256</v>
      </c>
      <c r="D14" s="114">
        <f>256</f>
        <v>256</v>
      </c>
      <c r="E14" s="114">
        <f t="shared" si="0"/>
        <v>512</v>
      </c>
      <c r="F14" s="114"/>
      <c r="G14" s="114">
        <v>246</v>
      </c>
      <c r="H14" s="114">
        <v>114</v>
      </c>
      <c r="I14" s="114">
        <f t="shared" si="1"/>
        <v>142</v>
      </c>
      <c r="J14" s="114">
        <f t="shared" si="2"/>
        <v>502</v>
      </c>
      <c r="K14" s="116">
        <f t="shared" si="3"/>
        <v>0.98046875</v>
      </c>
    </row>
    <row r="15" spans="1:14">
      <c r="A15" s="114">
        <v>8</v>
      </c>
      <c r="B15" s="115" t="s">
        <v>226</v>
      </c>
      <c r="C15" s="114">
        <v>104</v>
      </c>
      <c r="D15" s="114">
        <v>104</v>
      </c>
      <c r="E15" s="114">
        <f t="shared" si="0"/>
        <v>208</v>
      </c>
      <c r="F15" s="114"/>
      <c r="G15" s="114">
        <v>55</v>
      </c>
      <c r="H15" s="114">
        <v>104</v>
      </c>
      <c r="I15" s="114">
        <f t="shared" si="1"/>
        <v>0</v>
      </c>
      <c r="J15" s="114">
        <f t="shared" si="2"/>
        <v>159</v>
      </c>
      <c r="K15" s="116">
        <f t="shared" si="3"/>
        <v>0.76442307692307687</v>
      </c>
    </row>
    <row r="16" spans="1:14">
      <c r="A16" s="114">
        <v>9</v>
      </c>
      <c r="B16" s="115" t="s">
        <v>227</v>
      </c>
      <c r="C16" s="114">
        <f>256</f>
        <v>256</v>
      </c>
      <c r="D16" s="114">
        <f>256</f>
        <v>256</v>
      </c>
      <c r="E16" s="114">
        <f t="shared" si="0"/>
        <v>512</v>
      </c>
      <c r="F16" s="114"/>
      <c r="G16" s="114">
        <v>237</v>
      </c>
      <c r="H16" s="114">
        <v>194</v>
      </c>
      <c r="I16" s="114">
        <f t="shared" si="1"/>
        <v>62</v>
      </c>
      <c r="J16" s="114">
        <f t="shared" si="2"/>
        <v>493</v>
      </c>
      <c r="K16" s="116">
        <f t="shared" si="3"/>
        <v>0.962890625</v>
      </c>
    </row>
    <row r="17" spans="1:11">
      <c r="A17" s="114">
        <v>10</v>
      </c>
      <c r="B17" s="115" t="s">
        <v>228</v>
      </c>
      <c r="C17" s="114">
        <v>104</v>
      </c>
      <c r="D17" s="114">
        <v>104</v>
      </c>
      <c r="E17" s="114">
        <f t="shared" si="0"/>
        <v>208</v>
      </c>
      <c r="F17" s="114"/>
      <c r="G17" s="114">
        <v>98</v>
      </c>
      <c r="H17" s="114">
        <v>54</v>
      </c>
      <c r="I17" s="114">
        <f t="shared" si="1"/>
        <v>50</v>
      </c>
      <c r="J17" s="114">
        <f t="shared" si="2"/>
        <v>202</v>
      </c>
      <c r="K17" s="116">
        <f t="shared" si="3"/>
        <v>0.97115384615384615</v>
      </c>
    </row>
    <row r="18" spans="1:11">
      <c r="A18" s="114">
        <v>11</v>
      </c>
      <c r="B18" s="115" t="s">
        <v>229</v>
      </c>
      <c r="C18" s="114"/>
      <c r="D18" s="114"/>
      <c r="E18" s="114">
        <f t="shared" si="0"/>
        <v>0</v>
      </c>
      <c r="F18" s="114"/>
      <c r="G18" s="114"/>
      <c r="H18" s="114"/>
      <c r="I18" s="114"/>
      <c r="J18" s="114"/>
      <c r="K18" s="114"/>
    </row>
    <row r="19" spans="1:11">
      <c r="A19" s="114">
        <v>12</v>
      </c>
      <c r="B19" s="115" t="s">
        <v>230</v>
      </c>
      <c r="C19" s="114"/>
      <c r="D19" s="114"/>
      <c r="E19" s="114">
        <f t="shared" si="0"/>
        <v>0</v>
      </c>
      <c r="F19" s="114"/>
      <c r="G19" s="114"/>
      <c r="H19" s="114"/>
      <c r="I19" s="114"/>
      <c r="J19" s="114"/>
      <c r="K19" s="114"/>
    </row>
    <row r="20" spans="1:11">
      <c r="A20" s="114">
        <v>13</v>
      </c>
      <c r="B20" s="115" t="s">
        <v>231</v>
      </c>
      <c r="C20" s="114">
        <v>117</v>
      </c>
      <c r="D20" s="114">
        <v>117</v>
      </c>
      <c r="E20" s="114">
        <f t="shared" si="0"/>
        <v>234</v>
      </c>
      <c r="F20" s="114"/>
      <c r="G20" s="114"/>
      <c r="H20" s="114"/>
      <c r="I20" s="114">
        <f>D20-H20</f>
        <v>117</v>
      </c>
      <c r="J20" s="114">
        <f>SUM(G20:I20)</f>
        <v>117</v>
      </c>
      <c r="K20" s="116">
        <f>J20/E20</f>
        <v>0.5</v>
      </c>
    </row>
    <row r="21" spans="1:11">
      <c r="A21" s="114">
        <v>14</v>
      </c>
      <c r="B21" s="115" t="s">
        <v>232</v>
      </c>
      <c r="C21" s="114">
        <v>162</v>
      </c>
      <c r="D21" s="114">
        <v>162</v>
      </c>
      <c r="E21" s="114">
        <f t="shared" si="0"/>
        <v>324</v>
      </c>
      <c r="F21" s="114"/>
      <c r="G21" s="114"/>
      <c r="H21" s="114"/>
      <c r="I21" s="114">
        <f>D21-H21</f>
        <v>162</v>
      </c>
      <c r="J21" s="114">
        <f>SUM(G21:I21)</f>
        <v>162</v>
      </c>
      <c r="K21" s="116">
        <f>J21/E21</f>
        <v>0.5</v>
      </c>
    </row>
    <row r="22" spans="1:11">
      <c r="A22" s="114">
        <v>15</v>
      </c>
      <c r="B22" s="115" t="s">
        <v>233</v>
      </c>
      <c r="C22" s="114">
        <v>61</v>
      </c>
      <c r="D22" s="114">
        <v>61</v>
      </c>
      <c r="E22" s="114">
        <f t="shared" si="0"/>
        <v>122</v>
      </c>
      <c r="F22" s="114"/>
      <c r="G22" s="114"/>
      <c r="H22" s="114"/>
      <c r="I22" s="114"/>
      <c r="J22" s="114">
        <f>SUM(G22:I22)</f>
        <v>0</v>
      </c>
      <c r="K22" s="116">
        <f>J22/E22</f>
        <v>0</v>
      </c>
    </row>
    <row r="23" spans="1:11">
      <c r="A23" s="114">
        <v>16</v>
      </c>
      <c r="B23" s="115" t="s">
        <v>234</v>
      </c>
      <c r="C23" s="114">
        <v>122</v>
      </c>
      <c r="D23" s="114">
        <v>122</v>
      </c>
      <c r="E23" s="114">
        <f t="shared" si="0"/>
        <v>244</v>
      </c>
      <c r="F23" s="114"/>
      <c r="G23" s="114"/>
      <c r="H23" s="114"/>
      <c r="I23" s="114"/>
      <c r="J23" s="114">
        <f>SUM(G23:I23)</f>
        <v>0</v>
      </c>
      <c r="K23" s="116">
        <f>J23/E23</f>
        <v>0</v>
      </c>
    </row>
    <row r="24" spans="1:11">
      <c r="A24" s="114">
        <v>17</v>
      </c>
      <c r="B24" s="115" t="s">
        <v>235</v>
      </c>
      <c r="C24" s="114">
        <v>78</v>
      </c>
      <c r="D24" s="114">
        <v>78</v>
      </c>
      <c r="E24" s="114">
        <f t="shared" si="0"/>
        <v>156</v>
      </c>
      <c r="F24" s="114"/>
      <c r="G24" s="114"/>
      <c r="H24" s="114"/>
      <c r="I24" s="114"/>
      <c r="J24" s="114">
        <f>SUM(G24:I24)</f>
        <v>0</v>
      </c>
      <c r="K24" s="116">
        <f>J24/E24</f>
        <v>0</v>
      </c>
    </row>
    <row r="25" spans="1:11">
      <c r="A25" s="114">
        <v>18</v>
      </c>
      <c r="B25" s="115" t="s">
        <v>236</v>
      </c>
      <c r="C25" s="114"/>
      <c r="D25" s="114"/>
      <c r="E25" s="114">
        <f t="shared" si="0"/>
        <v>0</v>
      </c>
      <c r="F25" s="114"/>
      <c r="G25" s="114"/>
      <c r="H25" s="114"/>
      <c r="I25" s="114"/>
      <c r="J25" s="114"/>
      <c r="K25" s="114"/>
    </row>
    <row r="26" spans="1:11">
      <c r="A26" s="114">
        <v>19</v>
      </c>
      <c r="B26" s="115" t="s">
        <v>237</v>
      </c>
      <c r="C26" s="114"/>
      <c r="D26" s="114"/>
      <c r="E26" s="114">
        <f t="shared" si="0"/>
        <v>0</v>
      </c>
      <c r="F26" s="114"/>
      <c r="G26" s="114"/>
      <c r="H26" s="114"/>
      <c r="I26" s="114"/>
      <c r="J26" s="114"/>
      <c r="K26" s="114"/>
    </row>
    <row r="27" spans="1:11">
      <c r="A27" s="114">
        <v>20</v>
      </c>
      <c r="B27" s="115" t="s">
        <v>238</v>
      </c>
      <c r="C27" s="114"/>
      <c r="D27" s="114"/>
      <c r="E27" s="114">
        <f t="shared" si="0"/>
        <v>0</v>
      </c>
      <c r="F27" s="114"/>
      <c r="G27" s="114"/>
      <c r="H27" s="114"/>
      <c r="I27" s="114"/>
      <c r="J27" s="114"/>
      <c r="K27" s="114"/>
    </row>
    <row r="28" spans="1:11">
      <c r="A28" s="114">
        <v>21</v>
      </c>
      <c r="B28" s="115" t="s">
        <v>239</v>
      </c>
      <c r="C28" s="114"/>
      <c r="D28" s="114"/>
      <c r="E28" s="114">
        <f t="shared" si="0"/>
        <v>0</v>
      </c>
      <c r="F28" s="114"/>
      <c r="G28" s="114"/>
      <c r="H28" s="114"/>
      <c r="I28" s="114"/>
      <c r="J28" s="114"/>
      <c r="K28" s="114"/>
    </row>
    <row r="29" spans="1:11">
      <c r="A29" s="114">
        <v>22</v>
      </c>
      <c r="B29" s="115" t="s">
        <v>240</v>
      </c>
      <c r="C29" s="114"/>
      <c r="D29" s="114"/>
      <c r="E29" s="114">
        <f t="shared" si="0"/>
        <v>0</v>
      </c>
      <c r="F29" s="114"/>
      <c r="G29" s="114"/>
      <c r="H29" s="114"/>
      <c r="I29" s="114"/>
      <c r="J29" s="114"/>
      <c r="K29" s="114"/>
    </row>
    <row r="30" spans="1:11">
      <c r="A30" s="117"/>
      <c r="B30" s="117"/>
      <c r="C30" s="118"/>
      <c r="D30" s="118"/>
      <c r="E30" s="118"/>
      <c r="F30" s="118"/>
      <c r="G30" s="118"/>
      <c r="H30" s="118"/>
      <c r="I30" s="118"/>
      <c r="J30" s="118"/>
      <c r="K30" s="118"/>
    </row>
    <row r="31" spans="1:11">
      <c r="A31" s="87"/>
      <c r="B31" s="91" t="s">
        <v>193</v>
      </c>
      <c r="C31" s="111">
        <f>SUM(C8:C30)</f>
        <v>2080</v>
      </c>
      <c r="D31" s="111">
        <f t="shared" ref="D31:J31" si="4">SUM(D8:D30)</f>
        <v>2080</v>
      </c>
      <c r="E31" s="111">
        <f t="shared" si="4"/>
        <v>4160</v>
      </c>
      <c r="F31" s="111"/>
      <c r="G31" s="111">
        <f t="shared" si="4"/>
        <v>1402</v>
      </c>
      <c r="H31" s="111">
        <f t="shared" si="4"/>
        <v>1226</v>
      </c>
      <c r="I31" s="111">
        <f t="shared" si="4"/>
        <v>593</v>
      </c>
      <c r="J31" s="111">
        <f t="shared" si="4"/>
        <v>3221</v>
      </c>
      <c r="K31" s="108"/>
    </row>
    <row r="32" spans="1:11" ht="7.95" customHeight="1">
      <c r="A32" s="119"/>
      <c r="B32" s="119"/>
      <c r="C32" s="119"/>
      <c r="D32" s="119"/>
      <c r="E32" s="119"/>
      <c r="F32" s="119"/>
      <c r="G32" s="119"/>
      <c r="H32" s="119"/>
      <c r="I32" s="119"/>
      <c r="J32" s="119"/>
      <c r="K32" s="119"/>
    </row>
    <row r="35" spans="1:11">
      <c r="A35" s="85" t="s">
        <v>241</v>
      </c>
    </row>
    <row r="36" spans="1:11">
      <c r="B36" s="109"/>
      <c r="C36" s="1089" t="s">
        <v>208</v>
      </c>
      <c r="D36" s="1089"/>
      <c r="E36" s="1089"/>
      <c r="F36" s="110"/>
      <c r="G36" s="1090" t="s">
        <v>209</v>
      </c>
      <c r="H36" s="1090"/>
      <c r="I36" s="111" t="s">
        <v>210</v>
      </c>
    </row>
    <row r="37" spans="1:11">
      <c r="A37" s="111" t="s">
        <v>211</v>
      </c>
      <c r="B37" s="91" t="s">
        <v>212</v>
      </c>
      <c r="C37" s="111" t="s">
        <v>213</v>
      </c>
      <c r="D37" s="111" t="s">
        <v>214</v>
      </c>
      <c r="E37" s="111" t="s">
        <v>215</v>
      </c>
      <c r="F37" s="87"/>
      <c r="G37" s="111" t="s">
        <v>216</v>
      </c>
      <c r="H37" s="111" t="s">
        <v>214</v>
      </c>
      <c r="I37" s="111" t="s">
        <v>214</v>
      </c>
      <c r="J37" s="111" t="s">
        <v>217</v>
      </c>
      <c r="K37" s="106" t="s">
        <v>218</v>
      </c>
    </row>
    <row r="38" spans="1:11">
      <c r="A38" s="112"/>
      <c r="B38" s="112"/>
      <c r="C38" s="113"/>
      <c r="D38" s="113"/>
      <c r="E38" s="112"/>
      <c r="F38" s="112"/>
      <c r="G38" s="112"/>
      <c r="H38" s="112"/>
      <c r="I38" s="112"/>
      <c r="J38" s="112"/>
      <c r="K38" s="112"/>
    </row>
    <row r="39" spans="1:11">
      <c r="A39" s="114">
        <v>1</v>
      </c>
      <c r="B39" s="115" t="s">
        <v>242</v>
      </c>
      <c r="C39" s="114">
        <f>D39</f>
        <v>178</v>
      </c>
      <c r="D39" s="114">
        <v>178</v>
      </c>
      <c r="E39" s="114">
        <f>SUM(C39:D39)</f>
        <v>356</v>
      </c>
      <c r="F39" s="114"/>
      <c r="G39" s="114">
        <v>169</v>
      </c>
      <c r="H39" s="114">
        <v>178</v>
      </c>
      <c r="I39" s="114">
        <f>D39-H39</f>
        <v>0</v>
      </c>
      <c r="J39" s="114">
        <f>SUM(G39:I39)</f>
        <v>347</v>
      </c>
      <c r="K39" s="116">
        <f>J39/E39</f>
        <v>0.9747191011235955</v>
      </c>
    </row>
    <row r="40" spans="1:11">
      <c r="A40" s="114">
        <v>2</v>
      </c>
      <c r="B40" s="115" t="s">
        <v>219</v>
      </c>
      <c r="C40" s="114">
        <f t="shared" ref="C40:C50" si="5">D40</f>
        <v>181</v>
      </c>
      <c r="D40" s="114">
        <v>181</v>
      </c>
      <c r="E40" s="114">
        <f t="shared" ref="E40:E50" si="6">SUM(C40:D40)</f>
        <v>362</v>
      </c>
      <c r="F40" s="114"/>
      <c r="G40" s="114">
        <v>175</v>
      </c>
      <c r="H40" s="114">
        <v>181</v>
      </c>
      <c r="I40" s="114">
        <f>D40-H40</f>
        <v>0</v>
      </c>
      <c r="J40" s="114">
        <f>SUM(G40:I40)</f>
        <v>356</v>
      </c>
      <c r="K40" s="116">
        <f>J40/E40</f>
        <v>0.98342541436464093</v>
      </c>
    </row>
    <row r="41" spans="1:11">
      <c r="A41" s="114">
        <v>3</v>
      </c>
      <c r="B41" s="115" t="s">
        <v>220</v>
      </c>
      <c r="C41" s="114">
        <f t="shared" si="5"/>
        <v>193</v>
      </c>
      <c r="D41" s="114">
        <v>193</v>
      </c>
      <c r="E41" s="114">
        <f t="shared" si="6"/>
        <v>386</v>
      </c>
      <c r="F41" s="114"/>
      <c r="G41" s="114">
        <v>178</v>
      </c>
      <c r="H41" s="114">
        <v>193</v>
      </c>
      <c r="I41" s="114">
        <f>D41-H41</f>
        <v>0</v>
      </c>
      <c r="J41" s="114">
        <f t="shared" ref="J41:J49" si="7">SUM(G41:I41)</f>
        <v>371</v>
      </c>
      <c r="K41" s="116">
        <f t="shared" ref="K41:K50" si="8">J41/E41</f>
        <v>0.96113989637305697</v>
      </c>
    </row>
    <row r="42" spans="1:11">
      <c r="A42" s="114">
        <v>4</v>
      </c>
      <c r="B42" s="115" t="s">
        <v>221</v>
      </c>
      <c r="C42" s="114">
        <f t="shared" si="5"/>
        <v>181</v>
      </c>
      <c r="D42" s="114">
        <v>181</v>
      </c>
      <c r="E42" s="114">
        <f t="shared" si="6"/>
        <v>362</v>
      </c>
      <c r="F42" s="114"/>
      <c r="G42" s="114">
        <v>175</v>
      </c>
      <c r="H42" s="114">
        <v>175</v>
      </c>
      <c r="I42" s="114">
        <f>D42-H42</f>
        <v>6</v>
      </c>
      <c r="J42" s="114">
        <f t="shared" si="7"/>
        <v>356</v>
      </c>
      <c r="K42" s="116">
        <f t="shared" si="8"/>
        <v>0.98342541436464093</v>
      </c>
    </row>
    <row r="43" spans="1:11">
      <c r="A43" s="114">
        <v>5</v>
      </c>
      <c r="B43" s="115" t="s">
        <v>222</v>
      </c>
      <c r="C43" s="114">
        <f t="shared" si="5"/>
        <v>131</v>
      </c>
      <c r="D43" s="114">
        <v>131</v>
      </c>
      <c r="E43" s="114">
        <f t="shared" si="6"/>
        <v>262</v>
      </c>
      <c r="F43" s="114"/>
      <c r="G43" s="114">
        <v>118</v>
      </c>
      <c r="H43" s="114">
        <v>38</v>
      </c>
      <c r="I43" s="114">
        <f>D43-H43-20</f>
        <v>73</v>
      </c>
      <c r="J43" s="114">
        <f t="shared" si="7"/>
        <v>229</v>
      </c>
      <c r="K43" s="116">
        <f t="shared" si="8"/>
        <v>0.87404580152671751</v>
      </c>
    </row>
    <row r="44" spans="1:11">
      <c r="A44" s="114">
        <v>6</v>
      </c>
      <c r="B44" s="115" t="s">
        <v>223</v>
      </c>
      <c r="C44" s="114">
        <f t="shared" si="5"/>
        <v>128</v>
      </c>
      <c r="D44" s="114">
        <v>128</v>
      </c>
      <c r="E44" s="114">
        <f t="shared" si="6"/>
        <v>256</v>
      </c>
      <c r="F44" s="114"/>
      <c r="G44" s="114">
        <v>54</v>
      </c>
      <c r="H44" s="114">
        <v>32</v>
      </c>
      <c r="I44" s="114">
        <f>D44-H44-20</f>
        <v>76</v>
      </c>
      <c r="J44" s="114">
        <f t="shared" si="7"/>
        <v>162</v>
      </c>
      <c r="K44" s="116">
        <f t="shared" si="8"/>
        <v>0.6328125</v>
      </c>
    </row>
    <row r="45" spans="1:11">
      <c r="A45" s="114">
        <v>7</v>
      </c>
      <c r="B45" s="115" t="s">
        <v>224</v>
      </c>
      <c r="C45" s="114">
        <f t="shared" si="5"/>
        <v>180</v>
      </c>
      <c r="D45" s="114">
        <v>180</v>
      </c>
      <c r="E45" s="114">
        <f t="shared" si="6"/>
        <v>360</v>
      </c>
      <c r="F45" s="114"/>
      <c r="G45" s="114">
        <v>90</v>
      </c>
      <c r="H45" s="114">
        <v>46</v>
      </c>
      <c r="I45" s="114">
        <f>D45-H45-30</f>
        <v>104</v>
      </c>
      <c r="J45" s="114">
        <f t="shared" si="7"/>
        <v>240</v>
      </c>
      <c r="K45" s="116">
        <f t="shared" si="8"/>
        <v>0.66666666666666663</v>
      </c>
    </row>
    <row r="46" spans="1:11">
      <c r="A46" s="114">
        <v>8</v>
      </c>
      <c r="B46" s="115" t="s">
        <v>225</v>
      </c>
      <c r="C46" s="114">
        <f t="shared" si="5"/>
        <v>86</v>
      </c>
      <c r="D46" s="114">
        <v>86</v>
      </c>
      <c r="E46" s="114">
        <f t="shared" si="6"/>
        <v>172</v>
      </c>
      <c r="F46" s="114"/>
      <c r="G46" s="114">
        <v>39</v>
      </c>
      <c r="H46" s="114">
        <v>42</v>
      </c>
      <c r="I46" s="114">
        <f>D46-H46-25</f>
        <v>19</v>
      </c>
      <c r="J46" s="114">
        <f t="shared" si="7"/>
        <v>100</v>
      </c>
      <c r="K46" s="116">
        <f t="shared" si="8"/>
        <v>0.58139534883720934</v>
      </c>
    </row>
    <row r="47" spans="1:11">
      <c r="A47" s="114">
        <v>9</v>
      </c>
      <c r="B47" s="115" t="s">
        <v>226</v>
      </c>
      <c r="C47" s="114">
        <f t="shared" si="5"/>
        <v>180</v>
      </c>
      <c r="D47" s="114">
        <v>180</v>
      </c>
      <c r="E47" s="114">
        <f t="shared" si="6"/>
        <v>360</v>
      </c>
      <c r="F47" s="114"/>
      <c r="G47" s="114">
        <v>99</v>
      </c>
      <c r="H47" s="114">
        <v>46</v>
      </c>
      <c r="I47" s="114">
        <f>D47-H47-20</f>
        <v>114</v>
      </c>
      <c r="J47" s="114">
        <f t="shared" si="7"/>
        <v>259</v>
      </c>
      <c r="K47" s="116">
        <f t="shared" si="8"/>
        <v>0.71944444444444444</v>
      </c>
    </row>
    <row r="48" spans="1:11">
      <c r="A48" s="114">
        <v>10</v>
      </c>
      <c r="B48" s="115" t="s">
        <v>227</v>
      </c>
      <c r="C48" s="114">
        <f t="shared" si="5"/>
        <v>86</v>
      </c>
      <c r="D48" s="114">
        <v>86</v>
      </c>
      <c r="E48" s="114">
        <f t="shared" si="6"/>
        <v>172</v>
      </c>
      <c r="F48" s="114"/>
      <c r="G48" s="114">
        <v>39</v>
      </c>
      <c r="H48" s="114">
        <v>16</v>
      </c>
      <c r="I48" s="114">
        <f>D48-H48-20</f>
        <v>50</v>
      </c>
      <c r="J48" s="114">
        <f t="shared" si="7"/>
        <v>105</v>
      </c>
      <c r="K48" s="116">
        <f t="shared" si="8"/>
        <v>0.61046511627906974</v>
      </c>
    </row>
    <row r="49" spans="1:11">
      <c r="A49" s="114">
        <v>11</v>
      </c>
      <c r="B49" s="115" t="s">
        <v>228</v>
      </c>
      <c r="C49" s="114">
        <f t="shared" si="5"/>
        <v>180</v>
      </c>
      <c r="D49" s="114">
        <v>180</v>
      </c>
      <c r="E49" s="114">
        <f t="shared" si="6"/>
        <v>360</v>
      </c>
      <c r="F49" s="114"/>
      <c r="G49" s="114">
        <v>99</v>
      </c>
      <c r="H49" s="114">
        <v>38</v>
      </c>
      <c r="I49" s="114">
        <f>D49-H49-37</f>
        <v>105</v>
      </c>
      <c r="J49" s="114">
        <f t="shared" si="7"/>
        <v>242</v>
      </c>
      <c r="K49" s="116">
        <f t="shared" si="8"/>
        <v>0.67222222222222228</v>
      </c>
    </row>
    <row r="50" spans="1:11">
      <c r="A50" s="114">
        <v>12</v>
      </c>
      <c r="B50" s="115" t="s">
        <v>229</v>
      </c>
      <c r="C50" s="114">
        <f t="shared" si="5"/>
        <v>86</v>
      </c>
      <c r="D50" s="114">
        <v>86</v>
      </c>
      <c r="E50" s="114">
        <f t="shared" si="6"/>
        <v>172</v>
      </c>
      <c r="F50" s="114"/>
      <c r="G50" s="114">
        <v>39</v>
      </c>
      <c r="H50" s="114">
        <v>0</v>
      </c>
      <c r="I50" s="114">
        <f>D50-H50-40</f>
        <v>46</v>
      </c>
      <c r="J50" s="114">
        <f>SUM(G50:I50)</f>
        <v>85</v>
      </c>
      <c r="K50" s="116">
        <f t="shared" si="8"/>
        <v>0.4941860465116279</v>
      </c>
    </row>
    <row r="51" spans="1:11">
      <c r="A51" s="114">
        <v>13</v>
      </c>
      <c r="B51" s="115" t="s">
        <v>230</v>
      </c>
      <c r="C51" s="114"/>
      <c r="D51" s="114"/>
      <c r="E51" s="114"/>
      <c r="F51" s="114"/>
      <c r="G51" s="114"/>
      <c r="H51" s="114"/>
      <c r="I51" s="114"/>
      <c r="J51" s="114"/>
      <c r="K51" s="114"/>
    </row>
    <row r="52" spans="1:11">
      <c r="A52" s="114">
        <v>14</v>
      </c>
      <c r="B52" s="115" t="s">
        <v>231</v>
      </c>
      <c r="C52" s="114"/>
      <c r="D52" s="114"/>
      <c r="E52" s="114"/>
      <c r="F52" s="114"/>
      <c r="G52" s="114"/>
      <c r="H52" s="114"/>
      <c r="I52" s="114"/>
      <c r="J52" s="114"/>
      <c r="K52" s="114"/>
    </row>
    <row r="53" spans="1:11">
      <c r="A53" s="114">
        <v>15</v>
      </c>
      <c r="B53" s="115" t="s">
        <v>232</v>
      </c>
      <c r="C53" s="114"/>
      <c r="D53" s="114"/>
      <c r="E53" s="114"/>
      <c r="F53" s="114"/>
      <c r="G53" s="114"/>
      <c r="H53" s="114"/>
      <c r="I53" s="114"/>
      <c r="J53" s="114"/>
      <c r="K53" s="114"/>
    </row>
    <row r="54" spans="1:11">
      <c r="A54" s="114">
        <v>16</v>
      </c>
      <c r="B54" s="115" t="s">
        <v>233</v>
      </c>
      <c r="C54" s="114"/>
      <c r="D54" s="114"/>
      <c r="E54" s="114"/>
      <c r="F54" s="114"/>
      <c r="G54" s="114"/>
      <c r="H54" s="114"/>
      <c r="I54" s="114"/>
      <c r="J54" s="114"/>
      <c r="K54" s="114"/>
    </row>
    <row r="55" spans="1:11">
      <c r="A55" s="114">
        <v>17</v>
      </c>
      <c r="B55" s="115" t="s">
        <v>234</v>
      </c>
      <c r="C55" s="114"/>
      <c r="D55" s="114"/>
      <c r="E55" s="114"/>
      <c r="F55" s="114"/>
      <c r="G55" s="114"/>
      <c r="H55" s="114"/>
      <c r="I55" s="114"/>
      <c r="J55" s="114"/>
      <c r="K55" s="114"/>
    </row>
    <row r="56" spans="1:11">
      <c r="A56" s="114">
        <v>18</v>
      </c>
      <c r="B56" s="115" t="s">
        <v>235</v>
      </c>
      <c r="C56" s="114"/>
      <c r="D56" s="114"/>
      <c r="E56" s="114"/>
      <c r="F56" s="114"/>
      <c r="G56" s="114"/>
      <c r="H56" s="114"/>
      <c r="I56" s="114"/>
      <c r="J56" s="114"/>
      <c r="K56" s="114"/>
    </row>
    <row r="57" spans="1:11">
      <c r="A57" s="114">
        <v>19</v>
      </c>
      <c r="B57" s="115" t="s">
        <v>236</v>
      </c>
      <c r="C57" s="114"/>
      <c r="D57" s="114"/>
      <c r="E57" s="114"/>
      <c r="F57" s="114"/>
      <c r="G57" s="114"/>
      <c r="H57" s="114"/>
      <c r="I57" s="114"/>
      <c r="J57" s="114"/>
      <c r="K57" s="114"/>
    </row>
    <row r="58" spans="1:11">
      <c r="A58" s="114">
        <v>20</v>
      </c>
      <c r="B58" s="115" t="s">
        <v>237</v>
      </c>
      <c r="C58" s="114"/>
      <c r="D58" s="114"/>
      <c r="E58" s="114"/>
      <c r="F58" s="114"/>
      <c r="G58" s="114"/>
      <c r="H58" s="114"/>
      <c r="I58" s="114"/>
      <c r="J58" s="114"/>
      <c r="K58" s="114"/>
    </row>
    <row r="59" spans="1:11">
      <c r="A59" s="114">
        <v>21</v>
      </c>
      <c r="B59" s="115" t="s">
        <v>238</v>
      </c>
      <c r="C59" s="114"/>
      <c r="D59" s="114"/>
      <c r="E59" s="114"/>
      <c r="F59" s="114"/>
      <c r="G59" s="114"/>
      <c r="H59" s="114"/>
      <c r="I59" s="114"/>
      <c r="J59" s="114"/>
      <c r="K59" s="114"/>
    </row>
    <row r="60" spans="1:11">
      <c r="A60" s="114">
        <v>22</v>
      </c>
      <c r="B60" s="115" t="s">
        <v>239</v>
      </c>
      <c r="C60" s="114"/>
      <c r="D60" s="114"/>
      <c r="E60" s="114"/>
      <c r="F60" s="114"/>
      <c r="G60" s="114"/>
      <c r="H60" s="114"/>
      <c r="I60" s="114"/>
      <c r="J60" s="114"/>
      <c r="K60" s="114"/>
    </row>
    <row r="61" spans="1:11">
      <c r="A61" s="114">
        <v>23</v>
      </c>
      <c r="B61" s="115" t="s">
        <v>240</v>
      </c>
      <c r="C61" s="114"/>
      <c r="D61" s="114"/>
      <c r="E61" s="114"/>
      <c r="F61" s="114"/>
      <c r="G61" s="114"/>
      <c r="H61" s="114"/>
      <c r="I61" s="114"/>
      <c r="J61" s="114"/>
      <c r="K61" s="114"/>
    </row>
    <row r="62" spans="1:11">
      <c r="A62" s="117"/>
      <c r="B62" s="117"/>
      <c r="C62" s="118"/>
      <c r="D62" s="118"/>
      <c r="E62" s="118"/>
      <c r="F62" s="118"/>
      <c r="G62" s="118"/>
      <c r="H62" s="118"/>
      <c r="I62" s="118"/>
      <c r="J62" s="118"/>
      <c r="K62" s="118"/>
    </row>
    <row r="63" spans="1:11">
      <c r="A63" s="87"/>
      <c r="B63" s="91" t="s">
        <v>193</v>
      </c>
      <c r="C63" s="111">
        <f>SUM(C40:C62)</f>
        <v>1612</v>
      </c>
      <c r="D63" s="111">
        <f>SUM(D40:D62)</f>
        <v>1612</v>
      </c>
      <c r="E63" s="111">
        <f>SUM(E40:E62)</f>
        <v>3224</v>
      </c>
      <c r="F63" s="111"/>
      <c r="G63" s="111">
        <f>SUM(G40:G62)</f>
        <v>1105</v>
      </c>
      <c r="H63" s="111">
        <f>SUM(H40:H62)</f>
        <v>807</v>
      </c>
      <c r="I63" s="111">
        <f>SUM(I40:I62)</f>
        <v>593</v>
      </c>
      <c r="J63" s="111">
        <f>SUM(J40:J62)</f>
        <v>2505</v>
      </c>
      <c r="K63" s="108"/>
    </row>
    <row r="64" spans="1:11">
      <c r="A64" s="119"/>
      <c r="B64" s="119"/>
      <c r="C64" s="119"/>
      <c r="D64" s="119"/>
      <c r="E64" s="119"/>
      <c r="F64" s="119"/>
      <c r="G64" s="119"/>
      <c r="H64" s="119"/>
      <c r="I64" s="119"/>
      <c r="J64" s="119"/>
      <c r="K64" s="119"/>
    </row>
  </sheetData>
  <mergeCells count="4">
    <mergeCell ref="C5:E5"/>
    <mergeCell ref="G5:H5"/>
    <mergeCell ref="C36:E36"/>
    <mergeCell ref="G36:H36"/>
  </mergeCells>
  <pageMargins left="0.70866141732283472" right="0.70866141732283472" top="0.74803149606299213" bottom="0.74803149606299213" header="0.31496062992125984" footer="0.31496062992125984"/>
  <pageSetup paperSize="9"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FF00"/>
  </sheetPr>
  <dimension ref="A1:J26"/>
  <sheetViews>
    <sheetView workbookViewId="0">
      <selection activeCell="I21" sqref="I21"/>
    </sheetView>
  </sheetViews>
  <sheetFormatPr defaultRowHeight="14.4"/>
  <cols>
    <col min="1" max="2" width="10.44140625" customWidth="1"/>
  </cols>
  <sheetData>
    <row r="1" spans="1:10">
      <c r="A1" s="85" t="e">
        <f>#REF!</f>
        <v>#REF!</v>
      </c>
      <c r="B1" s="85"/>
    </row>
    <row r="2" spans="1:10">
      <c r="A2" s="85" t="e">
        <f>#REF!</f>
        <v>#REF!</v>
      </c>
      <c r="B2" s="85"/>
    </row>
    <row r="3" spans="1:10">
      <c r="A3" s="237" t="e">
        <f>#REF!</f>
        <v>#REF!</v>
      </c>
      <c r="B3" s="237"/>
    </row>
    <row r="14" spans="1:10" ht="46.5" customHeight="1">
      <c r="A14" s="1091" t="s">
        <v>310</v>
      </c>
      <c r="B14" s="1091"/>
      <c r="C14" s="1091"/>
      <c r="D14" s="1091"/>
      <c r="E14" s="1091"/>
      <c r="F14" s="1091"/>
      <c r="G14" s="1091"/>
      <c r="H14" s="1091"/>
      <c r="I14" s="1091"/>
      <c r="J14" s="1091"/>
    </row>
    <row r="15" spans="1:10" ht="18">
      <c r="A15" s="241"/>
      <c r="B15" s="241"/>
      <c r="C15" s="241"/>
      <c r="D15" s="241"/>
      <c r="E15" s="241"/>
      <c r="F15" s="241"/>
      <c r="G15" s="241"/>
      <c r="H15" s="241"/>
      <c r="I15" s="241"/>
      <c r="J15" s="241"/>
    </row>
    <row r="16" spans="1:10" ht="18">
      <c r="A16" s="242"/>
      <c r="B16" s="242"/>
      <c r="C16" s="242"/>
      <c r="D16" s="242"/>
      <c r="E16" s="242"/>
      <c r="F16" s="242"/>
      <c r="G16" s="242"/>
      <c r="H16" s="242"/>
      <c r="I16" s="242"/>
      <c r="J16" s="242"/>
    </row>
    <row r="17" spans="1:10" ht="18">
      <c r="A17" s="241"/>
      <c r="B17" s="241"/>
      <c r="C17" s="241"/>
      <c r="D17" s="241"/>
      <c r="E17" s="241"/>
      <c r="F17" s="241"/>
      <c r="G17" s="241"/>
      <c r="H17" s="241"/>
      <c r="I17" s="241"/>
      <c r="J17" s="241"/>
    </row>
    <row r="18" spans="1:10" ht="18">
      <c r="A18" s="241"/>
      <c r="B18" s="241"/>
      <c r="C18" s="241"/>
      <c r="D18" s="241"/>
      <c r="E18" s="241"/>
      <c r="F18" s="241"/>
      <c r="G18" s="241"/>
      <c r="H18" s="241"/>
      <c r="I18" s="241"/>
      <c r="J18" s="241"/>
    </row>
    <row r="19" spans="1:10" ht="57.75" customHeight="1">
      <c r="A19" s="1092" t="s">
        <v>309</v>
      </c>
      <c r="B19" s="1093"/>
      <c r="C19" s="1093"/>
      <c r="D19" s="1093"/>
      <c r="E19" s="1093"/>
      <c r="F19" s="1093"/>
      <c r="G19" s="1093"/>
      <c r="H19" s="1093"/>
      <c r="I19" s="1093"/>
      <c r="J19" s="1093"/>
    </row>
    <row r="20" spans="1:10" ht="18">
      <c r="A20" s="241"/>
      <c r="B20" s="241"/>
      <c r="C20" s="241"/>
      <c r="D20" s="241"/>
      <c r="E20" s="243"/>
      <c r="F20" s="241"/>
      <c r="G20" s="241"/>
      <c r="H20" s="241"/>
      <c r="I20" s="241"/>
      <c r="J20" s="241"/>
    </row>
    <row r="21" spans="1:10" ht="18">
      <c r="A21" s="241"/>
      <c r="B21" s="241"/>
      <c r="C21" s="241"/>
      <c r="D21" s="241"/>
      <c r="E21" s="243"/>
      <c r="F21" s="241"/>
      <c r="G21" s="244"/>
      <c r="H21" s="241"/>
      <c r="I21" s="241"/>
      <c r="J21" s="241"/>
    </row>
    <row r="22" spans="1:10" ht="18">
      <c r="A22" s="241"/>
      <c r="B22" s="241"/>
      <c r="C22" s="241"/>
      <c r="D22" s="241"/>
      <c r="E22" s="243"/>
      <c r="F22" s="241"/>
      <c r="G22" s="244"/>
      <c r="H22" s="241"/>
      <c r="I22" s="241"/>
      <c r="J22" s="241"/>
    </row>
    <row r="23" spans="1:10" ht="18">
      <c r="A23" s="241"/>
      <c r="B23" s="241"/>
      <c r="C23" s="241"/>
      <c r="D23" s="241"/>
      <c r="E23" s="243"/>
      <c r="F23" s="241"/>
      <c r="G23" s="241"/>
      <c r="H23" s="241"/>
      <c r="I23" s="241"/>
      <c r="J23" s="241"/>
    </row>
    <row r="24" spans="1:10" ht="18">
      <c r="A24" s="241"/>
      <c r="B24" s="241"/>
      <c r="C24" s="241"/>
      <c r="D24" s="241"/>
      <c r="E24" s="243"/>
      <c r="F24" s="241"/>
      <c r="G24" s="241"/>
      <c r="H24" s="241"/>
      <c r="I24" s="241"/>
      <c r="J24" s="241"/>
    </row>
    <row r="25" spans="1:10" ht="57.75" customHeight="1">
      <c r="A25" s="1094"/>
      <c r="B25" s="1095"/>
      <c r="C25" s="1095"/>
      <c r="D25" s="1095"/>
      <c r="E25" s="1095"/>
      <c r="F25" s="1095"/>
      <c r="G25" s="1095"/>
      <c r="H25" s="1095"/>
      <c r="I25" s="1095"/>
      <c r="J25" s="1095"/>
    </row>
    <row r="26" spans="1:10">
      <c r="E26" s="85"/>
    </row>
  </sheetData>
  <mergeCells count="3">
    <mergeCell ref="A14:J14"/>
    <mergeCell ref="A19:J19"/>
    <mergeCell ref="A25:J25"/>
  </mergeCells>
  <pageMargins left="0.7" right="0.7" top="0.5" bottom="0.5" header="0.3" footer="0.3"/>
  <pageSetup paperSize="9" scale="9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4"/>
  <dimension ref="B1:M35"/>
  <sheetViews>
    <sheetView view="pageBreakPreview" zoomScale="85" zoomScaleSheetLayoutView="85" workbookViewId="0"/>
  </sheetViews>
  <sheetFormatPr defaultRowHeight="14.4"/>
  <cols>
    <col min="2" max="2" width="12.44140625" bestFit="1" customWidth="1"/>
    <col min="3" max="3" width="12.109375" bestFit="1" customWidth="1"/>
    <col min="4" max="4" width="10.5546875" bestFit="1" customWidth="1"/>
    <col min="5" max="5" width="11.44140625" bestFit="1" customWidth="1"/>
    <col min="8" max="8" width="12.44140625" bestFit="1" customWidth="1"/>
    <col min="9" max="9" width="12" bestFit="1" customWidth="1"/>
    <col min="10" max="10" width="10.5546875" bestFit="1" customWidth="1"/>
    <col min="11" max="11" width="11.44140625" bestFit="1" customWidth="1"/>
  </cols>
  <sheetData>
    <row r="1" spans="2:13" ht="15" thickBot="1">
      <c r="B1" s="1100" t="s">
        <v>204</v>
      </c>
      <c r="C1" s="1101"/>
      <c r="D1" s="1101"/>
      <c r="E1" s="1101"/>
      <c r="F1" s="1101"/>
      <c r="G1" s="1101"/>
      <c r="H1" s="1101"/>
      <c r="I1" s="1101"/>
      <c r="J1" s="1101"/>
      <c r="K1" s="1102"/>
    </row>
    <row r="3" spans="2:13">
      <c r="B3" s="91" t="s">
        <v>199</v>
      </c>
      <c r="C3" s="87"/>
      <c r="D3" s="87"/>
      <c r="E3" s="87"/>
      <c r="H3" s="87" t="s">
        <v>200</v>
      </c>
      <c r="I3" s="87"/>
      <c r="J3" s="87"/>
      <c r="K3" s="87"/>
    </row>
    <row r="4" spans="2:13">
      <c r="B4" s="87"/>
      <c r="C4" s="87"/>
      <c r="D4" s="87" t="e">
        <f>#REF!</f>
        <v>#REF!</v>
      </c>
      <c r="E4" s="87" t="s">
        <v>201</v>
      </c>
      <c r="H4" s="87"/>
      <c r="I4" s="87"/>
      <c r="J4" s="87" t="e">
        <f>D4</f>
        <v>#REF!</v>
      </c>
      <c r="K4" s="87" t="s">
        <v>201</v>
      </c>
    </row>
    <row r="5" spans="2:13">
      <c r="B5" s="87" t="e">
        <f>#REF!</f>
        <v>#REF!</v>
      </c>
      <c r="C5" s="92" t="e">
        <f>#REF!</f>
        <v>#REF!</v>
      </c>
      <c r="D5" s="1096" t="e">
        <f>#REF!</f>
        <v>#REF!</v>
      </c>
      <c r="E5" s="1097" t="e">
        <f>C5+C6-D5</f>
        <v>#REF!</v>
      </c>
      <c r="H5" s="87" t="e">
        <f>#REF!</f>
        <v>#REF!</v>
      </c>
      <c r="I5" s="92" t="e">
        <f>#REF!</f>
        <v>#REF!</v>
      </c>
      <c r="J5" s="92" t="e">
        <f>#REF!</f>
        <v>#REF!</v>
      </c>
      <c r="K5" s="88" t="e">
        <f>I5-J5</f>
        <v>#REF!</v>
      </c>
      <c r="L5" s="86"/>
      <c r="M5" s="89" t="e">
        <f>E5+K5</f>
        <v>#REF!</v>
      </c>
    </row>
    <row r="6" spans="2:13">
      <c r="B6" s="87" t="e">
        <f>#REF!</f>
        <v>#REF!</v>
      </c>
      <c r="C6" s="92" t="e">
        <f>#REF!</f>
        <v>#REF!</v>
      </c>
      <c r="D6" s="1096"/>
      <c r="E6" s="1097"/>
      <c r="H6" s="87"/>
      <c r="I6" s="92"/>
      <c r="J6" s="92"/>
      <c r="K6" s="88"/>
      <c r="L6" s="86"/>
    </row>
    <row r="7" spans="2:13">
      <c r="B7" s="87" t="e">
        <f>#REF!</f>
        <v>#REF!</v>
      </c>
      <c r="C7" s="92" t="e">
        <f>#REF!</f>
        <v>#REF!</v>
      </c>
      <c r="D7" s="87" t="e">
        <f>#REF!</f>
        <v>#REF!</v>
      </c>
      <c r="E7" s="88" t="e">
        <f>C7-D7</f>
        <v>#REF!</v>
      </c>
      <c r="H7" s="87" t="e">
        <f>#REF!</f>
        <v>#REF!</v>
      </c>
      <c r="I7" s="92" t="e">
        <f>#REF!</f>
        <v>#REF!</v>
      </c>
      <c r="J7" s="92" t="e">
        <f>#REF!</f>
        <v>#REF!</v>
      </c>
      <c r="K7" s="88" t="e">
        <f>I7-J7</f>
        <v>#REF!</v>
      </c>
      <c r="L7" s="86"/>
      <c r="M7" s="89"/>
    </row>
    <row r="8" spans="2:13">
      <c r="B8" s="87" t="e">
        <f>#REF!</f>
        <v>#REF!</v>
      </c>
      <c r="C8" s="92" t="e">
        <f>#REF!</f>
        <v>#REF!</v>
      </c>
      <c r="D8" s="87" t="e">
        <f>#REF!</f>
        <v>#REF!</v>
      </c>
      <c r="E8" s="88" t="e">
        <f>C8-D8</f>
        <v>#REF!</v>
      </c>
      <c r="H8" s="87" t="e">
        <f>#REF!</f>
        <v>#REF!</v>
      </c>
      <c r="I8" s="92" t="e">
        <f>#REF!</f>
        <v>#REF!</v>
      </c>
      <c r="J8" s="92" t="e">
        <f>#REF!</f>
        <v>#REF!</v>
      </c>
      <c r="K8" s="88" t="e">
        <f>I8-J8</f>
        <v>#REF!</v>
      </c>
      <c r="L8" s="86"/>
      <c r="M8" s="89"/>
    </row>
    <row r="9" spans="2:13">
      <c r="B9" s="87" t="e">
        <f>#REF!</f>
        <v>#REF!</v>
      </c>
      <c r="C9" s="92" t="e">
        <f>#REF!</f>
        <v>#REF!</v>
      </c>
      <c r="D9" s="87" t="e">
        <f>#REF!</f>
        <v>#REF!</v>
      </c>
      <c r="E9" s="88" t="e">
        <f t="shared" ref="E9:E14" si="0">C9-D9</f>
        <v>#REF!</v>
      </c>
      <c r="H9" s="87" t="e">
        <f>#REF!</f>
        <v>#REF!</v>
      </c>
      <c r="I9" s="92" t="e">
        <f>#REF!</f>
        <v>#REF!</v>
      </c>
      <c r="J9" s="92" t="e">
        <f>#REF!</f>
        <v>#REF!</v>
      </c>
      <c r="K9" s="88" t="e">
        <f t="shared" ref="K9:K16" si="1">I9-J9</f>
        <v>#REF!</v>
      </c>
      <c r="L9" s="86"/>
      <c r="M9" s="89"/>
    </row>
    <row r="10" spans="2:13">
      <c r="B10" s="93" t="e">
        <f>#REF!</f>
        <v>#REF!</v>
      </c>
      <c r="C10" s="94" t="e">
        <f>#REF!</f>
        <v>#REF!</v>
      </c>
      <c r="D10" s="93" t="e">
        <f>#REF!</f>
        <v>#REF!</v>
      </c>
      <c r="E10" s="88" t="e">
        <f>C10-D10</f>
        <v>#REF!</v>
      </c>
      <c r="H10" s="93" t="e">
        <f>#REF!</f>
        <v>#REF!</v>
      </c>
      <c r="I10" s="98" t="e">
        <f>#REF!</f>
        <v>#REF!</v>
      </c>
      <c r="J10" s="94" t="e">
        <f>#REF!</f>
        <v>#REF!</v>
      </c>
      <c r="K10" s="88" t="e">
        <f>I10-J10</f>
        <v>#REF!</v>
      </c>
      <c r="L10" s="86"/>
      <c r="M10" s="89"/>
    </row>
    <row r="11" spans="2:13">
      <c r="B11" s="87" t="e">
        <f>#REF!</f>
        <v>#REF!</v>
      </c>
      <c r="C11" s="92" t="e">
        <f>#REF!</f>
        <v>#REF!</v>
      </c>
      <c r="D11" s="87" t="e">
        <f>#REF!</f>
        <v>#REF!</v>
      </c>
      <c r="E11" s="88" t="e">
        <f t="shared" si="0"/>
        <v>#REF!</v>
      </c>
      <c r="H11" s="87" t="e">
        <f>#REF!</f>
        <v>#REF!</v>
      </c>
      <c r="I11" s="92" t="e">
        <f>#REF!</f>
        <v>#REF!</v>
      </c>
      <c r="J11" s="92" t="e">
        <f>#REF!</f>
        <v>#REF!</v>
      </c>
      <c r="K11" s="88" t="e">
        <f t="shared" si="1"/>
        <v>#REF!</v>
      </c>
      <c r="L11" s="86"/>
      <c r="M11" s="89"/>
    </row>
    <row r="12" spans="2:13">
      <c r="B12" s="87" t="e">
        <f>#REF!</f>
        <v>#REF!</v>
      </c>
      <c r="C12" s="92" t="e">
        <f>#REF!</f>
        <v>#REF!</v>
      </c>
      <c r="D12" s="87" t="e">
        <f>#REF!</f>
        <v>#REF!</v>
      </c>
      <c r="E12" s="88" t="e">
        <f t="shared" si="0"/>
        <v>#REF!</v>
      </c>
      <c r="H12" s="87" t="e">
        <f>#REF!</f>
        <v>#REF!</v>
      </c>
      <c r="I12" s="92" t="e">
        <f>#REF!</f>
        <v>#REF!</v>
      </c>
      <c r="J12" s="92" t="e">
        <f>#REF!</f>
        <v>#REF!</v>
      </c>
      <c r="K12" s="88" t="e">
        <f t="shared" si="1"/>
        <v>#REF!</v>
      </c>
      <c r="L12" s="86"/>
      <c r="M12" s="89"/>
    </row>
    <row r="13" spans="2:13">
      <c r="B13" s="93" t="e">
        <f>#REF!</f>
        <v>#REF!</v>
      </c>
      <c r="C13" s="94" t="e">
        <f>#REF!</f>
        <v>#REF!</v>
      </c>
      <c r="D13" s="93" t="e">
        <f>#REF!</f>
        <v>#REF!</v>
      </c>
      <c r="E13" s="88" t="e">
        <f>C13-D13</f>
        <v>#REF!</v>
      </c>
      <c r="H13" s="87" t="e">
        <f>#REF!</f>
        <v>#REF!</v>
      </c>
      <c r="I13" s="92" t="e">
        <f>#REF!</f>
        <v>#REF!</v>
      </c>
      <c r="J13" s="92" t="e">
        <f>#REF!</f>
        <v>#REF!</v>
      </c>
      <c r="K13" s="88" t="e">
        <f>I13-J13</f>
        <v>#REF!</v>
      </c>
      <c r="L13" s="86"/>
      <c r="M13" s="89"/>
    </row>
    <row r="14" spans="2:13">
      <c r="B14" s="95" t="e">
        <f>#REF!</f>
        <v>#REF!</v>
      </c>
      <c r="C14" s="96" t="e">
        <f>#REF!</f>
        <v>#REF!</v>
      </c>
      <c r="D14" s="87" t="e">
        <f>#REF!</f>
        <v>#REF!</v>
      </c>
      <c r="E14" s="88" t="e">
        <f t="shared" si="0"/>
        <v>#REF!</v>
      </c>
      <c r="H14" s="87" t="e">
        <f>#REF!</f>
        <v>#REF!</v>
      </c>
      <c r="I14" s="92" t="e">
        <f>#REF!</f>
        <v>#REF!</v>
      </c>
      <c r="J14" s="92" t="e">
        <f>#REF!</f>
        <v>#REF!</v>
      </c>
      <c r="K14" s="88" t="e">
        <f t="shared" si="1"/>
        <v>#REF!</v>
      </c>
      <c r="L14" s="86"/>
      <c r="M14" s="89"/>
    </row>
    <row r="15" spans="2:13">
      <c r="B15" s="87" t="e">
        <f>#REF!</f>
        <v>#REF!</v>
      </c>
      <c r="C15" s="92" t="e">
        <f>#REF!</f>
        <v>#REF!</v>
      </c>
      <c r="D15" s="87" t="e">
        <f>#REF!</f>
        <v>#REF!</v>
      </c>
      <c r="E15" s="88" t="e">
        <f>C15-D15</f>
        <v>#REF!</v>
      </c>
      <c r="H15" s="87" t="e">
        <f>#REF!</f>
        <v>#REF!</v>
      </c>
      <c r="I15" s="92" t="e">
        <f>#REF!</f>
        <v>#REF!</v>
      </c>
      <c r="J15" s="92" t="e">
        <f>#REF!</f>
        <v>#REF!</v>
      </c>
      <c r="K15" s="88" t="e">
        <f>I15-J15</f>
        <v>#REF!</v>
      </c>
      <c r="L15" s="86"/>
      <c r="M15" s="89"/>
    </row>
    <row r="16" spans="2:13">
      <c r="B16" s="91" t="s">
        <v>203</v>
      </c>
      <c r="C16" s="99" t="e">
        <f>SUM(C5:C15)</f>
        <v>#REF!</v>
      </c>
      <c r="D16" s="100" t="e">
        <f>SUM(D5:D15)</f>
        <v>#REF!</v>
      </c>
      <c r="E16" s="97" t="e">
        <f>C16-D16</f>
        <v>#REF!</v>
      </c>
      <c r="H16" s="99" t="s">
        <v>203</v>
      </c>
      <c r="I16" s="100" t="e">
        <f>SUM(I5:I15)</f>
        <v>#REF!</v>
      </c>
      <c r="J16" s="100" t="e">
        <f>SUM(J5:J15)</f>
        <v>#REF!</v>
      </c>
      <c r="K16" s="100" t="e">
        <f t="shared" si="1"/>
        <v>#REF!</v>
      </c>
      <c r="L16" s="86"/>
      <c r="M16" s="89"/>
    </row>
    <row r="18" spans="2:7">
      <c r="B18" s="91" t="s">
        <v>193</v>
      </c>
      <c r="C18" s="87"/>
      <c r="D18" s="87"/>
      <c r="E18" s="87"/>
    </row>
    <row r="19" spans="2:7">
      <c r="B19" s="87"/>
      <c r="C19" s="87"/>
      <c r="D19" s="87" t="s">
        <v>202</v>
      </c>
      <c r="E19" s="87" t="s">
        <v>201</v>
      </c>
    </row>
    <row r="20" spans="2:7">
      <c r="B20" s="87" t="e">
        <f>B5</f>
        <v>#REF!</v>
      </c>
      <c r="C20" s="88" t="e">
        <f>C5+I5</f>
        <v>#REF!</v>
      </c>
      <c r="D20" s="1098" t="e">
        <f>D5+J5</f>
        <v>#REF!</v>
      </c>
      <c r="E20" s="1099" t="e">
        <f>C20+C21-D20</f>
        <v>#REF!</v>
      </c>
    </row>
    <row r="21" spans="2:7">
      <c r="B21" s="87" t="e">
        <f t="shared" ref="B21:B30" si="2">B6</f>
        <v>#REF!</v>
      </c>
      <c r="C21" s="88" t="e">
        <f>C6</f>
        <v>#REF!</v>
      </c>
      <c r="D21" s="1098"/>
      <c r="E21" s="1099"/>
    </row>
    <row r="22" spans="2:7">
      <c r="B22" s="87" t="e">
        <f t="shared" si="2"/>
        <v>#REF!</v>
      </c>
      <c r="C22" s="88" t="e">
        <f t="shared" ref="C22:C30" si="3">C7+I7</f>
        <v>#REF!</v>
      </c>
      <c r="D22" s="88" t="e">
        <f t="shared" ref="D22:D30" si="4">D7+J7</f>
        <v>#REF!</v>
      </c>
      <c r="E22" s="88" t="e">
        <f t="shared" ref="E22:E30" si="5">C22-D22</f>
        <v>#REF!</v>
      </c>
    </row>
    <row r="23" spans="2:7">
      <c r="B23" s="87" t="e">
        <f t="shared" si="2"/>
        <v>#REF!</v>
      </c>
      <c r="C23" s="88" t="e">
        <f t="shared" si="3"/>
        <v>#REF!</v>
      </c>
      <c r="D23" s="88" t="e">
        <f t="shared" si="4"/>
        <v>#REF!</v>
      </c>
      <c r="E23" s="88" t="e">
        <f t="shared" si="5"/>
        <v>#REF!</v>
      </c>
      <c r="G23" s="89"/>
    </row>
    <row r="24" spans="2:7">
      <c r="B24" s="87" t="e">
        <f t="shared" si="2"/>
        <v>#REF!</v>
      </c>
      <c r="C24" s="88" t="e">
        <f t="shared" si="3"/>
        <v>#REF!</v>
      </c>
      <c r="D24" s="88" t="e">
        <f t="shared" si="4"/>
        <v>#REF!</v>
      </c>
      <c r="E24" s="88" t="e">
        <f t="shared" si="5"/>
        <v>#REF!</v>
      </c>
    </row>
    <row r="25" spans="2:7">
      <c r="B25" s="87" t="e">
        <f t="shared" si="2"/>
        <v>#REF!</v>
      </c>
      <c r="C25" s="88" t="e">
        <f t="shared" si="3"/>
        <v>#REF!</v>
      </c>
      <c r="D25" s="88" t="e">
        <f t="shared" si="4"/>
        <v>#REF!</v>
      </c>
      <c r="E25" s="88" t="e">
        <f t="shared" si="5"/>
        <v>#REF!</v>
      </c>
    </row>
    <row r="26" spans="2:7">
      <c r="B26" s="87" t="e">
        <f t="shared" si="2"/>
        <v>#REF!</v>
      </c>
      <c r="C26" s="88" t="e">
        <f t="shared" si="3"/>
        <v>#REF!</v>
      </c>
      <c r="D26" s="88" t="e">
        <f t="shared" si="4"/>
        <v>#REF!</v>
      </c>
      <c r="E26" s="88" t="e">
        <f t="shared" si="5"/>
        <v>#REF!</v>
      </c>
    </row>
    <row r="27" spans="2:7">
      <c r="B27" s="87" t="e">
        <f t="shared" si="2"/>
        <v>#REF!</v>
      </c>
      <c r="C27" s="88" t="e">
        <f t="shared" si="3"/>
        <v>#REF!</v>
      </c>
      <c r="D27" s="88" t="e">
        <f t="shared" si="4"/>
        <v>#REF!</v>
      </c>
      <c r="E27" s="88" t="e">
        <f t="shared" si="5"/>
        <v>#REF!</v>
      </c>
    </row>
    <row r="28" spans="2:7">
      <c r="B28" s="87" t="e">
        <f t="shared" si="2"/>
        <v>#REF!</v>
      </c>
      <c r="C28" s="88" t="e">
        <f t="shared" si="3"/>
        <v>#REF!</v>
      </c>
      <c r="D28" s="88" t="e">
        <f t="shared" si="4"/>
        <v>#REF!</v>
      </c>
      <c r="E28" s="90" t="e">
        <f t="shared" si="5"/>
        <v>#REF!</v>
      </c>
      <c r="G28" s="89"/>
    </row>
    <row r="29" spans="2:7">
      <c r="B29" s="87" t="e">
        <f t="shared" si="2"/>
        <v>#REF!</v>
      </c>
      <c r="C29" s="88" t="e">
        <f t="shared" si="3"/>
        <v>#REF!</v>
      </c>
      <c r="D29" s="88" t="e">
        <f t="shared" si="4"/>
        <v>#REF!</v>
      </c>
      <c r="E29" s="88" t="e">
        <f t="shared" si="5"/>
        <v>#REF!</v>
      </c>
    </row>
    <row r="30" spans="2:7">
      <c r="B30" s="87" t="e">
        <f t="shared" si="2"/>
        <v>#REF!</v>
      </c>
      <c r="C30" s="88" t="e">
        <f t="shared" si="3"/>
        <v>#REF!</v>
      </c>
      <c r="D30" s="88" t="e">
        <f t="shared" si="4"/>
        <v>#REF!</v>
      </c>
      <c r="E30" s="88" t="e">
        <f t="shared" si="5"/>
        <v>#REF!</v>
      </c>
    </row>
    <row r="31" spans="2:7">
      <c r="B31" s="91" t="s">
        <v>203</v>
      </c>
      <c r="C31" s="100" t="e">
        <f>SUM(C20:C30)</f>
        <v>#REF!</v>
      </c>
      <c r="D31" s="100" t="e">
        <f>SUM(D20:D30)</f>
        <v>#REF!</v>
      </c>
      <c r="E31" s="100" t="e">
        <f>SUM(E20:E30)</f>
        <v>#REF!</v>
      </c>
    </row>
    <row r="32" spans="2:7">
      <c r="D32" s="89"/>
    </row>
    <row r="33" spans="2:2">
      <c r="B33" s="85" t="s">
        <v>159</v>
      </c>
    </row>
    <row r="34" spans="2:2">
      <c r="B34" s="85" t="s">
        <v>205</v>
      </c>
    </row>
    <row r="35" spans="2:2">
      <c r="B35" t="s">
        <v>206</v>
      </c>
    </row>
  </sheetData>
  <mergeCells count="5">
    <mergeCell ref="D5:D6"/>
    <mergeCell ref="E5:E6"/>
    <mergeCell ref="D20:D21"/>
    <mergeCell ref="E20:E21"/>
    <mergeCell ref="B1:K1"/>
  </mergeCells>
  <pageMargins left="0.7" right="0.7" top="2.27" bottom="0.75" header="0.3" footer="0.3"/>
  <pageSetup paperSize="9" scale="72" orientation="portrait" r:id="rId1"/>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48"/>
  <sheetViews>
    <sheetView view="pageBreakPreview" zoomScaleSheetLayoutView="100" workbookViewId="0"/>
  </sheetViews>
  <sheetFormatPr defaultColWidth="9.109375" defaultRowHeight="13.8"/>
  <cols>
    <col min="1" max="1" width="10.33203125" style="120" customWidth="1"/>
    <col min="2" max="2" width="36.88671875" style="120" customWidth="1"/>
    <col min="3" max="3" width="12" style="120" customWidth="1"/>
    <col min="4" max="4" width="10.88671875" style="120" customWidth="1"/>
    <col min="5" max="5" width="12.6640625" style="120" customWidth="1"/>
    <col min="6" max="6" width="24.88671875" style="120" customWidth="1"/>
    <col min="7" max="16384" width="9.109375" style="120"/>
  </cols>
  <sheetData>
    <row r="1" spans="1:6" ht="18" customHeight="1">
      <c r="A1" s="234" t="s">
        <v>255</v>
      </c>
    </row>
    <row r="2" spans="1:6" s="121" customFormat="1" ht="18" customHeight="1">
      <c r="A2" s="234" t="e">
        <f>#REF!</f>
        <v>#REF!</v>
      </c>
    </row>
    <row r="3" spans="1:6" s="121" customFormat="1" ht="18" customHeight="1">
      <c r="A3" s="235" t="e">
        <f>#REF!</f>
        <v>#REF!</v>
      </c>
    </row>
    <row r="4" spans="1:6" s="121" customFormat="1" ht="18" customHeight="1">
      <c r="A4" s="234" t="s">
        <v>281</v>
      </c>
    </row>
    <row r="5" spans="1:6" s="121" customFormat="1" ht="35.25" customHeight="1">
      <c r="A5" s="1103" t="s">
        <v>262</v>
      </c>
      <c r="B5" s="1103"/>
      <c r="C5" s="1103"/>
      <c r="D5" s="1103"/>
      <c r="E5" s="1103"/>
      <c r="F5" s="1103"/>
    </row>
    <row r="6" spans="1:6" s="121" customFormat="1" ht="18" customHeight="1">
      <c r="A6" s="189" t="s">
        <v>258</v>
      </c>
      <c r="B6" s="190" t="s">
        <v>257</v>
      </c>
    </row>
    <row r="7" spans="1:6" s="121" customFormat="1" ht="20.100000000000001" customHeight="1">
      <c r="A7" s="189"/>
      <c r="B7" s="190"/>
    </row>
    <row r="8" spans="1:6" ht="20.100000000000001" customHeight="1">
      <c r="A8" s="189"/>
    </row>
    <row r="9" spans="1:6" ht="29.25" customHeight="1">
      <c r="A9" s="231" t="s">
        <v>187</v>
      </c>
      <c r="B9" s="232" t="s">
        <v>3</v>
      </c>
      <c r="C9" s="233" t="s">
        <v>7</v>
      </c>
      <c r="D9" s="233" t="s">
        <v>282</v>
      </c>
      <c r="E9" s="233" t="s">
        <v>7</v>
      </c>
      <c r="F9" s="233" t="s">
        <v>188</v>
      </c>
    </row>
    <row r="10" spans="1:6" s="196" customFormat="1" ht="26.25" customHeight="1">
      <c r="A10" s="197">
        <v>1</v>
      </c>
      <c r="B10" s="198" t="s">
        <v>256</v>
      </c>
      <c r="C10" s="199">
        <v>7963.72</v>
      </c>
      <c r="D10" s="236">
        <v>1</v>
      </c>
      <c r="E10" s="199">
        <f>C10*D10</f>
        <v>7963.72</v>
      </c>
      <c r="F10" s="199" t="s">
        <v>263</v>
      </c>
    </row>
    <row r="11" spans="1:6" s="196" customFormat="1" ht="26.25" customHeight="1">
      <c r="A11" s="197">
        <v>2</v>
      </c>
      <c r="B11" s="198" t="s">
        <v>260</v>
      </c>
      <c r="C11" s="199">
        <v>4380.26</v>
      </c>
      <c r="D11" s="236">
        <v>1</v>
      </c>
      <c r="E11" s="199">
        <f>C11*D11</f>
        <v>4380.26</v>
      </c>
      <c r="F11" s="199" t="s">
        <v>263</v>
      </c>
    </row>
    <row r="12" spans="1:6" s="196" customFormat="1" ht="26.25" customHeight="1">
      <c r="A12" s="197"/>
      <c r="B12" s="198"/>
      <c r="C12" s="199"/>
      <c r="D12" s="199"/>
      <c r="E12" s="199"/>
      <c r="F12" s="199"/>
    </row>
    <row r="13" spans="1:6" s="196" customFormat="1" ht="26.25" customHeight="1">
      <c r="A13" s="228"/>
      <c r="B13" s="229" t="s">
        <v>259</v>
      </c>
      <c r="C13" s="230">
        <f>SUM(C10:C12)</f>
        <v>12343.98</v>
      </c>
      <c r="D13" s="230"/>
      <c r="E13" s="230">
        <f>SUM(E10:E12)</f>
        <v>12343.98</v>
      </c>
      <c r="F13" s="230"/>
    </row>
    <row r="14" spans="1:6" s="196" customFormat="1" ht="26.25" customHeight="1">
      <c r="A14" s="197"/>
      <c r="B14" s="198" t="s">
        <v>261</v>
      </c>
      <c r="C14" s="199">
        <f>C13*0.1</f>
        <v>1234.3980000000001</v>
      </c>
      <c r="D14" s="199"/>
      <c r="E14" s="199">
        <f>E13*0.1</f>
        <v>1234.3980000000001</v>
      </c>
      <c r="F14" s="199"/>
    </row>
    <row r="15" spans="1:6" s="196" customFormat="1" ht="26.25" customHeight="1">
      <c r="A15" s="228"/>
      <c r="B15" s="229" t="s">
        <v>283</v>
      </c>
      <c r="C15" s="230">
        <f>SUM(C13:C14)</f>
        <v>13578.378000000001</v>
      </c>
      <c r="D15" s="230"/>
      <c r="E15" s="230">
        <f>SUM(E13:E14)</f>
        <v>13578.378000000001</v>
      </c>
      <c r="F15" s="230"/>
    </row>
    <row r="16" spans="1:6" ht="20.100000000000001" customHeight="1">
      <c r="A16" s="191"/>
      <c r="B16" s="191"/>
    </row>
    <row r="17" spans="1:2" ht="20.100000000000001" customHeight="1">
      <c r="A17" s="191"/>
      <c r="B17" s="191"/>
    </row>
    <row r="18" spans="1:2" ht="20.100000000000001" customHeight="1">
      <c r="A18" s="191"/>
      <c r="B18" s="191"/>
    </row>
    <row r="19" spans="1:2" ht="20.100000000000001" customHeight="1">
      <c r="A19" s="191"/>
      <c r="B19" s="191"/>
    </row>
    <row r="20" spans="1:2" ht="20.100000000000001" customHeight="1">
      <c r="A20" s="191"/>
      <c r="B20" s="191"/>
    </row>
    <row r="21" spans="1:2" ht="20.100000000000001" customHeight="1">
      <c r="A21" s="191"/>
      <c r="B21" s="191"/>
    </row>
    <row r="22" spans="1:2" ht="20.100000000000001" customHeight="1">
      <c r="A22" s="191"/>
      <c r="B22" s="191"/>
    </row>
    <row r="23" spans="1:2" ht="20.100000000000001" customHeight="1">
      <c r="A23" s="191"/>
      <c r="B23" s="191"/>
    </row>
    <row r="24" spans="1:2" ht="20.100000000000001" customHeight="1">
      <c r="A24" s="191"/>
      <c r="B24" s="191"/>
    </row>
    <row r="25" spans="1:2" ht="20.100000000000001" customHeight="1">
      <c r="A25" s="191"/>
      <c r="B25" s="191"/>
    </row>
    <row r="26" spans="1:2" ht="20.100000000000001" customHeight="1">
      <c r="A26" s="191"/>
      <c r="B26" s="191"/>
    </row>
    <row r="27" spans="1:2" ht="20.100000000000001" customHeight="1">
      <c r="A27" s="191"/>
      <c r="B27" s="191"/>
    </row>
    <row r="28" spans="1:2">
      <c r="A28" s="191"/>
      <c r="B28" s="191"/>
    </row>
    <row r="29" spans="1:2">
      <c r="A29" s="191"/>
      <c r="B29" s="191"/>
    </row>
    <row r="30" spans="1:2">
      <c r="A30" s="191"/>
      <c r="B30" s="191"/>
    </row>
    <row r="31" spans="1:2">
      <c r="A31" s="191"/>
      <c r="B31" s="191"/>
    </row>
    <row r="32" spans="1:2">
      <c r="A32" s="191"/>
      <c r="B32" s="191"/>
    </row>
    <row r="33" spans="1:2">
      <c r="A33" s="191"/>
      <c r="B33" s="191"/>
    </row>
    <row r="34" spans="1:2">
      <c r="A34" s="191"/>
      <c r="B34" s="191"/>
    </row>
    <row r="35" spans="1:2">
      <c r="A35" s="191"/>
      <c r="B35" s="191"/>
    </row>
    <row r="36" spans="1:2">
      <c r="A36" s="191"/>
      <c r="B36" s="191"/>
    </row>
    <row r="37" spans="1:2">
      <c r="A37" s="191"/>
      <c r="B37" s="191"/>
    </row>
    <row r="38" spans="1:2">
      <c r="A38" s="191"/>
      <c r="B38" s="191"/>
    </row>
    <row r="39" spans="1:2">
      <c r="A39" s="191"/>
      <c r="B39" s="191"/>
    </row>
    <row r="40" spans="1:2">
      <c r="A40" s="191"/>
      <c r="B40" s="191"/>
    </row>
    <row r="41" spans="1:2">
      <c r="A41" s="191"/>
      <c r="B41" s="191"/>
    </row>
    <row r="42" spans="1:2">
      <c r="A42" s="191"/>
      <c r="B42" s="191"/>
    </row>
    <row r="43" spans="1:2">
      <c r="A43" s="191"/>
      <c r="B43" s="191"/>
    </row>
    <row r="44" spans="1:2">
      <c r="A44" s="191"/>
      <c r="B44" s="191"/>
    </row>
    <row r="45" spans="1:2">
      <c r="A45" s="191"/>
      <c r="B45" s="191"/>
    </row>
    <row r="46" spans="1:2">
      <c r="A46" s="191"/>
      <c r="B46" s="191"/>
    </row>
    <row r="47" spans="1:2">
      <c r="A47" s="191"/>
      <c r="B47" s="191"/>
    </row>
    <row r="48" spans="1:2">
      <c r="A48" s="191"/>
      <c r="B48" s="191"/>
    </row>
  </sheetData>
  <mergeCells count="1">
    <mergeCell ref="A5:F5"/>
  </mergeCells>
  <pageMargins left="0.7" right="0.45" top="0.75" bottom="0.75" header="0.3" footer="0.3"/>
  <pageSetup paperSize="9" scale="84" orientation="portrait" r:id="rId1"/>
  <headerFooter>
    <oddFooter>&amp;CNOC_56_Summary_Page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B1:M84"/>
  <sheetViews>
    <sheetView view="pageBreakPreview" zoomScale="85" zoomScaleNormal="85" zoomScaleSheetLayoutView="85" workbookViewId="0">
      <pane xSplit="4" ySplit="6" topLeftCell="E7" activePane="bottomRight" state="frozen"/>
      <selection pane="topRight"/>
      <selection pane="bottomLeft"/>
      <selection pane="bottomRight"/>
    </sheetView>
  </sheetViews>
  <sheetFormatPr defaultRowHeight="14.4"/>
  <cols>
    <col min="1" max="1" width="5.44140625" customWidth="1"/>
    <col min="2" max="2" width="26.5546875" style="193" customWidth="1"/>
    <col min="3" max="3" width="17.5546875" style="205" customWidth="1"/>
    <col min="4" max="5" width="14.88671875" style="205" customWidth="1"/>
    <col min="6" max="6" width="16.6640625" style="205" customWidth="1"/>
    <col min="9" max="9" width="9.33203125" bestFit="1" customWidth="1"/>
    <col min="10" max="10" width="10.5546875" bestFit="1" customWidth="1"/>
    <col min="11" max="11" width="32.6640625" customWidth="1"/>
  </cols>
  <sheetData>
    <row r="1" spans="2:11">
      <c r="B1" s="200"/>
      <c r="C1" s="201"/>
      <c r="D1" s="201"/>
      <c r="E1" s="201"/>
      <c r="F1" s="201"/>
      <c r="G1" s="202"/>
      <c r="H1" s="202"/>
      <c r="I1" s="202"/>
      <c r="J1" s="202"/>
      <c r="K1" s="203"/>
    </row>
    <row r="2" spans="2:11">
      <c r="B2" s="204"/>
      <c r="K2" s="206">
        <v>44074</v>
      </c>
    </row>
    <row r="3" spans="2:11">
      <c r="B3" s="207" t="s">
        <v>264</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43902</v>
      </c>
      <c r="C7" s="194" t="s">
        <v>269</v>
      </c>
      <c r="D7" s="194">
        <v>1</v>
      </c>
      <c r="E7" s="194" t="s">
        <v>270</v>
      </c>
      <c r="F7" s="194" t="s">
        <v>271</v>
      </c>
      <c r="G7" s="108">
        <v>1</v>
      </c>
      <c r="H7" s="108" t="s">
        <v>272</v>
      </c>
      <c r="I7" s="214">
        <v>105.12820512820514</v>
      </c>
      <c r="J7" s="215">
        <f t="shared" ref="J7:J70" si="0">G7*I7</f>
        <v>105.12820512820514</v>
      </c>
      <c r="K7" s="87"/>
    </row>
    <row r="8" spans="2:11">
      <c r="B8" s="213">
        <v>43902</v>
      </c>
      <c r="C8" s="194" t="s">
        <v>269</v>
      </c>
      <c r="D8" s="194">
        <v>3</v>
      </c>
      <c r="E8" s="194" t="s">
        <v>270</v>
      </c>
      <c r="F8" s="194" t="s">
        <v>271</v>
      </c>
      <c r="G8" s="108">
        <v>1</v>
      </c>
      <c r="H8" s="108" t="s">
        <v>272</v>
      </c>
      <c r="I8" s="214">
        <v>105.12820512820514</v>
      </c>
      <c r="J8" s="215">
        <f t="shared" si="0"/>
        <v>105.12820512820514</v>
      </c>
      <c r="K8" s="87"/>
    </row>
    <row r="9" spans="2:11">
      <c r="B9" s="213">
        <v>43902</v>
      </c>
      <c r="C9" s="194" t="s">
        <v>269</v>
      </c>
      <c r="D9" s="194">
        <v>2</v>
      </c>
      <c r="E9" s="194" t="s">
        <v>270</v>
      </c>
      <c r="F9" s="194" t="s">
        <v>271</v>
      </c>
      <c r="G9" s="108">
        <v>1</v>
      </c>
      <c r="H9" s="108" t="s">
        <v>272</v>
      </c>
      <c r="I9" s="214">
        <v>105.12820512820514</v>
      </c>
      <c r="J9" s="215">
        <f t="shared" si="0"/>
        <v>105.12820512820514</v>
      </c>
      <c r="K9" s="87"/>
    </row>
    <row r="10" spans="2:11">
      <c r="B10" s="213">
        <v>43908</v>
      </c>
      <c r="C10" s="194" t="s">
        <v>269</v>
      </c>
      <c r="D10" s="194">
        <v>1</v>
      </c>
      <c r="E10" s="194" t="s">
        <v>270</v>
      </c>
      <c r="F10" s="194" t="s">
        <v>273</v>
      </c>
      <c r="G10" s="108">
        <v>1</v>
      </c>
      <c r="H10" s="108" t="s">
        <v>272</v>
      </c>
      <c r="I10" s="214">
        <v>105.12820512820514</v>
      </c>
      <c r="J10" s="215">
        <f t="shared" si="0"/>
        <v>105.12820512820514</v>
      </c>
      <c r="K10" s="87"/>
    </row>
    <row r="11" spans="2:11">
      <c r="B11" s="213">
        <v>43908</v>
      </c>
      <c r="C11" s="194" t="s">
        <v>269</v>
      </c>
      <c r="D11" s="194">
        <v>1</v>
      </c>
      <c r="E11" s="194" t="s">
        <v>270</v>
      </c>
      <c r="F11" s="194" t="s">
        <v>271</v>
      </c>
      <c r="G11" s="108">
        <v>1</v>
      </c>
      <c r="H11" s="108" t="s">
        <v>272</v>
      </c>
      <c r="I11" s="214">
        <v>105.12820512820514</v>
      </c>
      <c r="J11" s="215">
        <f t="shared" si="0"/>
        <v>105.12820512820514</v>
      </c>
      <c r="K11" s="87"/>
    </row>
    <row r="12" spans="2:11">
      <c r="B12" s="213">
        <v>43909</v>
      </c>
      <c r="C12" s="194" t="s">
        <v>269</v>
      </c>
      <c r="D12" s="194">
        <v>2</v>
      </c>
      <c r="E12" s="194" t="s">
        <v>270</v>
      </c>
      <c r="F12" s="194" t="s">
        <v>273</v>
      </c>
      <c r="G12" s="108">
        <v>1</v>
      </c>
      <c r="H12" s="108" t="s">
        <v>272</v>
      </c>
      <c r="I12" s="214">
        <v>105.12820512820514</v>
      </c>
      <c r="J12" s="215">
        <f t="shared" si="0"/>
        <v>105.12820512820514</v>
      </c>
      <c r="K12" s="87"/>
    </row>
    <row r="13" spans="2:11">
      <c r="B13" s="213">
        <v>43912</v>
      </c>
      <c r="C13" s="194" t="s">
        <v>269</v>
      </c>
      <c r="D13" s="194">
        <v>1</v>
      </c>
      <c r="E13" s="194" t="s">
        <v>270</v>
      </c>
      <c r="F13" s="194" t="s">
        <v>271</v>
      </c>
      <c r="G13" s="108">
        <v>1</v>
      </c>
      <c r="H13" s="108" t="s">
        <v>272</v>
      </c>
      <c r="I13" s="214">
        <v>105.12820512820514</v>
      </c>
      <c r="J13" s="215">
        <f t="shared" si="0"/>
        <v>105.12820512820514</v>
      </c>
      <c r="K13" s="87"/>
    </row>
    <row r="14" spans="2:11">
      <c r="B14" s="213">
        <v>43912</v>
      </c>
      <c r="C14" s="194" t="s">
        <v>269</v>
      </c>
      <c r="D14" s="194">
        <v>2</v>
      </c>
      <c r="E14" s="194" t="s">
        <v>270</v>
      </c>
      <c r="F14" s="194" t="s">
        <v>271</v>
      </c>
      <c r="G14" s="108">
        <v>1</v>
      </c>
      <c r="H14" s="108" t="s">
        <v>272</v>
      </c>
      <c r="I14" s="214">
        <v>105.12820512820514</v>
      </c>
      <c r="J14" s="215">
        <f t="shared" si="0"/>
        <v>105.12820512820514</v>
      </c>
      <c r="K14" s="87"/>
    </row>
    <row r="15" spans="2:11">
      <c r="B15" s="213">
        <v>43913</v>
      </c>
      <c r="C15" s="194" t="s">
        <v>269</v>
      </c>
      <c r="D15" s="194">
        <v>1</v>
      </c>
      <c r="E15" s="194" t="s">
        <v>270</v>
      </c>
      <c r="F15" s="194" t="s">
        <v>273</v>
      </c>
      <c r="G15" s="108">
        <v>1</v>
      </c>
      <c r="H15" s="108" t="s">
        <v>272</v>
      </c>
      <c r="I15" s="214">
        <v>105.12820512820514</v>
      </c>
      <c r="J15" s="215">
        <f t="shared" si="0"/>
        <v>105.12820512820514</v>
      </c>
      <c r="K15" s="87"/>
    </row>
    <row r="16" spans="2:11">
      <c r="B16" s="213">
        <v>43913</v>
      </c>
      <c r="C16" s="194" t="s">
        <v>269</v>
      </c>
      <c r="D16" s="194">
        <v>2</v>
      </c>
      <c r="E16" s="194" t="s">
        <v>270</v>
      </c>
      <c r="F16" s="194" t="s">
        <v>271</v>
      </c>
      <c r="G16" s="108">
        <v>1</v>
      </c>
      <c r="H16" s="108" t="s">
        <v>272</v>
      </c>
      <c r="I16" s="214">
        <v>105.12820512820514</v>
      </c>
      <c r="J16" s="215">
        <f t="shared" si="0"/>
        <v>105.12820512820514</v>
      </c>
      <c r="K16" s="87"/>
    </row>
    <row r="17" spans="2:11">
      <c r="B17" s="213">
        <v>43913</v>
      </c>
      <c r="C17" s="194" t="s">
        <v>269</v>
      </c>
      <c r="D17" s="194">
        <v>3</v>
      </c>
      <c r="E17" s="194" t="s">
        <v>270</v>
      </c>
      <c r="F17" s="194" t="s">
        <v>271</v>
      </c>
      <c r="G17" s="108">
        <v>1</v>
      </c>
      <c r="H17" s="108" t="s">
        <v>272</v>
      </c>
      <c r="I17" s="214">
        <v>105.12820512820514</v>
      </c>
      <c r="J17" s="215">
        <f t="shared" si="0"/>
        <v>105.12820512820514</v>
      </c>
      <c r="K17" s="87"/>
    </row>
    <row r="18" spans="2:11">
      <c r="B18" s="213">
        <v>43914</v>
      </c>
      <c r="C18" s="194" t="s">
        <v>269</v>
      </c>
      <c r="D18" s="194" t="s">
        <v>274</v>
      </c>
      <c r="E18" s="194" t="s">
        <v>270</v>
      </c>
      <c r="F18" s="194" t="s">
        <v>273</v>
      </c>
      <c r="G18" s="108">
        <v>1</v>
      </c>
      <c r="H18" s="108" t="s">
        <v>272</v>
      </c>
      <c r="I18" s="214">
        <v>105.12820512820514</v>
      </c>
      <c r="J18" s="215">
        <f t="shared" si="0"/>
        <v>105.12820512820514</v>
      </c>
      <c r="K18" s="87"/>
    </row>
    <row r="19" spans="2:11">
      <c r="B19" s="213">
        <v>43914</v>
      </c>
      <c r="C19" s="194" t="s">
        <v>269</v>
      </c>
      <c r="D19" s="194" t="s">
        <v>274</v>
      </c>
      <c r="E19" s="194" t="s">
        <v>270</v>
      </c>
      <c r="F19" s="194" t="s">
        <v>271</v>
      </c>
      <c r="G19" s="108">
        <v>1</v>
      </c>
      <c r="H19" s="108" t="s">
        <v>272</v>
      </c>
      <c r="I19" s="214">
        <v>105.12820512820514</v>
      </c>
      <c r="J19" s="215">
        <f t="shared" si="0"/>
        <v>105.12820512820514</v>
      </c>
      <c r="K19" s="87"/>
    </row>
    <row r="20" spans="2:11">
      <c r="B20" s="213">
        <v>43915</v>
      </c>
      <c r="C20" s="194" t="s">
        <v>269</v>
      </c>
      <c r="D20" s="194">
        <v>1</v>
      </c>
      <c r="E20" s="194" t="s">
        <v>270</v>
      </c>
      <c r="F20" s="194" t="s">
        <v>273</v>
      </c>
      <c r="G20" s="108">
        <v>1</v>
      </c>
      <c r="H20" s="108" t="s">
        <v>272</v>
      </c>
      <c r="I20" s="214">
        <v>105.12820512820514</v>
      </c>
      <c r="J20" s="215">
        <f t="shared" si="0"/>
        <v>105.12820512820514</v>
      </c>
      <c r="K20" s="87"/>
    </row>
    <row r="21" spans="2:11">
      <c r="B21" s="213">
        <v>43915</v>
      </c>
      <c r="C21" s="194" t="s">
        <v>269</v>
      </c>
      <c r="D21" s="194">
        <v>2</v>
      </c>
      <c r="E21" s="194" t="s">
        <v>270</v>
      </c>
      <c r="F21" s="194" t="s">
        <v>273</v>
      </c>
      <c r="G21" s="108">
        <v>1</v>
      </c>
      <c r="H21" s="108" t="s">
        <v>272</v>
      </c>
      <c r="I21" s="214">
        <v>105.12820512820514</v>
      </c>
      <c r="J21" s="215">
        <f t="shared" si="0"/>
        <v>105.12820512820514</v>
      </c>
      <c r="K21" s="87"/>
    </row>
    <row r="22" spans="2:11">
      <c r="B22" s="213">
        <v>43915</v>
      </c>
      <c r="C22" s="194" t="s">
        <v>269</v>
      </c>
      <c r="D22" s="194">
        <v>2</v>
      </c>
      <c r="E22" s="194" t="s">
        <v>270</v>
      </c>
      <c r="F22" s="194" t="s">
        <v>271</v>
      </c>
      <c r="G22" s="108">
        <v>1</v>
      </c>
      <c r="H22" s="108" t="s">
        <v>272</v>
      </c>
      <c r="I22" s="214">
        <v>105.12820512820514</v>
      </c>
      <c r="J22" s="215">
        <f t="shared" si="0"/>
        <v>105.12820512820514</v>
      </c>
      <c r="K22" s="87"/>
    </row>
    <row r="23" spans="2:11">
      <c r="B23" s="213">
        <v>43915</v>
      </c>
      <c r="C23" s="194" t="s">
        <v>269</v>
      </c>
      <c r="D23" s="194">
        <v>3</v>
      </c>
      <c r="E23" s="194" t="s">
        <v>270</v>
      </c>
      <c r="F23" s="194" t="s">
        <v>271</v>
      </c>
      <c r="G23" s="108">
        <v>1</v>
      </c>
      <c r="H23" s="108" t="s">
        <v>272</v>
      </c>
      <c r="I23" s="214">
        <v>105.12820512820514</v>
      </c>
      <c r="J23" s="215">
        <f t="shared" si="0"/>
        <v>105.12820512820514</v>
      </c>
      <c r="K23" s="87"/>
    </row>
    <row r="24" spans="2:11">
      <c r="B24" s="213">
        <v>43918</v>
      </c>
      <c r="C24" s="194" t="s">
        <v>269</v>
      </c>
      <c r="D24" s="194">
        <v>2</v>
      </c>
      <c r="E24" s="194" t="s">
        <v>270</v>
      </c>
      <c r="F24" s="194" t="s">
        <v>271</v>
      </c>
      <c r="G24" s="108">
        <v>1</v>
      </c>
      <c r="H24" s="108" t="s">
        <v>272</v>
      </c>
      <c r="I24" s="214">
        <v>105.12820512820514</v>
      </c>
      <c r="J24" s="215">
        <f t="shared" si="0"/>
        <v>105.12820512820514</v>
      </c>
      <c r="K24" s="87"/>
    </row>
    <row r="25" spans="2:11">
      <c r="B25" s="213">
        <v>43919</v>
      </c>
      <c r="C25" s="194" t="s">
        <v>269</v>
      </c>
      <c r="D25" s="194">
        <v>3</v>
      </c>
      <c r="E25" s="194" t="s">
        <v>270</v>
      </c>
      <c r="F25" s="194" t="s">
        <v>271</v>
      </c>
      <c r="G25" s="108">
        <v>1</v>
      </c>
      <c r="H25" s="108" t="s">
        <v>272</v>
      </c>
      <c r="I25" s="214">
        <v>105.12820512820514</v>
      </c>
      <c r="J25" s="215">
        <f t="shared" si="0"/>
        <v>105.12820512820514</v>
      </c>
      <c r="K25" s="87"/>
    </row>
    <row r="26" spans="2:11">
      <c r="B26" s="213">
        <v>43921</v>
      </c>
      <c r="C26" s="194" t="s">
        <v>269</v>
      </c>
      <c r="D26" s="194">
        <v>1</v>
      </c>
      <c r="E26" s="194" t="s">
        <v>270</v>
      </c>
      <c r="F26" s="194" t="s">
        <v>271</v>
      </c>
      <c r="G26" s="108">
        <v>1</v>
      </c>
      <c r="H26" s="108" t="s">
        <v>272</v>
      </c>
      <c r="I26" s="214">
        <v>105.12820512820514</v>
      </c>
      <c r="J26" s="215">
        <f t="shared" si="0"/>
        <v>105.12820512820514</v>
      </c>
      <c r="K26" s="87"/>
    </row>
    <row r="27" spans="2:11">
      <c r="B27" s="213">
        <v>43921</v>
      </c>
      <c r="C27" s="194" t="s">
        <v>269</v>
      </c>
      <c r="D27" s="194">
        <v>3</v>
      </c>
      <c r="E27" s="194" t="s">
        <v>270</v>
      </c>
      <c r="F27" s="194" t="s">
        <v>271</v>
      </c>
      <c r="G27" s="108">
        <v>1</v>
      </c>
      <c r="H27" s="108" t="s">
        <v>272</v>
      </c>
      <c r="I27" s="214">
        <v>105.12820512820514</v>
      </c>
      <c r="J27" s="215">
        <f t="shared" si="0"/>
        <v>105.12820512820514</v>
      </c>
      <c r="K27" s="87"/>
    </row>
    <row r="28" spans="2:11">
      <c r="B28" s="213">
        <v>43922</v>
      </c>
      <c r="C28" s="194" t="s">
        <v>269</v>
      </c>
      <c r="D28" s="194">
        <v>2</v>
      </c>
      <c r="E28" s="194" t="s">
        <v>270</v>
      </c>
      <c r="F28" s="194" t="s">
        <v>271</v>
      </c>
      <c r="G28" s="108">
        <v>1</v>
      </c>
      <c r="H28" s="108" t="s">
        <v>272</v>
      </c>
      <c r="I28" s="214">
        <v>105.12820512820514</v>
      </c>
      <c r="J28" s="215">
        <f t="shared" si="0"/>
        <v>105.12820512820514</v>
      </c>
      <c r="K28" s="87"/>
    </row>
    <row r="29" spans="2:11">
      <c r="B29" s="213">
        <v>43923</v>
      </c>
      <c r="C29" s="194" t="s">
        <v>269</v>
      </c>
      <c r="D29" s="194">
        <v>3</v>
      </c>
      <c r="E29" s="194" t="s">
        <v>270</v>
      </c>
      <c r="F29" s="194" t="s">
        <v>271</v>
      </c>
      <c r="G29" s="108">
        <v>1</v>
      </c>
      <c r="H29" s="108" t="s">
        <v>272</v>
      </c>
      <c r="I29" s="214">
        <v>105.12820512820514</v>
      </c>
      <c r="J29" s="215">
        <f t="shared" si="0"/>
        <v>105.12820512820514</v>
      </c>
      <c r="K29" s="87"/>
    </row>
    <row r="30" spans="2:11">
      <c r="B30" s="213">
        <v>43923</v>
      </c>
      <c r="C30" s="194" t="s">
        <v>269</v>
      </c>
      <c r="D30" s="194">
        <v>2</v>
      </c>
      <c r="E30" s="194" t="s">
        <v>270</v>
      </c>
      <c r="F30" s="194" t="s">
        <v>271</v>
      </c>
      <c r="G30" s="108">
        <v>1</v>
      </c>
      <c r="H30" s="108" t="s">
        <v>272</v>
      </c>
      <c r="I30" s="214">
        <v>105.12820512820514</v>
      </c>
      <c r="J30" s="215">
        <f t="shared" si="0"/>
        <v>105.12820512820514</v>
      </c>
      <c r="K30" s="87"/>
    </row>
    <row r="31" spans="2:11">
      <c r="B31" s="213">
        <v>43962</v>
      </c>
      <c r="C31" s="194" t="s">
        <v>269</v>
      </c>
      <c r="D31" s="194">
        <v>3</v>
      </c>
      <c r="E31" s="194" t="s">
        <v>270</v>
      </c>
      <c r="F31" s="194" t="s">
        <v>271</v>
      </c>
      <c r="G31" s="108">
        <v>1</v>
      </c>
      <c r="H31" s="108" t="s">
        <v>272</v>
      </c>
      <c r="I31" s="214">
        <v>105.12820512820514</v>
      </c>
      <c r="J31" s="215">
        <f t="shared" si="0"/>
        <v>105.12820512820514</v>
      </c>
      <c r="K31" s="87"/>
    </row>
    <row r="32" spans="2:11">
      <c r="B32" s="213">
        <v>43962</v>
      </c>
      <c r="C32" s="194" t="s">
        <v>269</v>
      </c>
      <c r="D32" s="194">
        <v>1</v>
      </c>
      <c r="E32" s="194" t="s">
        <v>270</v>
      </c>
      <c r="F32" s="194" t="s">
        <v>273</v>
      </c>
      <c r="G32" s="108">
        <v>1</v>
      </c>
      <c r="H32" s="108" t="s">
        <v>272</v>
      </c>
      <c r="I32" s="214">
        <v>105.12820512820514</v>
      </c>
      <c r="J32" s="215">
        <f t="shared" si="0"/>
        <v>105.12820512820514</v>
      </c>
      <c r="K32" s="87"/>
    </row>
    <row r="33" spans="2:11">
      <c r="B33" s="213">
        <v>43963</v>
      </c>
      <c r="C33" s="194" t="s">
        <v>269</v>
      </c>
      <c r="D33" s="194">
        <v>3</v>
      </c>
      <c r="E33" s="194" t="s">
        <v>270</v>
      </c>
      <c r="F33" s="194" t="s">
        <v>271</v>
      </c>
      <c r="G33" s="108">
        <v>1</v>
      </c>
      <c r="H33" s="108" t="s">
        <v>272</v>
      </c>
      <c r="I33" s="214">
        <v>105.12820512820514</v>
      </c>
      <c r="J33" s="215">
        <f t="shared" si="0"/>
        <v>105.12820512820514</v>
      </c>
      <c r="K33" s="87"/>
    </row>
    <row r="34" spans="2:11">
      <c r="B34" s="213">
        <v>43963</v>
      </c>
      <c r="C34" s="194" t="s">
        <v>269</v>
      </c>
      <c r="D34" s="194">
        <v>1</v>
      </c>
      <c r="E34" s="194" t="s">
        <v>270</v>
      </c>
      <c r="F34" s="194" t="s">
        <v>273</v>
      </c>
      <c r="G34" s="108">
        <v>1</v>
      </c>
      <c r="H34" s="108" t="s">
        <v>272</v>
      </c>
      <c r="I34" s="214">
        <v>105.12820512820514</v>
      </c>
      <c r="J34" s="215">
        <f t="shared" si="0"/>
        <v>105.12820512820514</v>
      </c>
      <c r="K34" s="87"/>
    </row>
    <row r="35" spans="2:11">
      <c r="B35" s="213">
        <v>43964</v>
      </c>
      <c r="C35" s="194" t="s">
        <v>269</v>
      </c>
      <c r="D35" s="194">
        <v>1</v>
      </c>
      <c r="E35" s="194" t="s">
        <v>270</v>
      </c>
      <c r="F35" s="194" t="s">
        <v>271</v>
      </c>
      <c r="G35" s="108">
        <v>1</v>
      </c>
      <c r="H35" s="108" t="s">
        <v>272</v>
      </c>
      <c r="I35" s="214">
        <v>105.12820512820514</v>
      </c>
      <c r="J35" s="215">
        <f t="shared" si="0"/>
        <v>105.12820512820514</v>
      </c>
      <c r="K35" s="87"/>
    </row>
    <row r="36" spans="2:11">
      <c r="B36" s="213">
        <v>43964</v>
      </c>
      <c r="C36" s="194" t="s">
        <v>269</v>
      </c>
      <c r="D36" s="194">
        <v>2</v>
      </c>
      <c r="E36" s="194" t="s">
        <v>270</v>
      </c>
      <c r="F36" s="194" t="s">
        <v>273</v>
      </c>
      <c r="G36" s="108">
        <v>1</v>
      </c>
      <c r="H36" s="108" t="s">
        <v>272</v>
      </c>
      <c r="I36" s="214">
        <v>105.12820512820514</v>
      </c>
      <c r="J36" s="215">
        <f t="shared" si="0"/>
        <v>105.12820512820514</v>
      </c>
      <c r="K36" s="87"/>
    </row>
    <row r="37" spans="2:11">
      <c r="B37" s="213">
        <v>43965</v>
      </c>
      <c r="C37" s="194" t="s">
        <v>269</v>
      </c>
      <c r="D37" s="194">
        <v>2</v>
      </c>
      <c r="E37" s="194" t="s">
        <v>270</v>
      </c>
      <c r="F37" s="194" t="s">
        <v>271</v>
      </c>
      <c r="G37" s="108">
        <v>1</v>
      </c>
      <c r="H37" s="108" t="s">
        <v>272</v>
      </c>
      <c r="I37" s="214">
        <v>105.12820512820514</v>
      </c>
      <c r="J37" s="215">
        <f t="shared" si="0"/>
        <v>105.12820512820514</v>
      </c>
      <c r="K37" s="87"/>
    </row>
    <row r="38" spans="2:11">
      <c r="B38" s="213">
        <v>43965</v>
      </c>
      <c r="C38" s="194" t="s">
        <v>269</v>
      </c>
      <c r="D38" s="194">
        <v>3</v>
      </c>
      <c r="E38" s="194" t="s">
        <v>270</v>
      </c>
      <c r="F38" s="194" t="s">
        <v>273</v>
      </c>
      <c r="G38" s="108">
        <v>1</v>
      </c>
      <c r="H38" s="108" t="s">
        <v>272</v>
      </c>
      <c r="I38" s="214">
        <v>105.12820512820514</v>
      </c>
      <c r="J38" s="215">
        <f t="shared" si="0"/>
        <v>105.12820512820514</v>
      </c>
      <c r="K38" s="87"/>
    </row>
    <row r="39" spans="2:11">
      <c r="B39" s="213">
        <v>43967</v>
      </c>
      <c r="C39" s="194" t="s">
        <v>269</v>
      </c>
      <c r="D39" s="194">
        <v>3</v>
      </c>
      <c r="E39" s="194" t="s">
        <v>270</v>
      </c>
      <c r="F39" s="194" t="s">
        <v>271</v>
      </c>
      <c r="G39" s="108">
        <v>1</v>
      </c>
      <c r="H39" s="108" t="s">
        <v>272</v>
      </c>
      <c r="I39" s="214">
        <v>105.12820512820514</v>
      </c>
      <c r="J39" s="215">
        <f t="shared" si="0"/>
        <v>105.12820512820514</v>
      </c>
      <c r="K39" s="87"/>
    </row>
    <row r="40" spans="2:11">
      <c r="B40" s="213">
        <v>43967</v>
      </c>
      <c r="C40" s="194" t="s">
        <v>269</v>
      </c>
      <c r="D40" s="194">
        <v>2</v>
      </c>
      <c r="E40" s="194" t="s">
        <v>270</v>
      </c>
      <c r="F40" s="194" t="s">
        <v>273</v>
      </c>
      <c r="G40" s="108">
        <v>1</v>
      </c>
      <c r="H40" s="108" t="s">
        <v>272</v>
      </c>
      <c r="I40" s="214">
        <v>105.12820512820514</v>
      </c>
      <c r="J40" s="215">
        <f t="shared" si="0"/>
        <v>105.12820512820514</v>
      </c>
      <c r="K40" s="87"/>
    </row>
    <row r="41" spans="2:11">
      <c r="B41" s="213">
        <v>43968</v>
      </c>
      <c r="C41" s="194" t="s">
        <v>269</v>
      </c>
      <c r="D41" s="194">
        <v>1</v>
      </c>
      <c r="E41" s="194" t="s">
        <v>270</v>
      </c>
      <c r="F41" s="194" t="s">
        <v>271</v>
      </c>
      <c r="G41" s="108">
        <v>0.5</v>
      </c>
      <c r="H41" s="108" t="s">
        <v>272</v>
      </c>
      <c r="I41" s="214">
        <v>105.12820512820514</v>
      </c>
      <c r="J41" s="215">
        <f t="shared" si="0"/>
        <v>52.564102564102569</v>
      </c>
      <c r="K41" s="87"/>
    </row>
    <row r="42" spans="2:11">
      <c r="B42" s="213">
        <v>43968</v>
      </c>
      <c r="C42" s="194" t="s">
        <v>269</v>
      </c>
      <c r="D42" s="194">
        <v>1</v>
      </c>
      <c r="E42" s="194" t="s">
        <v>270</v>
      </c>
      <c r="F42" s="194" t="s">
        <v>273</v>
      </c>
      <c r="G42" s="108">
        <v>0.5</v>
      </c>
      <c r="H42" s="108" t="s">
        <v>272</v>
      </c>
      <c r="I42" s="214">
        <v>105.12820512820514</v>
      </c>
      <c r="J42" s="215">
        <f t="shared" si="0"/>
        <v>52.564102564102569</v>
      </c>
      <c r="K42" s="87"/>
    </row>
    <row r="43" spans="2:11">
      <c r="B43" s="213">
        <v>43968</v>
      </c>
      <c r="C43" s="194" t="s">
        <v>275</v>
      </c>
      <c r="D43" s="194"/>
      <c r="E43" s="194" t="s">
        <v>270</v>
      </c>
      <c r="F43" s="194" t="s">
        <v>273</v>
      </c>
      <c r="G43" s="108">
        <v>1</v>
      </c>
      <c r="H43" s="108" t="s">
        <v>272</v>
      </c>
      <c r="I43" s="214">
        <v>384.61538461538464</v>
      </c>
      <c r="J43" s="215">
        <f t="shared" si="0"/>
        <v>384.61538461538464</v>
      </c>
      <c r="K43" s="87"/>
    </row>
    <row r="44" spans="2:11">
      <c r="B44" s="213">
        <v>43969</v>
      </c>
      <c r="C44" s="194" t="s">
        <v>269</v>
      </c>
      <c r="D44" s="194">
        <v>2</v>
      </c>
      <c r="E44" s="194" t="s">
        <v>270</v>
      </c>
      <c r="F44" s="194" t="s">
        <v>271</v>
      </c>
      <c r="G44" s="108">
        <v>1</v>
      </c>
      <c r="H44" s="108" t="s">
        <v>272</v>
      </c>
      <c r="I44" s="214">
        <v>105.12820512820514</v>
      </c>
      <c r="J44" s="215">
        <f t="shared" si="0"/>
        <v>105.12820512820514</v>
      </c>
      <c r="K44" s="87"/>
    </row>
    <row r="45" spans="2:11">
      <c r="B45" s="213">
        <v>43969</v>
      </c>
      <c r="C45" s="194" t="s">
        <v>269</v>
      </c>
      <c r="D45" s="194">
        <v>1</v>
      </c>
      <c r="E45" s="194" t="s">
        <v>270</v>
      </c>
      <c r="F45" s="194" t="s">
        <v>273</v>
      </c>
      <c r="G45" s="108">
        <v>1</v>
      </c>
      <c r="H45" s="108" t="s">
        <v>272</v>
      </c>
      <c r="I45" s="214">
        <v>105.12820512820514</v>
      </c>
      <c r="J45" s="215">
        <f t="shared" si="0"/>
        <v>105.12820512820514</v>
      </c>
      <c r="K45" s="87"/>
    </row>
    <row r="46" spans="2:11">
      <c r="B46" s="213">
        <v>43970</v>
      </c>
      <c r="C46" s="194" t="s">
        <v>269</v>
      </c>
      <c r="D46" s="194">
        <v>1</v>
      </c>
      <c r="E46" s="194" t="s">
        <v>270</v>
      </c>
      <c r="F46" s="194" t="s">
        <v>271</v>
      </c>
      <c r="G46" s="108">
        <v>1</v>
      </c>
      <c r="H46" s="108" t="s">
        <v>272</v>
      </c>
      <c r="I46" s="214">
        <v>105.12820512820514</v>
      </c>
      <c r="J46" s="215">
        <f t="shared" si="0"/>
        <v>105.12820512820514</v>
      </c>
      <c r="K46" s="87"/>
    </row>
    <row r="47" spans="2:11">
      <c r="B47" s="213">
        <v>43971</v>
      </c>
      <c r="C47" s="194" t="s">
        <v>269</v>
      </c>
      <c r="D47" s="194">
        <v>1</v>
      </c>
      <c r="E47" s="194" t="s">
        <v>270</v>
      </c>
      <c r="F47" s="194" t="s">
        <v>271</v>
      </c>
      <c r="G47" s="108">
        <v>1</v>
      </c>
      <c r="H47" s="108" t="s">
        <v>272</v>
      </c>
      <c r="I47" s="214">
        <v>105.12820512820514</v>
      </c>
      <c r="J47" s="215">
        <f t="shared" si="0"/>
        <v>105.12820512820514</v>
      </c>
      <c r="K47" s="87"/>
    </row>
    <row r="48" spans="2:11">
      <c r="B48" s="213">
        <v>43978</v>
      </c>
      <c r="C48" s="194" t="s">
        <v>269</v>
      </c>
      <c r="D48" s="194">
        <v>1</v>
      </c>
      <c r="E48" s="194" t="s">
        <v>270</v>
      </c>
      <c r="F48" s="194" t="s">
        <v>271</v>
      </c>
      <c r="G48" s="108">
        <v>1</v>
      </c>
      <c r="H48" s="108" t="s">
        <v>272</v>
      </c>
      <c r="I48" s="214">
        <v>105.12820512820514</v>
      </c>
      <c r="J48" s="215">
        <f t="shared" si="0"/>
        <v>105.12820512820514</v>
      </c>
      <c r="K48" s="87"/>
    </row>
    <row r="49" spans="2:11">
      <c r="B49" s="213">
        <v>43979</v>
      </c>
      <c r="C49" s="194" t="s">
        <v>269</v>
      </c>
      <c r="D49" s="194">
        <v>3</v>
      </c>
      <c r="E49" s="194" t="s">
        <v>270</v>
      </c>
      <c r="F49" s="194" t="s">
        <v>271</v>
      </c>
      <c r="G49" s="108">
        <v>1</v>
      </c>
      <c r="H49" s="108" t="s">
        <v>272</v>
      </c>
      <c r="I49" s="214">
        <v>105.12820512820514</v>
      </c>
      <c r="J49" s="215">
        <f t="shared" si="0"/>
        <v>105.12820512820514</v>
      </c>
      <c r="K49" s="87"/>
    </row>
    <row r="50" spans="2:11">
      <c r="B50" s="213">
        <v>43981</v>
      </c>
      <c r="C50" s="194" t="s">
        <v>269</v>
      </c>
      <c r="D50" s="194">
        <v>2</v>
      </c>
      <c r="E50" s="194" t="s">
        <v>270</v>
      </c>
      <c r="F50" s="194" t="s">
        <v>271</v>
      </c>
      <c r="G50" s="108">
        <v>1</v>
      </c>
      <c r="H50" s="108" t="s">
        <v>272</v>
      </c>
      <c r="I50" s="214">
        <v>105.12820512820514</v>
      </c>
      <c r="J50" s="215">
        <f t="shared" si="0"/>
        <v>105.12820512820514</v>
      </c>
      <c r="K50" s="87"/>
    </row>
    <row r="51" spans="2:11">
      <c r="B51" s="213">
        <v>43982</v>
      </c>
      <c r="C51" s="194" t="s">
        <v>269</v>
      </c>
      <c r="D51" s="194">
        <v>1</v>
      </c>
      <c r="E51" s="194" t="s">
        <v>270</v>
      </c>
      <c r="F51" s="194" t="s">
        <v>271</v>
      </c>
      <c r="G51" s="108">
        <v>1</v>
      </c>
      <c r="H51" s="108" t="s">
        <v>272</v>
      </c>
      <c r="I51" s="214">
        <v>105.12820512820514</v>
      </c>
      <c r="J51" s="215">
        <f t="shared" si="0"/>
        <v>105.12820512820514</v>
      </c>
      <c r="K51" s="87"/>
    </row>
    <row r="52" spans="2:11">
      <c r="B52" s="213">
        <v>43983</v>
      </c>
      <c r="C52" s="194" t="s">
        <v>269</v>
      </c>
      <c r="D52" s="194">
        <v>2</v>
      </c>
      <c r="E52" s="194" t="s">
        <v>270</v>
      </c>
      <c r="F52" s="194" t="s">
        <v>271</v>
      </c>
      <c r="G52" s="108">
        <v>1</v>
      </c>
      <c r="H52" s="108" t="s">
        <v>272</v>
      </c>
      <c r="I52" s="214">
        <v>105.12820512820514</v>
      </c>
      <c r="J52" s="215">
        <f t="shared" si="0"/>
        <v>105.12820512820514</v>
      </c>
      <c r="K52" s="87"/>
    </row>
    <row r="53" spans="2:11">
      <c r="B53" s="213">
        <v>43984</v>
      </c>
      <c r="C53" s="194" t="s">
        <v>269</v>
      </c>
      <c r="D53" s="194">
        <v>3</v>
      </c>
      <c r="E53" s="194" t="s">
        <v>270</v>
      </c>
      <c r="F53" s="194" t="s">
        <v>271</v>
      </c>
      <c r="G53" s="108">
        <v>1</v>
      </c>
      <c r="H53" s="108" t="s">
        <v>272</v>
      </c>
      <c r="I53" s="214">
        <v>105.12820512820514</v>
      </c>
      <c r="J53" s="215">
        <f t="shared" si="0"/>
        <v>105.12820512820514</v>
      </c>
      <c r="K53" s="87"/>
    </row>
    <row r="54" spans="2:11">
      <c r="B54" s="213">
        <v>43985</v>
      </c>
      <c r="C54" s="194" t="s">
        <v>269</v>
      </c>
      <c r="D54" s="194">
        <v>3</v>
      </c>
      <c r="E54" s="194" t="s">
        <v>270</v>
      </c>
      <c r="F54" s="194" t="s">
        <v>271</v>
      </c>
      <c r="G54" s="108">
        <v>1</v>
      </c>
      <c r="H54" s="108" t="s">
        <v>272</v>
      </c>
      <c r="I54" s="214">
        <v>105.12820512820514</v>
      </c>
      <c r="J54" s="215">
        <f t="shared" si="0"/>
        <v>105.12820512820514</v>
      </c>
      <c r="K54" s="87"/>
    </row>
    <row r="55" spans="2:11">
      <c r="B55" s="213">
        <v>43986</v>
      </c>
      <c r="C55" s="194" t="s">
        <v>269</v>
      </c>
      <c r="D55" s="194">
        <v>3</v>
      </c>
      <c r="E55" s="194" t="s">
        <v>270</v>
      </c>
      <c r="F55" s="194" t="s">
        <v>271</v>
      </c>
      <c r="G55" s="108">
        <v>1</v>
      </c>
      <c r="H55" s="108" t="s">
        <v>272</v>
      </c>
      <c r="I55" s="214">
        <v>105.12820512820514</v>
      </c>
      <c r="J55" s="215">
        <f t="shared" si="0"/>
        <v>105.12820512820514</v>
      </c>
      <c r="K55" s="87"/>
    </row>
    <row r="56" spans="2:11">
      <c r="B56" s="213">
        <v>43988</v>
      </c>
      <c r="C56" s="194" t="s">
        <v>269</v>
      </c>
      <c r="D56" s="194">
        <v>2</v>
      </c>
      <c r="E56" s="194" t="s">
        <v>270</v>
      </c>
      <c r="F56" s="194" t="s">
        <v>271</v>
      </c>
      <c r="G56" s="108">
        <v>1</v>
      </c>
      <c r="H56" s="108" t="s">
        <v>272</v>
      </c>
      <c r="I56" s="214">
        <v>105.12820512820514</v>
      </c>
      <c r="J56" s="215">
        <f t="shared" si="0"/>
        <v>105.12820512820514</v>
      </c>
      <c r="K56" s="87"/>
    </row>
    <row r="57" spans="2:11">
      <c r="B57" s="213">
        <v>43989</v>
      </c>
      <c r="C57" s="194" t="s">
        <v>269</v>
      </c>
      <c r="D57" s="194">
        <v>1</v>
      </c>
      <c r="E57" s="194" t="s">
        <v>270</v>
      </c>
      <c r="F57" s="194" t="s">
        <v>271</v>
      </c>
      <c r="G57" s="108">
        <v>1</v>
      </c>
      <c r="H57" s="108" t="s">
        <v>272</v>
      </c>
      <c r="I57" s="214">
        <v>105.12820512820514</v>
      </c>
      <c r="J57" s="215">
        <f t="shared" si="0"/>
        <v>105.12820512820514</v>
      </c>
      <c r="K57" s="87"/>
    </row>
    <row r="58" spans="2:11">
      <c r="B58" s="213">
        <v>44047</v>
      </c>
      <c r="C58" s="194" t="s">
        <v>269</v>
      </c>
      <c r="D58" s="194">
        <v>3</v>
      </c>
      <c r="E58" s="194" t="s">
        <v>270</v>
      </c>
      <c r="F58" s="194" t="s">
        <v>271</v>
      </c>
      <c r="G58" s="108">
        <v>1</v>
      </c>
      <c r="H58" s="108" t="s">
        <v>272</v>
      </c>
      <c r="I58" s="214">
        <v>105.12820512820514</v>
      </c>
      <c r="J58" s="215">
        <f t="shared" si="0"/>
        <v>105.12820512820514</v>
      </c>
      <c r="K58" s="87"/>
    </row>
    <row r="59" spans="2:11">
      <c r="B59" s="213">
        <v>44048</v>
      </c>
      <c r="C59" s="194" t="s">
        <v>269</v>
      </c>
      <c r="D59" s="194">
        <v>2</v>
      </c>
      <c r="E59" s="194" t="s">
        <v>270</v>
      </c>
      <c r="F59" s="194" t="s">
        <v>271</v>
      </c>
      <c r="G59" s="108">
        <v>1</v>
      </c>
      <c r="H59" s="108" t="s">
        <v>272</v>
      </c>
      <c r="I59" s="214">
        <v>105.12820512820514</v>
      </c>
      <c r="J59" s="215">
        <f t="shared" si="0"/>
        <v>105.12820512820514</v>
      </c>
      <c r="K59" s="87"/>
    </row>
    <row r="60" spans="2:11">
      <c r="B60" s="213">
        <v>44049</v>
      </c>
      <c r="C60" s="194" t="s">
        <v>269</v>
      </c>
      <c r="D60" s="194">
        <v>1</v>
      </c>
      <c r="E60" s="194" t="s">
        <v>270</v>
      </c>
      <c r="F60" s="194" t="s">
        <v>271</v>
      </c>
      <c r="G60" s="108">
        <v>1</v>
      </c>
      <c r="H60" s="108" t="s">
        <v>272</v>
      </c>
      <c r="I60" s="214">
        <v>105.12820512820514</v>
      </c>
      <c r="J60" s="215">
        <f t="shared" si="0"/>
        <v>105.12820512820514</v>
      </c>
      <c r="K60" s="87"/>
    </row>
    <row r="61" spans="2:11">
      <c r="B61" s="213">
        <v>44051</v>
      </c>
      <c r="C61" s="194" t="s">
        <v>269</v>
      </c>
      <c r="D61" s="194">
        <v>2</v>
      </c>
      <c r="E61" s="194" t="s">
        <v>270</v>
      </c>
      <c r="F61" s="194" t="s">
        <v>271</v>
      </c>
      <c r="G61" s="108">
        <v>1</v>
      </c>
      <c r="H61" s="108" t="s">
        <v>272</v>
      </c>
      <c r="I61" s="214">
        <v>105.12820512820514</v>
      </c>
      <c r="J61" s="215">
        <f t="shared" si="0"/>
        <v>105.12820512820514</v>
      </c>
      <c r="K61" s="87"/>
    </row>
    <row r="62" spans="2:11">
      <c r="B62" s="213">
        <v>44052</v>
      </c>
      <c r="C62" s="194" t="s">
        <v>269</v>
      </c>
      <c r="D62" s="194">
        <v>2</v>
      </c>
      <c r="E62" s="194" t="s">
        <v>270</v>
      </c>
      <c r="F62" s="194" t="s">
        <v>271</v>
      </c>
      <c r="G62" s="108">
        <v>1</v>
      </c>
      <c r="H62" s="108" t="s">
        <v>272</v>
      </c>
      <c r="I62" s="214">
        <v>105.12820512820514</v>
      </c>
      <c r="J62" s="215">
        <f t="shared" si="0"/>
        <v>105.12820512820514</v>
      </c>
      <c r="K62" s="87"/>
    </row>
    <row r="63" spans="2:11">
      <c r="B63" s="213">
        <v>44053</v>
      </c>
      <c r="C63" s="194" t="s">
        <v>269</v>
      </c>
      <c r="D63" s="194">
        <v>1</v>
      </c>
      <c r="E63" s="194" t="s">
        <v>270</v>
      </c>
      <c r="F63" s="194" t="s">
        <v>271</v>
      </c>
      <c r="G63" s="108">
        <v>1</v>
      </c>
      <c r="H63" s="108" t="s">
        <v>272</v>
      </c>
      <c r="I63" s="214">
        <v>105.12820512820514</v>
      </c>
      <c r="J63" s="215">
        <f t="shared" si="0"/>
        <v>105.12820512820514</v>
      </c>
      <c r="K63" s="87"/>
    </row>
    <row r="64" spans="2:11">
      <c r="B64" s="213">
        <v>44054</v>
      </c>
      <c r="C64" s="194" t="s">
        <v>269</v>
      </c>
      <c r="D64" s="194">
        <v>2</v>
      </c>
      <c r="E64" s="194" t="s">
        <v>270</v>
      </c>
      <c r="F64" s="194" t="s">
        <v>271</v>
      </c>
      <c r="G64" s="108">
        <v>1</v>
      </c>
      <c r="H64" s="108" t="s">
        <v>272</v>
      </c>
      <c r="I64" s="214">
        <v>106.128205128205</v>
      </c>
      <c r="J64" s="215">
        <f t="shared" si="0"/>
        <v>106.128205128205</v>
      </c>
      <c r="K64" s="87"/>
    </row>
    <row r="65" spans="2:11">
      <c r="B65" s="213">
        <v>44055</v>
      </c>
      <c r="C65" s="194" t="s">
        <v>269</v>
      </c>
      <c r="D65" s="194">
        <v>3</v>
      </c>
      <c r="E65" s="194" t="s">
        <v>270</v>
      </c>
      <c r="F65" s="194" t="s">
        <v>271</v>
      </c>
      <c r="G65" s="108">
        <v>1</v>
      </c>
      <c r="H65" s="108" t="s">
        <v>272</v>
      </c>
      <c r="I65" s="214">
        <v>107.128205128205</v>
      </c>
      <c r="J65" s="215">
        <f t="shared" si="0"/>
        <v>107.128205128205</v>
      </c>
      <c r="K65" s="87"/>
    </row>
    <row r="66" spans="2:11">
      <c r="B66" s="213">
        <v>44056</v>
      </c>
      <c r="C66" s="194" t="s">
        <v>269</v>
      </c>
      <c r="D66" s="194">
        <v>1</v>
      </c>
      <c r="E66" s="194" t="s">
        <v>270</v>
      </c>
      <c r="F66" s="194" t="s">
        <v>271</v>
      </c>
      <c r="G66" s="108">
        <v>1</v>
      </c>
      <c r="H66" s="108" t="s">
        <v>272</v>
      </c>
      <c r="I66" s="214">
        <v>108.128205128205</v>
      </c>
      <c r="J66" s="215">
        <f t="shared" si="0"/>
        <v>108.128205128205</v>
      </c>
      <c r="K66" s="87"/>
    </row>
    <row r="67" spans="2:11">
      <c r="B67" s="213">
        <v>44058</v>
      </c>
      <c r="C67" s="194" t="s">
        <v>269</v>
      </c>
      <c r="D67" s="194">
        <v>1</v>
      </c>
      <c r="E67" s="194" t="s">
        <v>270</v>
      </c>
      <c r="F67" s="194" t="s">
        <v>271</v>
      </c>
      <c r="G67" s="108">
        <v>1</v>
      </c>
      <c r="H67" s="108" t="s">
        <v>272</v>
      </c>
      <c r="I67" s="214">
        <v>109.128205128205</v>
      </c>
      <c r="J67" s="215">
        <f t="shared" si="0"/>
        <v>109.128205128205</v>
      </c>
      <c r="K67" s="87"/>
    </row>
    <row r="68" spans="2:11">
      <c r="B68" s="213">
        <v>44059</v>
      </c>
      <c r="C68" s="194" t="s">
        <v>269</v>
      </c>
      <c r="D68" s="194">
        <v>2</v>
      </c>
      <c r="E68" s="194" t="s">
        <v>270</v>
      </c>
      <c r="F68" s="194" t="s">
        <v>271</v>
      </c>
      <c r="G68" s="108">
        <v>1</v>
      </c>
      <c r="H68" s="108" t="s">
        <v>272</v>
      </c>
      <c r="I68" s="214">
        <v>110.128205128205</v>
      </c>
      <c r="J68" s="215">
        <f t="shared" si="0"/>
        <v>110.128205128205</v>
      </c>
      <c r="K68" s="87"/>
    </row>
    <row r="69" spans="2:11">
      <c r="B69" s="213">
        <v>44060</v>
      </c>
      <c r="C69" s="194" t="s">
        <v>269</v>
      </c>
      <c r="D69" s="194">
        <v>2</v>
      </c>
      <c r="E69" s="194" t="s">
        <v>270</v>
      </c>
      <c r="F69" s="194" t="s">
        <v>271</v>
      </c>
      <c r="G69" s="108">
        <v>1</v>
      </c>
      <c r="H69" s="108" t="s">
        <v>272</v>
      </c>
      <c r="I69" s="214">
        <v>111.128205128205</v>
      </c>
      <c r="J69" s="215">
        <f t="shared" si="0"/>
        <v>111.128205128205</v>
      </c>
      <c r="K69" s="87"/>
    </row>
    <row r="70" spans="2:11">
      <c r="B70" s="213">
        <v>44061</v>
      </c>
      <c r="C70" s="194" t="s">
        <v>269</v>
      </c>
      <c r="D70" s="194">
        <v>2</v>
      </c>
      <c r="E70" s="194" t="s">
        <v>270</v>
      </c>
      <c r="F70" s="194" t="s">
        <v>271</v>
      </c>
      <c r="G70" s="108">
        <v>1</v>
      </c>
      <c r="H70" s="108" t="s">
        <v>272</v>
      </c>
      <c r="I70" s="214">
        <v>112.128205128205</v>
      </c>
      <c r="J70" s="215">
        <f t="shared" si="0"/>
        <v>112.128205128205</v>
      </c>
      <c r="K70" s="87"/>
    </row>
    <row r="71" spans="2:11">
      <c r="B71" s="213">
        <v>44062</v>
      </c>
      <c r="C71" s="194" t="s">
        <v>269</v>
      </c>
      <c r="D71" s="194">
        <v>1</v>
      </c>
      <c r="E71" s="194" t="s">
        <v>270</v>
      </c>
      <c r="F71" s="194" t="s">
        <v>271</v>
      </c>
      <c r="G71" s="108">
        <v>1</v>
      </c>
      <c r="H71" s="108" t="s">
        <v>272</v>
      </c>
      <c r="I71" s="214">
        <v>113.128205128205</v>
      </c>
      <c r="J71" s="215">
        <f t="shared" ref="J71:J79" si="1">G71*I71</f>
        <v>113.128205128205</v>
      </c>
      <c r="K71" s="87"/>
    </row>
    <row r="72" spans="2:11">
      <c r="B72" s="213">
        <v>44063</v>
      </c>
      <c r="C72" s="194" t="s">
        <v>269</v>
      </c>
      <c r="D72" s="194">
        <v>2</v>
      </c>
      <c r="E72" s="194" t="s">
        <v>270</v>
      </c>
      <c r="F72" s="194" t="s">
        <v>271</v>
      </c>
      <c r="G72" s="108">
        <v>1</v>
      </c>
      <c r="H72" s="108" t="s">
        <v>272</v>
      </c>
      <c r="I72" s="214">
        <v>114.128205128205</v>
      </c>
      <c r="J72" s="215">
        <f t="shared" si="1"/>
        <v>114.128205128205</v>
      </c>
      <c r="K72" s="87"/>
    </row>
    <row r="73" spans="2:11">
      <c r="B73" s="213">
        <v>44065</v>
      </c>
      <c r="C73" s="194" t="s">
        <v>269</v>
      </c>
      <c r="D73" s="194">
        <v>3</v>
      </c>
      <c r="E73" s="194" t="s">
        <v>270</v>
      </c>
      <c r="F73" s="194" t="s">
        <v>271</v>
      </c>
      <c r="G73" s="108">
        <v>1</v>
      </c>
      <c r="H73" s="108" t="s">
        <v>272</v>
      </c>
      <c r="I73" s="214">
        <v>115.128205128205</v>
      </c>
      <c r="J73" s="215">
        <f t="shared" si="1"/>
        <v>115.128205128205</v>
      </c>
      <c r="K73" s="87"/>
    </row>
    <row r="74" spans="2:11">
      <c r="B74" s="213">
        <v>44067</v>
      </c>
      <c r="C74" s="194" t="s">
        <v>269</v>
      </c>
      <c r="D74" s="194">
        <v>3</v>
      </c>
      <c r="E74" s="194" t="s">
        <v>270</v>
      </c>
      <c r="F74" s="194" t="s">
        <v>271</v>
      </c>
      <c r="G74" s="108">
        <v>1</v>
      </c>
      <c r="H74" s="108" t="s">
        <v>272</v>
      </c>
      <c r="I74" s="214">
        <v>115.128205128205</v>
      </c>
      <c r="J74" s="215">
        <f t="shared" si="1"/>
        <v>115.128205128205</v>
      </c>
      <c r="K74" s="87"/>
    </row>
    <row r="75" spans="2:11">
      <c r="B75" s="213">
        <v>44068</v>
      </c>
      <c r="C75" s="194" t="s">
        <v>269</v>
      </c>
      <c r="D75" s="194">
        <v>2</v>
      </c>
      <c r="E75" s="194" t="s">
        <v>270</v>
      </c>
      <c r="F75" s="194" t="s">
        <v>271</v>
      </c>
      <c r="G75" s="108">
        <v>1</v>
      </c>
      <c r="H75" s="108" t="s">
        <v>272</v>
      </c>
      <c r="I75" s="214">
        <v>115.128205128205</v>
      </c>
      <c r="J75" s="215">
        <f t="shared" si="1"/>
        <v>115.128205128205</v>
      </c>
      <c r="K75" s="87"/>
    </row>
    <row r="76" spans="2:11">
      <c r="B76" s="213">
        <v>44069</v>
      </c>
      <c r="C76" s="194" t="s">
        <v>269</v>
      </c>
      <c r="D76" s="194">
        <v>1</v>
      </c>
      <c r="E76" s="194" t="s">
        <v>270</v>
      </c>
      <c r="F76" s="194" t="s">
        <v>271</v>
      </c>
      <c r="G76" s="108">
        <v>1</v>
      </c>
      <c r="H76" s="108" t="s">
        <v>272</v>
      </c>
      <c r="I76" s="214">
        <v>115.128205128205</v>
      </c>
      <c r="J76" s="215">
        <f t="shared" si="1"/>
        <v>115.128205128205</v>
      </c>
      <c r="K76" s="87"/>
    </row>
    <row r="77" spans="2:11">
      <c r="B77" s="213">
        <v>44072</v>
      </c>
      <c r="C77" s="194" t="s">
        <v>269</v>
      </c>
      <c r="D77" s="194">
        <v>1</v>
      </c>
      <c r="E77" s="194" t="s">
        <v>270</v>
      </c>
      <c r="F77" s="194" t="s">
        <v>271</v>
      </c>
      <c r="G77" s="108">
        <v>1</v>
      </c>
      <c r="H77" s="108" t="s">
        <v>272</v>
      </c>
      <c r="I77" s="214">
        <v>115.128205128205</v>
      </c>
      <c r="J77" s="215">
        <f t="shared" si="1"/>
        <v>115.128205128205</v>
      </c>
      <c r="K77" s="87"/>
    </row>
    <row r="78" spans="2:11">
      <c r="B78" s="213">
        <v>44073</v>
      </c>
      <c r="C78" s="194" t="s">
        <v>269</v>
      </c>
      <c r="D78" s="194">
        <v>2</v>
      </c>
      <c r="E78" s="194" t="s">
        <v>270</v>
      </c>
      <c r="F78" s="194" t="s">
        <v>271</v>
      </c>
      <c r="G78" s="108">
        <v>1</v>
      </c>
      <c r="H78" s="108" t="s">
        <v>272</v>
      </c>
      <c r="I78" s="214">
        <v>115.128205128205</v>
      </c>
      <c r="J78" s="215">
        <f t="shared" si="1"/>
        <v>115.128205128205</v>
      </c>
      <c r="K78" s="87"/>
    </row>
    <row r="79" spans="2:11">
      <c r="B79" s="213">
        <v>44074</v>
      </c>
      <c r="C79" s="194" t="s">
        <v>269</v>
      </c>
      <c r="D79" s="194">
        <v>3</v>
      </c>
      <c r="E79" s="194" t="s">
        <v>270</v>
      </c>
      <c r="F79" s="194" t="s">
        <v>271</v>
      </c>
      <c r="G79" s="108">
        <v>1</v>
      </c>
      <c r="H79" s="108" t="s">
        <v>272</v>
      </c>
      <c r="I79" s="214">
        <v>115.128205128205</v>
      </c>
      <c r="J79" s="215">
        <f t="shared" si="1"/>
        <v>115.128205128205</v>
      </c>
      <c r="K79" s="87"/>
    </row>
    <row r="80" spans="2:11">
      <c r="B80" s="213"/>
      <c r="C80" s="194"/>
      <c r="D80" s="194"/>
      <c r="E80" s="194"/>
      <c r="F80" s="194"/>
      <c r="G80" s="108"/>
      <c r="H80" s="108"/>
      <c r="I80" s="214"/>
      <c r="J80" s="215"/>
      <c r="K80" s="87"/>
    </row>
    <row r="81" spans="2:13">
      <c r="B81" s="216" t="s">
        <v>276</v>
      </c>
      <c r="C81" s="217"/>
      <c r="D81" s="217"/>
      <c r="E81" s="217"/>
      <c r="F81" s="217"/>
      <c r="G81" s="218">
        <f>SUM(G7:G78)</f>
        <v>71</v>
      </c>
      <c r="H81" s="218"/>
      <c r="I81" s="219"/>
      <c r="J81" s="219">
        <f>SUM(J7:J80)</f>
        <v>7963.7179487179465</v>
      </c>
      <c r="K81" s="220"/>
      <c r="M81" s="107">
        <v>12343.974358974356</v>
      </c>
    </row>
    <row r="82" spans="2:13">
      <c r="B82" s="213"/>
      <c r="C82" s="194" t="s">
        <v>277</v>
      </c>
      <c r="D82" s="194"/>
      <c r="E82" s="194"/>
      <c r="F82" s="194"/>
      <c r="G82" s="108"/>
      <c r="H82" s="108"/>
      <c r="I82" s="221">
        <v>0.1</v>
      </c>
      <c r="J82" s="215">
        <f>J81*I82</f>
        <v>796.37179487179469</v>
      </c>
      <c r="K82" s="87"/>
      <c r="M82" s="107">
        <v>1234.3974358974356</v>
      </c>
    </row>
    <row r="83" spans="2:13">
      <c r="B83" s="213"/>
      <c r="C83" s="194"/>
      <c r="D83" s="194"/>
      <c r="E83" s="194"/>
      <c r="F83" s="194"/>
      <c r="G83" s="108"/>
      <c r="H83" s="108"/>
      <c r="I83" s="215"/>
      <c r="J83" s="215"/>
      <c r="K83" s="87"/>
      <c r="M83" s="107"/>
    </row>
    <row r="84" spans="2:13" s="225" customFormat="1">
      <c r="B84" s="222" t="s">
        <v>100</v>
      </c>
      <c r="C84" s="223"/>
      <c r="D84" s="223"/>
      <c r="E84" s="223"/>
      <c r="F84" s="223"/>
      <c r="G84" s="224">
        <f>SUM(G81:G83)</f>
        <v>71</v>
      </c>
      <c r="H84" s="222"/>
      <c r="I84" s="224"/>
      <c r="J84" s="224">
        <f>SUM(J81:J83)</f>
        <v>8760.0897435897405</v>
      </c>
      <c r="K84" s="222"/>
      <c r="M84" s="226">
        <v>13578.371794871791</v>
      </c>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59" fitToHeight="0" orientation="portrait" r:id="rId1"/>
  <headerFooter>
    <oddFooter>&amp;CNOC_56_BoQ_Hotel_Page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B1:P52"/>
  <sheetViews>
    <sheetView view="pageBreakPreview" zoomScale="70" zoomScaleNormal="85" zoomScaleSheetLayoutView="70" workbookViewId="0">
      <pane xSplit="4" ySplit="6" topLeftCell="E7" activePane="bottomRight" state="frozen"/>
      <selection pane="topRight"/>
      <selection pane="bottomLeft"/>
      <selection pane="bottomRight"/>
    </sheetView>
  </sheetViews>
  <sheetFormatPr defaultRowHeight="14.4"/>
  <cols>
    <col min="1" max="1" width="5.44140625" customWidth="1"/>
    <col min="2" max="2" width="30" style="193" customWidth="1"/>
    <col min="3" max="3" width="17.5546875" style="205" customWidth="1"/>
    <col min="4" max="5" width="14.88671875" style="205" customWidth="1"/>
    <col min="6" max="6" width="16.6640625" style="205" customWidth="1"/>
    <col min="7" max="7" width="9.33203125" bestFit="1" customWidth="1"/>
    <col min="9" max="9" width="9.44140625" bestFit="1" customWidth="1"/>
    <col min="10" max="10" width="13.44140625" bestFit="1" customWidth="1"/>
    <col min="11" max="11" width="32.6640625" customWidth="1"/>
    <col min="16" max="16" width="10.5546875" bestFit="1" customWidth="1"/>
  </cols>
  <sheetData>
    <row r="1" spans="2:11">
      <c r="B1" s="200"/>
      <c r="C1" s="201"/>
      <c r="D1" s="201"/>
      <c r="E1" s="201"/>
      <c r="F1" s="201"/>
      <c r="G1" s="202"/>
      <c r="H1" s="202"/>
      <c r="I1" s="202"/>
      <c r="J1" s="202"/>
      <c r="K1" s="203"/>
    </row>
    <row r="2" spans="2:11">
      <c r="B2" s="204"/>
      <c r="K2" s="206">
        <v>44074</v>
      </c>
    </row>
    <row r="3" spans="2:11">
      <c r="B3" s="207" t="s">
        <v>278</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43923</v>
      </c>
      <c r="C7" s="194" t="s">
        <v>269</v>
      </c>
      <c r="D7" s="194">
        <v>4</v>
      </c>
      <c r="E7" s="194" t="s">
        <v>279</v>
      </c>
      <c r="F7" s="194" t="s">
        <v>273</v>
      </c>
      <c r="G7" s="108">
        <v>1</v>
      </c>
      <c r="H7" s="108" t="s">
        <v>272</v>
      </c>
      <c r="I7" s="214">
        <v>105.12820512820514</v>
      </c>
      <c r="J7" s="215">
        <f t="shared" ref="J7:J47" si="0">G7*I7</f>
        <v>105.12820512820514</v>
      </c>
      <c r="K7" s="87"/>
    </row>
    <row r="8" spans="2:11">
      <c r="B8" s="213">
        <v>43923</v>
      </c>
      <c r="C8" s="194" t="s">
        <v>269</v>
      </c>
      <c r="D8" s="194">
        <v>5</v>
      </c>
      <c r="E8" s="194" t="s">
        <v>279</v>
      </c>
      <c r="F8" s="194" t="s">
        <v>271</v>
      </c>
      <c r="G8" s="108">
        <v>1</v>
      </c>
      <c r="H8" s="108" t="s">
        <v>272</v>
      </c>
      <c r="I8" s="214">
        <v>105.12820512820514</v>
      </c>
      <c r="J8" s="215">
        <f t="shared" si="0"/>
        <v>105.12820512820514</v>
      </c>
      <c r="K8" s="87"/>
    </row>
    <row r="9" spans="2:11">
      <c r="B9" s="213">
        <v>43961</v>
      </c>
      <c r="C9" s="194" t="s">
        <v>269</v>
      </c>
      <c r="D9" s="194">
        <v>4</v>
      </c>
      <c r="E9" s="194" t="s">
        <v>279</v>
      </c>
      <c r="F9" s="194" t="s">
        <v>280</v>
      </c>
      <c r="G9" s="108">
        <v>1</v>
      </c>
      <c r="H9" s="108" t="s">
        <v>272</v>
      </c>
      <c r="I9" s="214">
        <v>105.12820512820514</v>
      </c>
      <c r="J9" s="215">
        <f t="shared" si="0"/>
        <v>105.12820512820514</v>
      </c>
      <c r="K9" s="87"/>
    </row>
    <row r="10" spans="2:11">
      <c r="B10" s="213">
        <v>43963</v>
      </c>
      <c r="C10" s="194" t="s">
        <v>269</v>
      </c>
      <c r="D10" s="194">
        <v>4</v>
      </c>
      <c r="E10" s="194" t="s">
        <v>279</v>
      </c>
      <c r="F10" s="194" t="s">
        <v>280</v>
      </c>
      <c r="G10" s="108">
        <v>1</v>
      </c>
      <c r="H10" s="108" t="s">
        <v>272</v>
      </c>
      <c r="I10" s="214">
        <v>105.12820512820514</v>
      </c>
      <c r="J10" s="215">
        <f t="shared" si="0"/>
        <v>105.12820512820514</v>
      </c>
      <c r="K10" s="87"/>
    </row>
    <row r="11" spans="2:11">
      <c r="B11" s="213">
        <v>43964</v>
      </c>
      <c r="C11" s="194" t="s">
        <v>269</v>
      </c>
      <c r="D11" s="194">
        <v>4</v>
      </c>
      <c r="E11" s="194" t="s">
        <v>279</v>
      </c>
      <c r="F11" s="194" t="s">
        <v>280</v>
      </c>
      <c r="G11" s="108">
        <v>1</v>
      </c>
      <c r="H11" s="108" t="s">
        <v>272</v>
      </c>
      <c r="I11" s="214">
        <v>105.12820512820514</v>
      </c>
      <c r="J11" s="215">
        <f t="shared" si="0"/>
        <v>105.12820512820514</v>
      </c>
      <c r="K11" s="87"/>
    </row>
    <row r="12" spans="2:11">
      <c r="B12" s="213">
        <v>43965</v>
      </c>
      <c r="C12" s="194" t="s">
        <v>269</v>
      </c>
      <c r="D12" s="194">
        <v>4</v>
      </c>
      <c r="E12" s="194" t="s">
        <v>279</v>
      </c>
      <c r="F12" s="194" t="s">
        <v>280</v>
      </c>
      <c r="G12" s="108">
        <v>1</v>
      </c>
      <c r="H12" s="108" t="s">
        <v>272</v>
      </c>
      <c r="I12" s="214">
        <v>105.12820512820514</v>
      </c>
      <c r="J12" s="215">
        <f t="shared" si="0"/>
        <v>105.12820512820514</v>
      </c>
      <c r="K12" s="87"/>
    </row>
    <row r="13" spans="2:11">
      <c r="B13" s="213">
        <v>43966</v>
      </c>
      <c r="C13" s="194" t="s">
        <v>269</v>
      </c>
      <c r="D13" s="194">
        <v>4</v>
      </c>
      <c r="E13" s="194" t="s">
        <v>279</v>
      </c>
      <c r="F13" s="194" t="s">
        <v>280</v>
      </c>
      <c r="G13" s="108">
        <v>1</v>
      </c>
      <c r="H13" s="108" t="s">
        <v>272</v>
      </c>
      <c r="I13" s="214">
        <v>105.12820512820514</v>
      </c>
      <c r="J13" s="215">
        <f t="shared" si="0"/>
        <v>105.12820512820514</v>
      </c>
      <c r="K13" s="87"/>
    </row>
    <row r="14" spans="2:11">
      <c r="B14" s="213">
        <v>43967</v>
      </c>
      <c r="C14" s="194" t="s">
        <v>269</v>
      </c>
      <c r="D14" s="194">
        <v>4</v>
      </c>
      <c r="E14" s="194" t="s">
        <v>279</v>
      </c>
      <c r="F14" s="194" t="s">
        <v>271</v>
      </c>
      <c r="G14" s="108">
        <v>1</v>
      </c>
      <c r="H14" s="108" t="s">
        <v>272</v>
      </c>
      <c r="I14" s="214">
        <v>105.12820512820514</v>
      </c>
      <c r="J14" s="215">
        <f t="shared" si="0"/>
        <v>105.12820512820514</v>
      </c>
      <c r="K14" s="87"/>
    </row>
    <row r="15" spans="2:11">
      <c r="B15" s="213">
        <v>43968</v>
      </c>
      <c r="C15" s="194" t="s">
        <v>269</v>
      </c>
      <c r="D15" s="194">
        <v>5</v>
      </c>
      <c r="E15" s="194" t="s">
        <v>279</v>
      </c>
      <c r="F15" s="194" t="s">
        <v>271</v>
      </c>
      <c r="G15" s="108">
        <v>1</v>
      </c>
      <c r="H15" s="108" t="s">
        <v>272</v>
      </c>
      <c r="I15" s="214">
        <v>105.12820512820514</v>
      </c>
      <c r="J15" s="215">
        <f t="shared" si="0"/>
        <v>105.12820512820514</v>
      </c>
      <c r="K15" s="87"/>
    </row>
    <row r="16" spans="2:11">
      <c r="B16" s="213">
        <v>43969</v>
      </c>
      <c r="C16" s="194" t="s">
        <v>269</v>
      </c>
      <c r="D16" s="194">
        <v>4</v>
      </c>
      <c r="E16" s="194" t="s">
        <v>279</v>
      </c>
      <c r="F16" s="194" t="s">
        <v>280</v>
      </c>
      <c r="G16" s="108">
        <v>1</v>
      </c>
      <c r="H16" s="108" t="s">
        <v>272</v>
      </c>
      <c r="I16" s="214">
        <v>105.12820512820514</v>
      </c>
      <c r="J16" s="215">
        <f t="shared" si="0"/>
        <v>105.12820512820514</v>
      </c>
      <c r="K16" s="87"/>
    </row>
    <row r="17" spans="2:11">
      <c r="B17" s="213">
        <v>43969</v>
      </c>
      <c r="C17" s="194" t="s">
        <v>269</v>
      </c>
      <c r="D17" s="194">
        <v>5</v>
      </c>
      <c r="E17" s="194" t="s">
        <v>279</v>
      </c>
      <c r="F17" s="194" t="s">
        <v>271</v>
      </c>
      <c r="G17" s="108">
        <v>1</v>
      </c>
      <c r="H17" s="108" t="s">
        <v>272</v>
      </c>
      <c r="I17" s="214">
        <v>105.12820512820514</v>
      </c>
      <c r="J17" s="215">
        <f t="shared" si="0"/>
        <v>105.12820512820514</v>
      </c>
      <c r="K17" s="87"/>
    </row>
    <row r="18" spans="2:11">
      <c r="B18" s="213">
        <v>43970</v>
      </c>
      <c r="C18" s="194" t="s">
        <v>269</v>
      </c>
      <c r="D18" s="194">
        <v>6</v>
      </c>
      <c r="E18" s="194" t="s">
        <v>279</v>
      </c>
      <c r="F18" s="194" t="s">
        <v>271</v>
      </c>
      <c r="G18" s="108">
        <v>1</v>
      </c>
      <c r="H18" s="108" t="s">
        <v>272</v>
      </c>
      <c r="I18" s="214">
        <v>105.12820512820514</v>
      </c>
      <c r="J18" s="215">
        <f t="shared" si="0"/>
        <v>105.12820512820514</v>
      </c>
      <c r="K18" s="87"/>
    </row>
    <row r="19" spans="2:11">
      <c r="B19" s="213">
        <v>43971</v>
      </c>
      <c r="C19" s="194" t="s">
        <v>269</v>
      </c>
      <c r="D19" s="194">
        <v>4</v>
      </c>
      <c r="E19" s="194" t="s">
        <v>279</v>
      </c>
      <c r="F19" s="194" t="s">
        <v>271</v>
      </c>
      <c r="G19" s="108">
        <v>1</v>
      </c>
      <c r="H19" s="108" t="s">
        <v>272</v>
      </c>
      <c r="I19" s="214">
        <v>105.12820512820514</v>
      </c>
      <c r="J19" s="215">
        <f t="shared" si="0"/>
        <v>105.12820512820514</v>
      </c>
      <c r="K19" s="87"/>
    </row>
    <row r="20" spans="2:11">
      <c r="B20" s="213">
        <v>43972</v>
      </c>
      <c r="C20" s="194" t="s">
        <v>269</v>
      </c>
      <c r="D20" s="194">
        <v>5</v>
      </c>
      <c r="E20" s="194" t="s">
        <v>279</v>
      </c>
      <c r="F20" s="194" t="s">
        <v>271</v>
      </c>
      <c r="G20" s="108">
        <v>1</v>
      </c>
      <c r="H20" s="108" t="s">
        <v>272</v>
      </c>
      <c r="I20" s="214">
        <v>105.12820512820514</v>
      </c>
      <c r="J20" s="215">
        <f t="shared" si="0"/>
        <v>105.12820512820514</v>
      </c>
      <c r="K20" s="87"/>
    </row>
    <row r="21" spans="2:11">
      <c r="B21" s="213">
        <v>43977</v>
      </c>
      <c r="C21" s="194" t="s">
        <v>269</v>
      </c>
      <c r="D21" s="194">
        <v>6</v>
      </c>
      <c r="E21" s="194" t="s">
        <v>279</v>
      </c>
      <c r="F21" s="194" t="s">
        <v>271</v>
      </c>
      <c r="G21" s="108">
        <v>1</v>
      </c>
      <c r="H21" s="108" t="s">
        <v>272</v>
      </c>
      <c r="I21" s="214">
        <v>105.12820512820514</v>
      </c>
      <c r="J21" s="215">
        <f t="shared" si="0"/>
        <v>105.12820512820514</v>
      </c>
      <c r="K21" s="87"/>
    </row>
    <row r="22" spans="2:11">
      <c r="B22" s="213">
        <v>43978</v>
      </c>
      <c r="C22" s="194" t="s">
        <v>269</v>
      </c>
      <c r="D22" s="194">
        <v>4</v>
      </c>
      <c r="E22" s="194" t="s">
        <v>279</v>
      </c>
      <c r="F22" s="194" t="s">
        <v>271</v>
      </c>
      <c r="G22" s="108">
        <v>1</v>
      </c>
      <c r="H22" s="108" t="s">
        <v>272</v>
      </c>
      <c r="I22" s="214">
        <v>105.12820512820514</v>
      </c>
      <c r="J22" s="215">
        <f t="shared" si="0"/>
        <v>105.12820512820514</v>
      </c>
      <c r="K22" s="87"/>
    </row>
    <row r="23" spans="2:11">
      <c r="B23" s="213">
        <v>43979</v>
      </c>
      <c r="C23" s="194" t="s">
        <v>269</v>
      </c>
      <c r="D23" s="194">
        <v>5</v>
      </c>
      <c r="E23" s="194" t="s">
        <v>279</v>
      </c>
      <c r="F23" s="194" t="s">
        <v>271</v>
      </c>
      <c r="G23" s="108">
        <v>1</v>
      </c>
      <c r="H23" s="108" t="s">
        <v>272</v>
      </c>
      <c r="I23" s="214">
        <v>105.12820512820514</v>
      </c>
      <c r="J23" s="215">
        <f t="shared" si="0"/>
        <v>105.12820512820514</v>
      </c>
      <c r="K23" s="87"/>
    </row>
    <row r="24" spans="2:11">
      <c r="B24" s="213">
        <v>43981</v>
      </c>
      <c r="C24" s="194" t="s">
        <v>269</v>
      </c>
      <c r="D24" s="194">
        <v>6</v>
      </c>
      <c r="E24" s="194" t="s">
        <v>279</v>
      </c>
      <c r="F24" s="194" t="s">
        <v>271</v>
      </c>
      <c r="G24" s="108">
        <v>1</v>
      </c>
      <c r="H24" s="108" t="s">
        <v>272</v>
      </c>
      <c r="I24" s="214">
        <v>105.12820512820514</v>
      </c>
      <c r="J24" s="215">
        <f t="shared" si="0"/>
        <v>105.12820512820514</v>
      </c>
      <c r="K24" s="87"/>
    </row>
    <row r="25" spans="2:11">
      <c r="B25" s="213">
        <v>43982</v>
      </c>
      <c r="C25" s="194" t="s">
        <v>269</v>
      </c>
      <c r="D25" s="194">
        <v>4</v>
      </c>
      <c r="E25" s="194" t="s">
        <v>279</v>
      </c>
      <c r="F25" s="194" t="s">
        <v>271</v>
      </c>
      <c r="G25" s="108">
        <v>1</v>
      </c>
      <c r="H25" s="108" t="s">
        <v>272</v>
      </c>
      <c r="I25" s="214">
        <v>105.12820512820514</v>
      </c>
      <c r="J25" s="215">
        <f t="shared" si="0"/>
        <v>105.12820512820514</v>
      </c>
      <c r="K25" s="87"/>
    </row>
    <row r="26" spans="2:11">
      <c r="B26" s="213">
        <v>43983</v>
      </c>
      <c r="C26" s="194" t="s">
        <v>269</v>
      </c>
      <c r="D26" s="194">
        <v>5</v>
      </c>
      <c r="E26" s="194" t="s">
        <v>279</v>
      </c>
      <c r="F26" s="194" t="s">
        <v>271</v>
      </c>
      <c r="G26" s="108">
        <v>1</v>
      </c>
      <c r="H26" s="108" t="s">
        <v>272</v>
      </c>
      <c r="I26" s="214">
        <v>105.12820512820514</v>
      </c>
      <c r="J26" s="215">
        <f t="shared" si="0"/>
        <v>105.12820512820514</v>
      </c>
      <c r="K26" s="87"/>
    </row>
    <row r="27" spans="2:11">
      <c r="B27" s="213">
        <v>43984</v>
      </c>
      <c r="C27" s="194" t="s">
        <v>269</v>
      </c>
      <c r="D27" s="194">
        <v>6</v>
      </c>
      <c r="E27" s="194" t="s">
        <v>279</v>
      </c>
      <c r="F27" s="194" t="s">
        <v>271</v>
      </c>
      <c r="G27" s="108">
        <v>1</v>
      </c>
      <c r="H27" s="108" t="s">
        <v>272</v>
      </c>
      <c r="I27" s="214">
        <v>105.12820512820514</v>
      </c>
      <c r="J27" s="215">
        <f t="shared" si="0"/>
        <v>105.12820512820514</v>
      </c>
      <c r="K27" s="87"/>
    </row>
    <row r="28" spans="2:11">
      <c r="B28" s="213">
        <v>44046</v>
      </c>
      <c r="C28" s="194" t="s">
        <v>269</v>
      </c>
      <c r="D28" s="194">
        <v>6</v>
      </c>
      <c r="E28" s="194" t="s">
        <v>279</v>
      </c>
      <c r="F28" s="194" t="s">
        <v>271</v>
      </c>
      <c r="G28" s="108">
        <v>1</v>
      </c>
      <c r="H28" s="108" t="s">
        <v>272</v>
      </c>
      <c r="I28" s="214">
        <v>105.12820512820514</v>
      </c>
      <c r="J28" s="215">
        <f t="shared" si="0"/>
        <v>105.12820512820514</v>
      </c>
      <c r="K28" s="87"/>
    </row>
    <row r="29" spans="2:11">
      <c r="B29" s="213">
        <v>44047</v>
      </c>
      <c r="C29" s="194" t="s">
        <v>269</v>
      </c>
      <c r="D29" s="194">
        <v>4</v>
      </c>
      <c r="E29" s="194" t="s">
        <v>279</v>
      </c>
      <c r="F29" s="194" t="s">
        <v>271</v>
      </c>
      <c r="G29" s="108">
        <v>1</v>
      </c>
      <c r="H29" s="108" t="s">
        <v>272</v>
      </c>
      <c r="I29" s="214">
        <v>105.12820512820514</v>
      </c>
      <c r="J29" s="215">
        <f t="shared" si="0"/>
        <v>105.12820512820514</v>
      </c>
      <c r="K29" s="87"/>
    </row>
    <row r="30" spans="2:11">
      <c r="B30" s="213">
        <v>44048</v>
      </c>
      <c r="C30" s="194" t="s">
        <v>269</v>
      </c>
      <c r="D30" s="194">
        <v>4</v>
      </c>
      <c r="E30" s="194" t="s">
        <v>279</v>
      </c>
      <c r="F30" s="194" t="s">
        <v>271</v>
      </c>
      <c r="G30" s="108">
        <v>1</v>
      </c>
      <c r="H30" s="108" t="s">
        <v>272</v>
      </c>
      <c r="I30" s="214">
        <v>105.12820512820514</v>
      </c>
      <c r="J30" s="215">
        <f t="shared" si="0"/>
        <v>105.12820512820514</v>
      </c>
      <c r="K30" s="87"/>
    </row>
    <row r="31" spans="2:11">
      <c r="B31" s="213">
        <v>44052</v>
      </c>
      <c r="C31" s="194" t="s">
        <v>269</v>
      </c>
      <c r="D31" s="194">
        <v>4</v>
      </c>
      <c r="E31" s="194" t="s">
        <v>279</v>
      </c>
      <c r="F31" s="194" t="s">
        <v>271</v>
      </c>
      <c r="G31" s="108">
        <v>1</v>
      </c>
      <c r="H31" s="108" t="s">
        <v>272</v>
      </c>
      <c r="I31" s="214">
        <v>105.12820512820514</v>
      </c>
      <c r="J31" s="215">
        <f t="shared" si="0"/>
        <v>105.12820512820514</v>
      </c>
      <c r="K31" s="87"/>
    </row>
    <row r="32" spans="2:11">
      <c r="B32" s="213">
        <v>44053</v>
      </c>
      <c r="C32" s="194" t="s">
        <v>269</v>
      </c>
      <c r="D32" s="194">
        <v>5</v>
      </c>
      <c r="E32" s="194" t="s">
        <v>279</v>
      </c>
      <c r="F32" s="194" t="s">
        <v>271</v>
      </c>
      <c r="G32" s="108">
        <v>1</v>
      </c>
      <c r="H32" s="108" t="s">
        <v>272</v>
      </c>
      <c r="I32" s="214">
        <v>105.12820512820514</v>
      </c>
      <c r="J32" s="215">
        <f t="shared" si="0"/>
        <v>105.12820512820514</v>
      </c>
      <c r="K32" s="87"/>
    </row>
    <row r="33" spans="2:11">
      <c r="B33" s="213">
        <v>44054</v>
      </c>
      <c r="C33" s="194" t="s">
        <v>269</v>
      </c>
      <c r="D33" s="194">
        <v>6</v>
      </c>
      <c r="E33" s="194" t="s">
        <v>279</v>
      </c>
      <c r="F33" s="194" t="s">
        <v>271</v>
      </c>
      <c r="G33" s="108">
        <v>1</v>
      </c>
      <c r="H33" s="108" t="s">
        <v>272</v>
      </c>
      <c r="I33" s="214">
        <v>105.12820512820514</v>
      </c>
      <c r="J33" s="215">
        <f t="shared" si="0"/>
        <v>105.12820512820514</v>
      </c>
      <c r="K33" s="87"/>
    </row>
    <row r="34" spans="2:11">
      <c r="B34" s="213">
        <v>44055</v>
      </c>
      <c r="C34" s="194" t="s">
        <v>269</v>
      </c>
      <c r="D34" s="194">
        <v>4</v>
      </c>
      <c r="E34" s="194" t="s">
        <v>279</v>
      </c>
      <c r="F34" s="194" t="s">
        <v>271</v>
      </c>
      <c r="G34" s="108">
        <v>1</v>
      </c>
      <c r="H34" s="108" t="s">
        <v>272</v>
      </c>
      <c r="I34" s="214">
        <v>105.12820512820514</v>
      </c>
      <c r="J34" s="215">
        <f t="shared" si="0"/>
        <v>105.12820512820514</v>
      </c>
      <c r="K34" s="87"/>
    </row>
    <row r="35" spans="2:11">
      <c r="B35" s="213">
        <v>44058</v>
      </c>
      <c r="C35" s="194" t="s">
        <v>269</v>
      </c>
      <c r="D35" s="194">
        <v>6</v>
      </c>
      <c r="E35" s="194" t="s">
        <v>279</v>
      </c>
      <c r="F35" s="194" t="s">
        <v>271</v>
      </c>
      <c r="G35" s="108">
        <v>1</v>
      </c>
      <c r="H35" s="108" t="s">
        <v>272</v>
      </c>
      <c r="I35" s="214">
        <v>105.12820512820514</v>
      </c>
      <c r="J35" s="215">
        <f t="shared" si="0"/>
        <v>105.12820512820514</v>
      </c>
      <c r="K35" s="87"/>
    </row>
    <row r="36" spans="2:11">
      <c r="B36" s="213">
        <v>44059</v>
      </c>
      <c r="C36" s="194" t="s">
        <v>269</v>
      </c>
      <c r="D36" s="194">
        <v>4</v>
      </c>
      <c r="E36" s="194" t="s">
        <v>279</v>
      </c>
      <c r="F36" s="194" t="s">
        <v>271</v>
      </c>
      <c r="G36" s="108">
        <v>1</v>
      </c>
      <c r="H36" s="108" t="s">
        <v>272</v>
      </c>
      <c r="I36" s="214">
        <v>105.12820512820514</v>
      </c>
      <c r="J36" s="215">
        <f t="shared" si="0"/>
        <v>105.12820512820514</v>
      </c>
      <c r="K36" s="87"/>
    </row>
    <row r="37" spans="2:11">
      <c r="B37" s="213">
        <v>44061</v>
      </c>
      <c r="C37" s="194" t="s">
        <v>269</v>
      </c>
      <c r="D37" s="194">
        <v>5</v>
      </c>
      <c r="E37" s="194" t="s">
        <v>279</v>
      </c>
      <c r="F37" s="194" t="s">
        <v>271</v>
      </c>
      <c r="G37" s="108">
        <v>1</v>
      </c>
      <c r="H37" s="108" t="s">
        <v>272</v>
      </c>
      <c r="I37" s="214">
        <v>105.12820512820514</v>
      </c>
      <c r="J37" s="215">
        <f t="shared" si="0"/>
        <v>105.12820512820514</v>
      </c>
      <c r="K37" s="87"/>
    </row>
    <row r="38" spans="2:11">
      <c r="B38" s="213">
        <v>44062</v>
      </c>
      <c r="C38" s="194" t="s">
        <v>269</v>
      </c>
      <c r="D38" s="194">
        <v>6</v>
      </c>
      <c r="E38" s="194" t="s">
        <v>279</v>
      </c>
      <c r="F38" s="194" t="s">
        <v>271</v>
      </c>
      <c r="G38" s="108">
        <v>1</v>
      </c>
      <c r="H38" s="108" t="s">
        <v>272</v>
      </c>
      <c r="I38" s="214">
        <v>105.12820512820514</v>
      </c>
      <c r="J38" s="215">
        <f t="shared" si="0"/>
        <v>105.12820512820514</v>
      </c>
      <c r="K38" s="87"/>
    </row>
    <row r="39" spans="2:11">
      <c r="B39" s="213">
        <v>44063</v>
      </c>
      <c r="C39" s="194" t="s">
        <v>269</v>
      </c>
      <c r="D39" s="194">
        <v>4</v>
      </c>
      <c r="E39" s="194" t="s">
        <v>279</v>
      </c>
      <c r="F39" s="194" t="s">
        <v>271</v>
      </c>
      <c r="G39" s="108">
        <v>1</v>
      </c>
      <c r="H39" s="108" t="s">
        <v>272</v>
      </c>
      <c r="I39" s="214">
        <v>105.12820512820514</v>
      </c>
      <c r="J39" s="215">
        <f t="shared" si="0"/>
        <v>105.12820512820514</v>
      </c>
      <c r="K39" s="87"/>
    </row>
    <row r="40" spans="2:11">
      <c r="B40" s="213">
        <v>44065</v>
      </c>
      <c r="C40" s="194" t="s">
        <v>269</v>
      </c>
      <c r="D40" s="194">
        <v>4</v>
      </c>
      <c r="E40" s="194" t="s">
        <v>279</v>
      </c>
      <c r="F40" s="194" t="s">
        <v>271</v>
      </c>
      <c r="G40" s="108">
        <v>1</v>
      </c>
      <c r="H40" s="108" t="s">
        <v>272</v>
      </c>
      <c r="I40" s="214">
        <v>105.12820512820514</v>
      </c>
      <c r="J40" s="215">
        <f t="shared" si="0"/>
        <v>105.12820512820514</v>
      </c>
      <c r="K40" s="87"/>
    </row>
    <row r="41" spans="2:11">
      <c r="B41" s="213">
        <v>44067</v>
      </c>
      <c r="C41" s="194" t="s">
        <v>269</v>
      </c>
      <c r="D41" s="194">
        <v>5</v>
      </c>
      <c r="E41" s="194" t="s">
        <v>279</v>
      </c>
      <c r="F41" s="194" t="s">
        <v>271</v>
      </c>
      <c r="G41" s="108">
        <v>1</v>
      </c>
      <c r="H41" s="108" t="s">
        <v>272</v>
      </c>
      <c r="I41" s="214">
        <v>115.128205128205</v>
      </c>
      <c r="J41" s="215">
        <f t="shared" si="0"/>
        <v>115.128205128205</v>
      </c>
      <c r="K41" s="87"/>
    </row>
    <row r="42" spans="2:11">
      <c r="B42" s="213">
        <v>44068</v>
      </c>
      <c r="C42" s="194" t="s">
        <v>269</v>
      </c>
      <c r="D42" s="194">
        <v>5</v>
      </c>
      <c r="E42" s="194" t="s">
        <v>279</v>
      </c>
      <c r="F42" s="194" t="s">
        <v>271</v>
      </c>
      <c r="G42" s="108">
        <v>1</v>
      </c>
      <c r="H42" s="108" t="s">
        <v>272</v>
      </c>
      <c r="I42" s="214">
        <v>115.128205128205</v>
      </c>
      <c r="J42" s="215">
        <f t="shared" si="0"/>
        <v>115.128205128205</v>
      </c>
      <c r="K42" s="87"/>
    </row>
    <row r="43" spans="2:11">
      <c r="B43" s="213">
        <v>44069</v>
      </c>
      <c r="C43" s="194" t="s">
        <v>269</v>
      </c>
      <c r="D43" s="194">
        <v>4</v>
      </c>
      <c r="E43" s="194" t="s">
        <v>279</v>
      </c>
      <c r="F43" s="194" t="s">
        <v>271</v>
      </c>
      <c r="G43" s="108">
        <v>1</v>
      </c>
      <c r="H43" s="108" t="s">
        <v>272</v>
      </c>
      <c r="I43" s="214">
        <v>115.128205128205</v>
      </c>
      <c r="J43" s="215">
        <f t="shared" si="0"/>
        <v>115.128205128205</v>
      </c>
      <c r="K43" s="87"/>
    </row>
    <row r="44" spans="2:11">
      <c r="B44" s="213">
        <v>44070</v>
      </c>
      <c r="C44" s="194" t="s">
        <v>269</v>
      </c>
      <c r="D44" s="194">
        <v>4</v>
      </c>
      <c r="E44" s="194" t="s">
        <v>279</v>
      </c>
      <c r="F44" s="194" t="s">
        <v>271</v>
      </c>
      <c r="G44" s="108">
        <v>1</v>
      </c>
      <c r="H44" s="108" t="s">
        <v>272</v>
      </c>
      <c r="I44" s="214">
        <v>115.128205128205</v>
      </c>
      <c r="J44" s="215">
        <f t="shared" si="0"/>
        <v>115.128205128205</v>
      </c>
      <c r="K44" s="87"/>
    </row>
    <row r="45" spans="2:11">
      <c r="B45" s="213">
        <v>44072</v>
      </c>
      <c r="C45" s="194" t="s">
        <v>269</v>
      </c>
      <c r="D45" s="194">
        <v>6</v>
      </c>
      <c r="E45" s="194" t="s">
        <v>279</v>
      </c>
      <c r="F45" s="194" t="s">
        <v>271</v>
      </c>
      <c r="G45" s="108">
        <v>1</v>
      </c>
      <c r="H45" s="108" t="s">
        <v>272</v>
      </c>
      <c r="I45" s="214">
        <v>115.128205128205</v>
      </c>
      <c r="J45" s="215">
        <f t="shared" si="0"/>
        <v>115.128205128205</v>
      </c>
      <c r="K45" s="87"/>
    </row>
    <row r="46" spans="2:11">
      <c r="B46" s="213">
        <v>44073</v>
      </c>
      <c r="C46" s="194" t="s">
        <v>269</v>
      </c>
      <c r="D46" s="194">
        <v>6</v>
      </c>
      <c r="E46" s="194" t="s">
        <v>279</v>
      </c>
      <c r="F46" s="194" t="s">
        <v>271</v>
      </c>
      <c r="G46" s="108">
        <v>1</v>
      </c>
      <c r="H46" s="108" t="s">
        <v>272</v>
      </c>
      <c r="I46" s="214">
        <v>115.128205128205</v>
      </c>
      <c r="J46" s="215">
        <f t="shared" si="0"/>
        <v>115.128205128205</v>
      </c>
      <c r="K46" s="87"/>
    </row>
    <row r="47" spans="2:11">
      <c r="B47" s="213">
        <v>44074</v>
      </c>
      <c r="C47" s="194" t="s">
        <v>269</v>
      </c>
      <c r="D47" s="194">
        <v>5</v>
      </c>
      <c r="E47" s="194" t="s">
        <v>279</v>
      </c>
      <c r="F47" s="194" t="s">
        <v>271</v>
      </c>
      <c r="G47" s="108">
        <v>1</v>
      </c>
      <c r="H47" s="108" t="s">
        <v>272</v>
      </c>
      <c r="I47" s="214">
        <v>115.128205128205</v>
      </c>
      <c r="J47" s="215">
        <f t="shared" si="0"/>
        <v>115.128205128205</v>
      </c>
      <c r="K47" s="87"/>
    </row>
    <row r="48" spans="2:11">
      <c r="B48" s="213"/>
      <c r="C48" s="194"/>
      <c r="D48" s="194"/>
      <c r="E48" s="194"/>
      <c r="F48" s="194"/>
      <c r="G48" s="108"/>
      <c r="H48" s="108"/>
      <c r="I48" s="214"/>
      <c r="J48" s="215"/>
      <c r="K48" s="87"/>
    </row>
    <row r="49" spans="2:16">
      <c r="B49" s="216" t="s">
        <v>276</v>
      </c>
      <c r="C49" s="217"/>
      <c r="D49" s="217"/>
      <c r="E49" s="217"/>
      <c r="F49" s="217"/>
      <c r="G49" s="218">
        <f>SUM(G7:G48)</f>
        <v>41</v>
      </c>
      <c r="H49" s="218"/>
      <c r="I49" s="219"/>
      <c r="J49" s="219">
        <f>SUM(J7:J48)</f>
        <v>4380.2564102564083</v>
      </c>
      <c r="K49" s="220"/>
      <c r="P49" s="192"/>
    </row>
    <row r="50" spans="2:16">
      <c r="B50" s="213"/>
      <c r="C50" s="194" t="s">
        <v>277</v>
      </c>
      <c r="D50" s="194"/>
      <c r="E50" s="194"/>
      <c r="F50" s="194"/>
      <c r="G50" s="108"/>
      <c r="H50" s="108"/>
      <c r="I50" s="221">
        <v>0.1</v>
      </c>
      <c r="J50" s="215">
        <f>J49*I50</f>
        <v>438.02564102564088</v>
      </c>
      <c r="K50" s="87"/>
      <c r="P50" s="192"/>
    </row>
    <row r="51" spans="2:16">
      <c r="B51" s="213"/>
      <c r="C51" s="194"/>
      <c r="D51" s="194"/>
      <c r="E51" s="194"/>
      <c r="F51" s="194"/>
      <c r="G51" s="108"/>
      <c r="H51" s="108"/>
      <c r="I51" s="215"/>
      <c r="J51" s="215"/>
      <c r="K51" s="87"/>
      <c r="P51" s="192"/>
    </row>
    <row r="52" spans="2:16" s="225" customFormat="1">
      <c r="B52" s="222" t="s">
        <v>100</v>
      </c>
      <c r="C52" s="223"/>
      <c r="D52" s="223"/>
      <c r="E52" s="223"/>
      <c r="F52" s="223"/>
      <c r="G52" s="227">
        <f>SUM(G49:G51)</f>
        <v>41</v>
      </c>
      <c r="H52" s="222"/>
      <c r="I52" s="224"/>
      <c r="J52" s="224">
        <f>SUM(J49:J51)</f>
        <v>4818.282051282049</v>
      </c>
      <c r="K52" s="222"/>
      <c r="P52" s="192"/>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57" fitToHeight="0" orientation="portrait" r:id="rId1"/>
  <headerFooter>
    <oddFooter>&amp;CNOC_56_BoQ_REsidential_Page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D5939-89BD-4A90-87EB-D2DB770BD191}">
  <sheetPr>
    <tabColor theme="5" tint="0.59999389629810485"/>
    <pageSetUpPr fitToPage="1"/>
  </sheetPr>
  <dimension ref="A1:DK256"/>
  <sheetViews>
    <sheetView view="pageBreakPreview" zoomScale="85" zoomScaleNormal="85" zoomScaleSheetLayoutView="85" workbookViewId="0">
      <pane ySplit="6" topLeftCell="A256" activePane="bottomLeft" state="frozen"/>
      <selection pane="bottomLeft" activeCell="CT154" sqref="CT154"/>
    </sheetView>
  </sheetViews>
  <sheetFormatPr defaultColWidth="9.109375" defaultRowHeight="15.6" outlineLevelCol="1"/>
  <cols>
    <col min="1" max="1" width="6.33203125" style="78" customWidth="1"/>
    <col min="2" max="2" width="49.88671875" style="78" customWidth="1"/>
    <col min="3" max="3" width="7.109375" style="78" hidden="1" customWidth="1"/>
    <col min="4" max="4" width="5.33203125" style="78" hidden="1" customWidth="1"/>
    <col min="5" max="5" width="13.5546875" style="79" hidden="1" customWidth="1"/>
    <col min="6" max="6" width="15.5546875" style="79" hidden="1" customWidth="1"/>
    <col min="7" max="7" width="1.6640625" style="135" hidden="1" customWidth="1"/>
    <col min="8" max="8" width="13.33203125" style="130" hidden="1" customWidth="1" outlineLevel="1"/>
    <col min="9" max="9" width="15.109375" style="131" hidden="1" customWidth="1" outlineLevel="1"/>
    <col min="10" max="10" width="11" style="132" hidden="1" customWidth="1" outlineLevel="1"/>
    <col min="11" max="11" width="15.109375" style="133" hidden="1" customWidth="1" outlineLevel="1"/>
    <col min="12" max="12" width="11" style="132" hidden="1" customWidth="1" outlineLevel="1"/>
    <col min="13" max="13" width="15.109375" style="133" hidden="1" customWidth="1" outlineLevel="1"/>
    <col min="14" max="14" width="11" style="132" hidden="1" customWidth="1" outlineLevel="1"/>
    <col min="15" max="15" width="15.109375" style="133" hidden="1" customWidth="1" outlineLevel="1"/>
    <col min="16" max="16" width="10.5546875" style="132" hidden="1" customWidth="1" outlineLevel="1"/>
    <col min="17" max="17" width="15.109375" style="133" hidden="1" customWidth="1" outlineLevel="1"/>
    <col min="18" max="18" width="10.5546875" style="132" hidden="1" customWidth="1" outlineLevel="1"/>
    <col min="19" max="19" width="15.109375" style="133" hidden="1" customWidth="1" outlineLevel="1"/>
    <col min="20" max="20" width="10.5546875" style="132" hidden="1" customWidth="1" outlineLevel="1"/>
    <col min="21" max="21" width="15.109375" style="133" hidden="1" customWidth="1" outlineLevel="1"/>
    <col min="22" max="22" width="10.5546875" style="132" hidden="1" customWidth="1" outlineLevel="1"/>
    <col min="23" max="23" width="15.109375" style="133" hidden="1" customWidth="1" outlineLevel="1"/>
    <col min="24" max="24" width="8.44140625" style="298" hidden="1" customWidth="1" outlineLevel="1"/>
    <col min="25" max="25" width="15.109375" style="135" hidden="1" customWidth="1" outlineLevel="1"/>
    <col min="26" max="26" width="1.6640625" style="135" hidden="1" customWidth="1" collapsed="1"/>
    <col min="27" max="27" width="13.33203125" style="130" hidden="1" customWidth="1" outlineLevel="1"/>
    <col min="28" max="28" width="15.109375" style="131" hidden="1" customWidth="1" outlineLevel="1"/>
    <col min="29" max="29" width="11" style="132" hidden="1" customWidth="1" outlineLevel="1"/>
    <col min="30" max="30" width="15.109375" style="133" hidden="1" customWidth="1" outlineLevel="1"/>
    <col min="31" max="31" width="11" style="132" hidden="1" customWidth="1" outlineLevel="1"/>
    <col min="32" max="32" width="15.109375" style="133" hidden="1" customWidth="1" outlineLevel="1"/>
    <col min="33" max="33" width="11" style="132" hidden="1" customWidth="1" outlineLevel="1"/>
    <col min="34" max="34" width="15.109375" style="133" hidden="1" customWidth="1" outlineLevel="1"/>
    <col min="35" max="35" width="10.5546875" style="132" hidden="1" customWidth="1" outlineLevel="1"/>
    <col min="36" max="36" width="15.109375" style="133" hidden="1" customWidth="1" outlineLevel="1"/>
    <col min="37" max="37" width="10.5546875" style="132" hidden="1" customWidth="1" outlineLevel="1"/>
    <col min="38" max="38" width="15.109375" style="133" hidden="1" customWidth="1" outlineLevel="1"/>
    <col min="39" max="39" width="10.5546875" style="132" hidden="1" customWidth="1" outlineLevel="1"/>
    <col min="40" max="40" width="15.109375" style="133" hidden="1" customWidth="1" outlineLevel="1"/>
    <col min="41" max="41" width="10.5546875" style="132" hidden="1" customWidth="1" outlineLevel="1"/>
    <col min="42" max="42" width="15.109375" style="133" hidden="1" customWidth="1" outlineLevel="1"/>
    <col min="43" max="43" width="7.44140625" style="298" hidden="1" customWidth="1" outlineLevel="1"/>
    <col min="44" max="44" width="1.109375" style="135" hidden="1" customWidth="1" outlineLevel="1"/>
    <col min="45" max="45" width="12.109375" style="135" hidden="1" customWidth="1" collapsed="1"/>
    <col min="46" max="46" width="13.33203125" style="130" hidden="1" customWidth="1" outlineLevel="1"/>
    <col min="47" max="47" width="15.109375" style="131" hidden="1" customWidth="1" outlineLevel="1"/>
    <col min="48" max="48" width="11" style="132" hidden="1" customWidth="1" outlineLevel="1"/>
    <col min="49" max="49" width="15.109375" style="133" hidden="1" customWidth="1" outlineLevel="1"/>
    <col min="50" max="50" width="11" style="132" hidden="1" customWidth="1" outlineLevel="1"/>
    <col min="51" max="51" width="15.109375" style="133" hidden="1" customWidth="1" outlineLevel="1"/>
    <col min="52" max="52" width="11" style="132" hidden="1" customWidth="1" outlineLevel="1"/>
    <col min="53" max="53" width="15.109375" style="133" hidden="1" customWidth="1" outlineLevel="1"/>
    <col min="54" max="54" width="10.5546875" style="132" hidden="1" customWidth="1" outlineLevel="1"/>
    <col min="55" max="55" width="15.109375" style="133" hidden="1" customWidth="1" outlineLevel="1"/>
    <col min="56" max="56" width="10.5546875" style="132" hidden="1" customWidth="1" outlineLevel="1"/>
    <col min="57" max="57" width="15.109375" style="133" hidden="1" customWidth="1" outlineLevel="1"/>
    <col min="58" max="58" width="10.5546875" style="132" hidden="1" customWidth="1" outlineLevel="1"/>
    <col min="59" max="59" width="15.109375" style="133" hidden="1" customWidth="1" outlineLevel="1"/>
    <col min="60" max="60" width="10.5546875" style="132" hidden="1" customWidth="1" outlineLevel="1"/>
    <col min="61" max="61" width="15.109375" style="133" hidden="1" customWidth="1" outlineLevel="1"/>
    <col min="62" max="62" width="8.44140625" style="298" customWidth="1" collapsed="1"/>
    <col min="63" max="63" width="15.109375" style="135" customWidth="1"/>
    <col min="64" max="64" width="1.6640625" style="135" customWidth="1" collapsed="1"/>
    <col min="65" max="65" width="11.33203125" style="130" hidden="1" customWidth="1"/>
    <col min="66" max="66" width="10.88671875" style="373" hidden="1" customWidth="1"/>
    <col min="67" max="67" width="15.109375" style="131" hidden="1" customWidth="1"/>
    <col min="68" max="69" width="11" style="132" hidden="1" customWidth="1"/>
    <col min="70" max="70" width="15.109375" style="133" hidden="1" customWidth="1"/>
    <col min="71" max="72" width="11" style="132" hidden="1" customWidth="1"/>
    <col min="73" max="73" width="15.109375" style="133" hidden="1" customWidth="1"/>
    <col min="74" max="75" width="11" style="132" hidden="1" customWidth="1"/>
    <col min="76" max="76" width="15.109375" style="133" hidden="1" customWidth="1"/>
    <col min="77" max="78" width="10.5546875" style="132" hidden="1" customWidth="1"/>
    <col min="79" max="79" width="15.109375" style="133" hidden="1" customWidth="1"/>
    <col min="80" max="81" width="10.5546875" style="132" hidden="1" customWidth="1"/>
    <col min="82" max="82" width="15.109375" style="133" hidden="1" customWidth="1"/>
    <col min="83" max="84" width="10.5546875" style="132" hidden="1" customWidth="1"/>
    <col min="85" max="85" width="15.109375" style="133" hidden="1" customWidth="1"/>
    <col min="86" max="87" width="10.5546875" style="132" hidden="1" customWidth="1"/>
    <col min="88" max="88" width="15.109375" style="133" hidden="1" customWidth="1"/>
    <col min="89" max="89" width="2.33203125" style="134" hidden="1" customWidth="1"/>
    <col min="90" max="90" width="3.5546875" style="135" hidden="1" customWidth="1"/>
    <col min="91" max="91" width="3" style="381" hidden="1" customWidth="1"/>
    <col min="92" max="92" width="2.88671875" style="135" hidden="1" customWidth="1"/>
    <col min="93" max="93" width="8.44140625" style="385" hidden="1" customWidth="1"/>
    <col min="94" max="94" width="17.5546875" style="135" customWidth="1"/>
    <col min="95" max="95" width="7.33203125" style="134" customWidth="1"/>
    <col min="96" max="96" width="16.44140625" style="135" customWidth="1"/>
    <col min="97" max="97" width="8.33203125" style="779" customWidth="1"/>
    <col min="98" max="98" width="15.44140625" style="413" customWidth="1"/>
    <col min="99" max="103" width="15.109375" style="413" customWidth="1"/>
    <col min="104" max="104" width="17.6640625" style="413" customWidth="1"/>
    <col min="105" max="106" width="15.109375" style="413" customWidth="1"/>
    <col min="107" max="109" width="9.109375" style="78"/>
    <col min="110" max="110" width="13.5546875" style="78" bestFit="1" customWidth="1"/>
    <col min="111" max="111" width="18" style="78" customWidth="1"/>
    <col min="112" max="112" width="16.5546875" style="78" customWidth="1"/>
    <col min="113" max="113" width="14.44140625" style="78" customWidth="1"/>
    <col min="114" max="114" width="16.44140625" style="78" bestFit="1" customWidth="1"/>
    <col min="115" max="115" width="11.6640625" style="78" customWidth="1"/>
    <col min="116" max="122" width="9.109375" style="78"/>
    <col min="123" max="123" width="9.109375" style="78" customWidth="1"/>
    <col min="124" max="16384" width="9.109375" style="78"/>
  </cols>
  <sheetData>
    <row r="1" spans="1:111" ht="13.5" customHeight="1">
      <c r="A1" s="412" t="s">
        <v>0</v>
      </c>
      <c r="B1" s="643"/>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780"/>
      <c r="AN1" s="780"/>
      <c r="AO1" s="780"/>
      <c r="AP1" s="780"/>
      <c r="AQ1" s="780"/>
      <c r="AR1" s="780"/>
      <c r="AS1" s="780"/>
      <c r="AT1" s="787" t="s">
        <v>322</v>
      </c>
      <c r="AU1" s="788"/>
      <c r="AV1" s="788"/>
      <c r="AW1" s="788"/>
      <c r="AX1" s="788"/>
      <c r="AY1" s="788"/>
      <c r="AZ1" s="788"/>
      <c r="BA1" s="788"/>
      <c r="BB1" s="788"/>
      <c r="BC1" s="788"/>
      <c r="BD1" s="788"/>
      <c r="BE1" s="788"/>
      <c r="BF1" s="788"/>
      <c r="BG1" s="788"/>
      <c r="BH1" s="788"/>
      <c r="BI1" s="788"/>
      <c r="BJ1" s="780"/>
      <c r="BK1" s="833"/>
      <c r="BM1" s="787">
        <v>44925</v>
      </c>
      <c r="BN1" s="788"/>
      <c r="BO1" s="788"/>
      <c r="BP1" s="788"/>
      <c r="BQ1" s="788"/>
      <c r="BR1" s="788"/>
      <c r="BS1" s="788"/>
      <c r="BT1" s="788"/>
      <c r="BU1" s="788"/>
      <c r="BV1" s="788"/>
      <c r="BW1" s="788"/>
      <c r="BX1" s="788"/>
      <c r="BY1" s="788"/>
      <c r="BZ1" s="788"/>
      <c r="CA1" s="788"/>
      <c r="CB1" s="788"/>
      <c r="CC1" s="788"/>
      <c r="CD1" s="788"/>
      <c r="CE1" s="788"/>
      <c r="CF1" s="788"/>
      <c r="CG1" s="788"/>
      <c r="CH1" s="788"/>
      <c r="CI1" s="788"/>
      <c r="CJ1" s="788"/>
      <c r="CK1" s="788"/>
      <c r="CL1" s="788"/>
      <c r="CM1" s="789"/>
      <c r="CN1" s="788"/>
      <c r="CO1" s="780"/>
      <c r="CP1" s="780"/>
      <c r="CQ1" s="780"/>
      <c r="CR1" s="780"/>
      <c r="CS1" s="780"/>
      <c r="CT1" s="644"/>
      <c r="CU1" s="644"/>
      <c r="CV1" s="644"/>
      <c r="CW1" s="644"/>
      <c r="CX1" s="644"/>
      <c r="CY1" s="644"/>
      <c r="CZ1" s="644"/>
      <c r="DA1" s="644"/>
      <c r="DB1" s="644"/>
    </row>
    <row r="2" spans="1:111" ht="15.6" customHeight="1">
      <c r="A2" s="412" t="s">
        <v>1</v>
      </c>
      <c r="B2" s="643"/>
      <c r="G2" s="781"/>
      <c r="H2" s="781"/>
      <c r="I2" s="781"/>
      <c r="J2" s="781"/>
      <c r="K2" s="781"/>
      <c r="L2" s="781"/>
      <c r="M2" s="781"/>
      <c r="N2" s="781"/>
      <c r="O2" s="781"/>
      <c r="P2" s="781"/>
      <c r="Q2" s="781"/>
      <c r="R2" s="781"/>
      <c r="S2" s="781"/>
      <c r="T2" s="781"/>
      <c r="U2" s="781"/>
      <c r="V2" s="781"/>
      <c r="W2" s="781"/>
      <c r="X2" s="781"/>
      <c r="Y2" s="781"/>
      <c r="Z2" s="781"/>
      <c r="AA2" s="781"/>
      <c r="AB2" s="781"/>
      <c r="AC2" s="781"/>
      <c r="AD2" s="781"/>
      <c r="AE2" s="781"/>
      <c r="AF2" s="781"/>
      <c r="AG2" s="781"/>
      <c r="AH2" s="781"/>
      <c r="AI2" s="781"/>
      <c r="AJ2" s="781"/>
      <c r="AK2" s="781"/>
      <c r="AL2" s="781"/>
      <c r="AM2" s="781"/>
      <c r="AN2" s="781"/>
      <c r="AO2" s="781"/>
      <c r="AP2" s="781"/>
      <c r="AQ2" s="781"/>
      <c r="AR2" s="781"/>
      <c r="AS2" s="781"/>
      <c r="AT2" s="1008" t="s">
        <v>88</v>
      </c>
      <c r="AU2" s="1009"/>
      <c r="AV2" s="1009"/>
      <c r="AW2" s="1009"/>
      <c r="AX2" s="1009"/>
      <c r="AY2" s="1009"/>
      <c r="AZ2" s="1009"/>
      <c r="BA2" s="1010"/>
      <c r="BB2" s="1008" t="s">
        <v>89</v>
      </c>
      <c r="BC2" s="1009"/>
      <c r="BD2" s="1009"/>
      <c r="BE2" s="1009"/>
      <c r="BF2" s="1009"/>
      <c r="BG2" s="1009"/>
      <c r="BH2" s="1009"/>
      <c r="BI2" s="1010"/>
      <c r="BJ2" s="781"/>
      <c r="BK2" s="832"/>
      <c r="BM2" s="1008" t="s">
        <v>88</v>
      </c>
      <c r="BN2" s="1009"/>
      <c r="BO2" s="1009"/>
      <c r="BP2" s="1009"/>
      <c r="BQ2" s="1009"/>
      <c r="BR2" s="1009"/>
      <c r="BS2" s="1009"/>
      <c r="BT2" s="1009"/>
      <c r="BU2" s="1009"/>
      <c r="BV2" s="1009"/>
      <c r="BW2" s="1009"/>
      <c r="BX2" s="1010"/>
      <c r="BY2" s="1008" t="s">
        <v>89</v>
      </c>
      <c r="BZ2" s="1009"/>
      <c r="CA2" s="1009"/>
      <c r="CB2" s="1009"/>
      <c r="CC2" s="1009"/>
      <c r="CD2" s="1009"/>
      <c r="CE2" s="1009"/>
      <c r="CF2" s="1009"/>
      <c r="CG2" s="1009"/>
      <c r="CH2" s="1009"/>
      <c r="CI2" s="1009"/>
      <c r="CJ2" s="1010"/>
      <c r="CK2" s="1011" t="s">
        <v>91</v>
      </c>
      <c r="CL2" s="1012"/>
      <c r="CM2" s="1004" t="s">
        <v>92</v>
      </c>
      <c r="CN2" s="1005"/>
      <c r="CO2" s="781"/>
      <c r="CP2" s="831"/>
      <c r="CQ2" s="781"/>
      <c r="CR2" s="831"/>
      <c r="CS2" s="781"/>
      <c r="CT2" s="645"/>
      <c r="CU2" s="413">
        <f>CT28+CT75+CT94</f>
        <v>1514154.6941973383</v>
      </c>
      <c r="CV2" s="835"/>
      <c r="CW2" s="835"/>
      <c r="CX2" s="840" t="s">
        <v>581</v>
      </c>
      <c r="CY2" s="830"/>
      <c r="CZ2" s="830"/>
      <c r="DA2" s="645"/>
      <c r="DB2" s="645"/>
    </row>
    <row r="3" spans="1:111">
      <c r="A3" s="412" t="s">
        <v>87</v>
      </c>
      <c r="B3" s="643"/>
      <c r="G3" s="781"/>
      <c r="H3" s="781"/>
      <c r="I3" s="781"/>
      <c r="J3" s="781"/>
      <c r="K3" s="781"/>
      <c r="L3" s="781"/>
      <c r="M3" s="781"/>
      <c r="N3" s="781"/>
      <c r="O3" s="781"/>
      <c r="P3" s="781"/>
      <c r="Q3" s="781"/>
      <c r="R3" s="781"/>
      <c r="S3" s="781"/>
      <c r="T3" s="781"/>
      <c r="U3" s="781"/>
      <c r="V3" s="781"/>
      <c r="W3" s="781"/>
      <c r="X3" s="781"/>
      <c r="Y3" s="781"/>
      <c r="Z3" s="781"/>
      <c r="AA3" s="781"/>
      <c r="AB3" s="781"/>
      <c r="AC3" s="781"/>
      <c r="AD3" s="781"/>
      <c r="AE3" s="781"/>
      <c r="AF3" s="781"/>
      <c r="AG3" s="781"/>
      <c r="AH3" s="781"/>
      <c r="AI3" s="781"/>
      <c r="AJ3" s="781"/>
      <c r="AK3" s="781"/>
      <c r="AL3" s="781"/>
      <c r="AM3" s="781"/>
      <c r="AN3" s="781"/>
      <c r="AO3" s="781"/>
      <c r="AP3" s="781"/>
      <c r="AQ3" s="781"/>
      <c r="AR3" s="781"/>
      <c r="AS3" s="781"/>
      <c r="AT3" s="1001" t="s">
        <v>93</v>
      </c>
      <c r="AU3" s="1001"/>
      <c r="AV3" s="1002" t="s">
        <v>94</v>
      </c>
      <c r="AW3" s="1002"/>
      <c r="AX3" s="1002" t="s">
        <v>95</v>
      </c>
      <c r="AY3" s="1002"/>
      <c r="AZ3" s="999" t="s">
        <v>96</v>
      </c>
      <c r="BA3" s="1000"/>
      <c r="BB3" s="1015" t="s">
        <v>93</v>
      </c>
      <c r="BC3" s="1016"/>
      <c r="BD3" s="997" t="s">
        <v>94</v>
      </c>
      <c r="BE3" s="998"/>
      <c r="BF3" s="997" t="s">
        <v>97</v>
      </c>
      <c r="BG3" s="998"/>
      <c r="BH3" s="999" t="s">
        <v>96</v>
      </c>
      <c r="BI3" s="1000"/>
      <c r="BJ3" s="781"/>
      <c r="BK3" s="781"/>
      <c r="BM3" s="1001" t="s">
        <v>93</v>
      </c>
      <c r="BN3" s="1001"/>
      <c r="BO3" s="1001"/>
      <c r="BP3" s="1002" t="s">
        <v>94</v>
      </c>
      <c r="BQ3" s="1002"/>
      <c r="BR3" s="1002"/>
      <c r="BS3" s="1002" t="s">
        <v>95</v>
      </c>
      <c r="BT3" s="1002"/>
      <c r="BU3" s="1002"/>
      <c r="BV3" s="999" t="s">
        <v>96</v>
      </c>
      <c r="BW3" s="1003"/>
      <c r="BX3" s="1000"/>
      <c r="BY3" s="1015" t="s">
        <v>93</v>
      </c>
      <c r="BZ3" s="1017"/>
      <c r="CA3" s="1016"/>
      <c r="CB3" s="997" t="s">
        <v>94</v>
      </c>
      <c r="CC3" s="1018"/>
      <c r="CD3" s="998"/>
      <c r="CE3" s="997" t="s">
        <v>97</v>
      </c>
      <c r="CF3" s="1018"/>
      <c r="CG3" s="998"/>
      <c r="CH3" s="999" t="s">
        <v>96</v>
      </c>
      <c r="CI3" s="1003"/>
      <c r="CJ3" s="1000"/>
      <c r="CK3" s="1013"/>
      <c r="CL3" s="1014"/>
      <c r="CM3" s="1006"/>
      <c r="CN3" s="1007"/>
      <c r="CO3" s="781"/>
      <c r="CP3" s="781"/>
      <c r="CQ3" s="781"/>
      <c r="CR3" s="781"/>
      <c r="CS3" s="781"/>
      <c r="CT3" s="645"/>
      <c r="CU3" s="645"/>
      <c r="CV3" s="645"/>
      <c r="CW3" s="645"/>
      <c r="CX3" s="645"/>
      <c r="CY3" s="645"/>
      <c r="CZ3" s="645"/>
      <c r="DA3" s="645"/>
      <c r="DB3" s="645"/>
    </row>
    <row r="4" spans="1:111" ht="35.4" customHeight="1">
      <c r="A4" s="982" t="s">
        <v>2</v>
      </c>
      <c r="B4" s="980" t="s">
        <v>3</v>
      </c>
      <c r="C4" s="813"/>
      <c r="D4" s="813"/>
      <c r="E4" s="814"/>
      <c r="F4" s="814"/>
      <c r="G4" s="815"/>
      <c r="H4" s="815"/>
      <c r="I4" s="815"/>
      <c r="J4" s="815"/>
      <c r="K4" s="815"/>
      <c r="L4" s="815"/>
      <c r="M4" s="815"/>
      <c r="N4" s="815"/>
      <c r="O4" s="815"/>
      <c r="P4" s="815"/>
      <c r="Q4" s="815"/>
      <c r="R4" s="815"/>
      <c r="S4" s="815"/>
      <c r="T4" s="815"/>
      <c r="U4" s="815"/>
      <c r="V4" s="815"/>
      <c r="W4" s="815"/>
      <c r="X4" s="815"/>
      <c r="Y4" s="815"/>
      <c r="Z4" s="815"/>
      <c r="AA4" s="815"/>
      <c r="AB4" s="815"/>
      <c r="AC4" s="815"/>
      <c r="AD4" s="815"/>
      <c r="AE4" s="815"/>
      <c r="AF4" s="815"/>
      <c r="AG4" s="815"/>
      <c r="AH4" s="815"/>
      <c r="AI4" s="815"/>
      <c r="AJ4" s="815"/>
      <c r="AK4" s="815"/>
      <c r="AL4" s="815"/>
      <c r="AM4" s="815"/>
      <c r="AN4" s="815"/>
      <c r="AO4" s="815"/>
      <c r="AP4" s="815"/>
      <c r="AQ4" s="815"/>
      <c r="AR4" s="815"/>
      <c r="AS4" s="815"/>
      <c r="AT4" s="991">
        <v>0.25</v>
      </c>
      <c r="AU4" s="992"/>
      <c r="AV4" s="991">
        <v>0.35</v>
      </c>
      <c r="AW4" s="992"/>
      <c r="AX4" s="991">
        <v>0.35</v>
      </c>
      <c r="AY4" s="992"/>
      <c r="AZ4" s="991">
        <v>0.05</v>
      </c>
      <c r="BA4" s="992"/>
      <c r="BB4" s="991">
        <v>0.25</v>
      </c>
      <c r="BC4" s="992"/>
      <c r="BD4" s="991">
        <v>0.35</v>
      </c>
      <c r="BE4" s="992"/>
      <c r="BF4" s="991">
        <v>0.35</v>
      </c>
      <c r="BG4" s="992"/>
      <c r="BH4" s="991">
        <v>0.05</v>
      </c>
      <c r="BI4" s="992"/>
      <c r="BJ4" s="984" t="s">
        <v>99</v>
      </c>
      <c r="BK4" s="986" t="s">
        <v>186</v>
      </c>
      <c r="BL4" s="792"/>
      <c r="BM4" s="988">
        <v>0.25</v>
      </c>
      <c r="BN4" s="989"/>
      <c r="BO4" s="990"/>
      <c r="BP4" s="988">
        <v>0.35</v>
      </c>
      <c r="BQ4" s="989"/>
      <c r="BR4" s="990"/>
      <c r="BS4" s="988">
        <v>0.35</v>
      </c>
      <c r="BT4" s="989"/>
      <c r="BU4" s="990"/>
      <c r="BV4" s="988">
        <v>0.05</v>
      </c>
      <c r="BW4" s="989"/>
      <c r="BX4" s="990"/>
      <c r="BY4" s="988">
        <v>0.25</v>
      </c>
      <c r="BZ4" s="989"/>
      <c r="CA4" s="990"/>
      <c r="CB4" s="988">
        <v>0.35</v>
      </c>
      <c r="CC4" s="989"/>
      <c r="CD4" s="990"/>
      <c r="CE4" s="988">
        <v>0.35</v>
      </c>
      <c r="CF4" s="989"/>
      <c r="CG4" s="990"/>
      <c r="CH4" s="988">
        <v>0.05</v>
      </c>
      <c r="CI4" s="989"/>
      <c r="CJ4" s="990"/>
      <c r="CK4" s="1013"/>
      <c r="CL4" s="1014"/>
      <c r="CM4" s="1006"/>
      <c r="CN4" s="1007"/>
      <c r="CO4" s="993" t="s">
        <v>580</v>
      </c>
      <c r="CP4" s="993"/>
      <c r="CQ4" s="993" t="s">
        <v>659</v>
      </c>
      <c r="CR4" s="993"/>
      <c r="CS4" s="993" t="s">
        <v>660</v>
      </c>
      <c r="CT4" s="994"/>
      <c r="CU4" s="995" t="s">
        <v>584</v>
      </c>
      <c r="CV4" s="996"/>
      <c r="CW4" s="996"/>
      <c r="CX4" s="996"/>
      <c r="CY4" s="996"/>
      <c r="CZ4" s="996"/>
      <c r="DA4" s="645"/>
      <c r="DB4" s="645"/>
    </row>
    <row r="5" spans="1:111" ht="46.95" customHeight="1" thickBot="1">
      <c r="A5" s="983"/>
      <c r="B5" s="981"/>
      <c r="G5" s="810"/>
      <c r="H5" s="811" t="s">
        <v>98</v>
      </c>
      <c r="I5" s="810" t="s">
        <v>186</v>
      </c>
      <c r="J5" s="811" t="s">
        <v>98</v>
      </c>
      <c r="K5" s="810" t="s">
        <v>186</v>
      </c>
      <c r="L5" s="811" t="s">
        <v>98</v>
      </c>
      <c r="M5" s="810" t="s">
        <v>186</v>
      </c>
      <c r="N5" s="811" t="s">
        <v>98</v>
      </c>
      <c r="O5" s="810" t="s">
        <v>186</v>
      </c>
      <c r="P5" s="811" t="s">
        <v>98</v>
      </c>
      <c r="Q5" s="810" t="s">
        <v>186</v>
      </c>
      <c r="R5" s="811" t="s">
        <v>98</v>
      </c>
      <c r="S5" s="810" t="s">
        <v>186</v>
      </c>
      <c r="T5" s="811" t="s">
        <v>98</v>
      </c>
      <c r="U5" s="810" t="s">
        <v>186</v>
      </c>
      <c r="V5" s="811" t="s">
        <v>98</v>
      </c>
      <c r="W5" s="810" t="s">
        <v>186</v>
      </c>
      <c r="X5" s="646" t="s">
        <v>99</v>
      </c>
      <c r="Y5" s="810" t="s">
        <v>186</v>
      </c>
      <c r="Z5" s="810"/>
      <c r="AA5" s="811" t="s">
        <v>98</v>
      </c>
      <c r="AB5" s="810" t="s">
        <v>186</v>
      </c>
      <c r="AC5" s="811" t="s">
        <v>98</v>
      </c>
      <c r="AD5" s="810" t="s">
        <v>186</v>
      </c>
      <c r="AE5" s="811" t="s">
        <v>98</v>
      </c>
      <c r="AF5" s="810" t="s">
        <v>186</v>
      </c>
      <c r="AG5" s="811" t="s">
        <v>98</v>
      </c>
      <c r="AH5" s="810" t="s">
        <v>186</v>
      </c>
      <c r="AI5" s="811" t="s">
        <v>98</v>
      </c>
      <c r="AJ5" s="810" t="s">
        <v>186</v>
      </c>
      <c r="AK5" s="811" t="s">
        <v>98</v>
      </c>
      <c r="AL5" s="810" t="s">
        <v>186</v>
      </c>
      <c r="AM5" s="811" t="s">
        <v>98</v>
      </c>
      <c r="AN5" s="810" t="s">
        <v>186</v>
      </c>
      <c r="AO5" s="811" t="s">
        <v>98</v>
      </c>
      <c r="AP5" s="810" t="s">
        <v>186</v>
      </c>
      <c r="AQ5" s="646" t="s">
        <v>99</v>
      </c>
      <c r="AR5" s="810" t="s">
        <v>186</v>
      </c>
      <c r="AS5" s="810"/>
      <c r="AT5" s="812" t="s">
        <v>325</v>
      </c>
      <c r="AU5" s="812" t="s">
        <v>323</v>
      </c>
      <c r="AV5" s="812" t="s">
        <v>325</v>
      </c>
      <c r="AW5" s="812" t="s">
        <v>323</v>
      </c>
      <c r="AX5" s="812" t="s">
        <v>325</v>
      </c>
      <c r="AY5" s="812" t="s">
        <v>323</v>
      </c>
      <c r="AZ5" s="812" t="s">
        <v>325</v>
      </c>
      <c r="BA5" s="812" t="s">
        <v>323</v>
      </c>
      <c r="BB5" s="812" t="s">
        <v>325</v>
      </c>
      <c r="BC5" s="812" t="s">
        <v>323</v>
      </c>
      <c r="BD5" s="812" t="s">
        <v>325</v>
      </c>
      <c r="BE5" s="812" t="s">
        <v>323</v>
      </c>
      <c r="BF5" s="812" t="s">
        <v>325</v>
      </c>
      <c r="BG5" s="812" t="s">
        <v>323</v>
      </c>
      <c r="BH5" s="812" t="s">
        <v>325</v>
      </c>
      <c r="BI5" s="812" t="s">
        <v>323</v>
      </c>
      <c r="BJ5" s="985"/>
      <c r="BK5" s="987"/>
      <c r="BL5" s="649"/>
      <c r="BM5" s="647" t="s">
        <v>325</v>
      </c>
      <c r="BN5" s="374" t="s">
        <v>321</v>
      </c>
      <c r="BO5" s="648" t="s">
        <v>186</v>
      </c>
      <c r="BP5" s="647" t="s">
        <v>325</v>
      </c>
      <c r="BQ5" s="374" t="s">
        <v>321</v>
      </c>
      <c r="BR5" s="648" t="s">
        <v>186</v>
      </c>
      <c r="BS5" s="647" t="s">
        <v>325</v>
      </c>
      <c r="BT5" s="374" t="s">
        <v>321</v>
      </c>
      <c r="BU5" s="648" t="s">
        <v>186</v>
      </c>
      <c r="BV5" s="647" t="s">
        <v>325</v>
      </c>
      <c r="BW5" s="374" t="s">
        <v>321</v>
      </c>
      <c r="BX5" s="648" t="s">
        <v>186</v>
      </c>
      <c r="BY5" s="647" t="s">
        <v>325</v>
      </c>
      <c r="BZ5" s="374" t="s">
        <v>321</v>
      </c>
      <c r="CA5" s="648" t="s">
        <v>186</v>
      </c>
      <c r="CB5" s="647" t="s">
        <v>325</v>
      </c>
      <c r="CC5" s="374" t="s">
        <v>321</v>
      </c>
      <c r="CD5" s="648" t="s">
        <v>186</v>
      </c>
      <c r="CE5" s="647" t="s">
        <v>325</v>
      </c>
      <c r="CF5" s="374" t="s">
        <v>321</v>
      </c>
      <c r="CG5" s="648" t="s">
        <v>186</v>
      </c>
      <c r="CH5" s="647" t="s">
        <v>325</v>
      </c>
      <c r="CI5" s="374" t="s">
        <v>321</v>
      </c>
      <c r="CJ5" s="648" t="s">
        <v>186</v>
      </c>
      <c r="CK5" s="791" t="s">
        <v>99</v>
      </c>
      <c r="CL5" s="648" t="s">
        <v>186</v>
      </c>
      <c r="CM5" s="791" t="s">
        <v>99</v>
      </c>
      <c r="CN5" s="648" t="s">
        <v>186</v>
      </c>
      <c r="CO5" s="790" t="s">
        <v>99</v>
      </c>
      <c r="CP5" s="648" t="s">
        <v>186</v>
      </c>
      <c r="CQ5" s="903"/>
      <c r="CR5" s="648"/>
      <c r="CS5" s="782" t="s">
        <v>99</v>
      </c>
      <c r="CT5" s="854" t="s">
        <v>186</v>
      </c>
      <c r="CU5" s="858" t="s">
        <v>332</v>
      </c>
      <c r="CV5" s="650" t="s">
        <v>333</v>
      </c>
      <c r="CW5" s="650" t="s">
        <v>334</v>
      </c>
      <c r="CX5" s="650" t="s">
        <v>335</v>
      </c>
      <c r="CY5" s="650" t="s">
        <v>336</v>
      </c>
      <c r="CZ5" s="650" t="s">
        <v>337</v>
      </c>
      <c r="DA5" s="651"/>
      <c r="DB5" s="651"/>
    </row>
    <row r="6" spans="1:111" ht="16.2" thickTop="1">
      <c r="A6" s="652"/>
      <c r="B6" s="653"/>
      <c r="C6" s="654" t="s">
        <v>4</v>
      </c>
      <c r="D6" s="655" t="s">
        <v>5</v>
      </c>
      <c r="E6" s="136" t="s">
        <v>6</v>
      </c>
      <c r="F6" s="137" t="s">
        <v>7</v>
      </c>
      <c r="G6" s="656"/>
      <c r="H6" s="657"/>
      <c r="I6" s="658"/>
      <c r="J6" s="659"/>
      <c r="K6" s="660"/>
      <c r="L6" s="659"/>
      <c r="M6" s="660"/>
      <c r="N6" s="659"/>
      <c r="O6" s="660"/>
      <c r="P6" s="661"/>
      <c r="Q6" s="662"/>
      <c r="R6" s="659"/>
      <c r="S6" s="660"/>
      <c r="T6" s="659"/>
      <c r="U6" s="660"/>
      <c r="V6" s="659"/>
      <c r="W6" s="660"/>
      <c r="X6" s="663"/>
      <c r="Y6" s="664"/>
      <c r="Z6" s="656"/>
      <c r="AA6" s="657"/>
      <c r="AB6" s="658"/>
      <c r="AC6" s="659"/>
      <c r="AD6" s="660"/>
      <c r="AE6" s="659"/>
      <c r="AF6" s="660"/>
      <c r="AG6" s="659"/>
      <c r="AH6" s="660"/>
      <c r="AI6" s="661"/>
      <c r="AJ6" s="662"/>
      <c r="AK6" s="659"/>
      <c r="AL6" s="660"/>
      <c r="AM6" s="659"/>
      <c r="AN6" s="660"/>
      <c r="AO6" s="659"/>
      <c r="AP6" s="660"/>
      <c r="AQ6" s="663"/>
      <c r="AR6" s="664"/>
      <c r="AS6" s="656"/>
      <c r="AT6" s="138"/>
      <c r="AU6" s="139"/>
      <c r="AV6" s="140"/>
      <c r="AW6" s="141"/>
      <c r="AX6" s="140"/>
      <c r="AY6" s="141"/>
      <c r="AZ6" s="140"/>
      <c r="BA6" s="141"/>
      <c r="BB6" s="142"/>
      <c r="BC6" s="143"/>
      <c r="BD6" s="140"/>
      <c r="BE6" s="141"/>
      <c r="BF6" s="140"/>
      <c r="BG6" s="141"/>
      <c r="BH6" s="140"/>
      <c r="BI6" s="141"/>
      <c r="BJ6" s="299"/>
      <c r="BK6" s="665">
        <f>BK23+BK35+BK67+BK80+BK91+BK98+BK125+BK131+BK154+BK163+BK174+BK189+BK208+BK221+BK233+BK243+BK238</f>
        <v>4886963.5932481363</v>
      </c>
      <c r="BL6" s="358"/>
      <c r="BM6" s="361"/>
      <c r="BN6" s="375"/>
      <c r="BO6" s="139"/>
      <c r="BP6" s="140"/>
      <c r="BQ6" s="140"/>
      <c r="BR6" s="141"/>
      <c r="BS6" s="140"/>
      <c r="BT6" s="140"/>
      <c r="BU6" s="141"/>
      <c r="BV6" s="140"/>
      <c r="BW6" s="140"/>
      <c r="BX6" s="141"/>
      <c r="BY6" s="142"/>
      <c r="BZ6" s="142"/>
      <c r="CA6" s="143"/>
      <c r="CB6" s="140"/>
      <c r="CC6" s="140"/>
      <c r="CD6" s="141"/>
      <c r="CE6" s="140"/>
      <c r="CF6" s="140"/>
      <c r="CG6" s="141"/>
      <c r="CH6" s="140"/>
      <c r="CI6" s="140"/>
      <c r="CJ6" s="141"/>
      <c r="CK6" s="144"/>
      <c r="CL6" s="145"/>
      <c r="CM6" s="382"/>
      <c r="CN6" s="145"/>
      <c r="CO6" s="386"/>
      <c r="CP6" s="665">
        <f>CP23+CP88+CP35+CP67+CP80+CP84+CP86+CP98+CP125+CP131+CP154+CP163+CP174+CP189+CP208+CP221+CP233+CP243+CP238</f>
        <v>3410556.792010163</v>
      </c>
      <c r="CQ6" s="783"/>
      <c r="CR6" s="665"/>
      <c r="CS6" s="783"/>
      <c r="CT6" s="855">
        <f>CT23+CT35+CT67+CT80+CT84+CT86+CT98+CT125+CT131+CT154+CT163+CT174+CT189+CT208+CT221+CT233+CT243+CT238+CT88</f>
        <v>3762180.3174920683</v>
      </c>
      <c r="CU6" s="859">
        <f t="shared" ref="CU6:CZ6" si="0">CU23+CU35+CU67+CU80+CU91+CU98+CU125+CU131+CU154+CU163+CU174+CU189+CU208+CU221+CU233+CU243+CU238</f>
        <v>649413.8437833644</v>
      </c>
      <c r="CV6" s="665">
        <f t="shared" si="0"/>
        <v>663609.94911233324</v>
      </c>
      <c r="CW6" s="665">
        <f t="shared" si="0"/>
        <v>1514154.6941973383</v>
      </c>
      <c r="CX6" s="665">
        <f t="shared" si="0"/>
        <v>38745.365899031975</v>
      </c>
      <c r="CY6" s="665">
        <f t="shared" si="0"/>
        <v>117401.46450000032</v>
      </c>
      <c r="CZ6" s="665">
        <f t="shared" si="0"/>
        <v>778855</v>
      </c>
      <c r="DA6" s="666"/>
      <c r="DB6" s="666"/>
    </row>
    <row r="7" spans="1:111" ht="6" customHeight="1">
      <c r="A7" s="150"/>
      <c r="B7" s="160"/>
      <c r="C7" s="80"/>
      <c r="D7" s="80"/>
      <c r="E7" s="82"/>
      <c r="F7" s="83"/>
      <c r="G7" s="670"/>
      <c r="H7" s="670"/>
      <c r="I7" s="671"/>
      <c r="J7" s="667"/>
      <c r="K7" s="668"/>
      <c r="L7" s="667"/>
      <c r="M7" s="668"/>
      <c r="N7" s="667"/>
      <c r="O7" s="667"/>
      <c r="P7" s="667"/>
      <c r="Q7" s="668"/>
      <c r="R7" s="667"/>
      <c r="S7" s="668"/>
      <c r="T7" s="667"/>
      <c r="U7" s="667"/>
      <c r="V7" s="667"/>
      <c r="W7" s="667"/>
      <c r="X7" s="669"/>
      <c r="Y7" s="672"/>
      <c r="Z7" s="670"/>
      <c r="AA7" s="670"/>
      <c r="AB7" s="671"/>
      <c r="AC7" s="667"/>
      <c r="AD7" s="668"/>
      <c r="AE7" s="667"/>
      <c r="AF7" s="668"/>
      <c r="AG7" s="667"/>
      <c r="AH7" s="667"/>
      <c r="AI7" s="667"/>
      <c r="AJ7" s="668"/>
      <c r="AK7" s="667"/>
      <c r="AL7" s="668"/>
      <c r="AM7" s="667"/>
      <c r="AN7" s="667"/>
      <c r="AO7" s="667"/>
      <c r="AP7" s="667"/>
      <c r="AQ7" s="669"/>
      <c r="AR7" s="672"/>
      <c r="AS7" s="670"/>
      <c r="AT7" s="148"/>
      <c r="AU7" s="149"/>
      <c r="AV7" s="146"/>
      <c r="AW7" s="147"/>
      <c r="AX7" s="146"/>
      <c r="AY7" s="147"/>
      <c r="AZ7" s="146"/>
      <c r="BA7" s="146"/>
      <c r="BB7" s="146"/>
      <c r="BC7" s="147"/>
      <c r="BD7" s="146"/>
      <c r="BE7" s="147"/>
      <c r="BF7" s="146"/>
      <c r="BG7" s="146"/>
      <c r="BH7" s="146"/>
      <c r="BI7" s="146"/>
      <c r="BJ7" s="411"/>
      <c r="BK7" s="410"/>
      <c r="BL7" s="359"/>
      <c r="BM7" s="362"/>
      <c r="BN7" s="370"/>
      <c r="BO7" s="826"/>
      <c r="BP7" s="827"/>
      <c r="BQ7" s="827"/>
      <c r="BR7" s="147"/>
      <c r="BS7" s="827"/>
      <c r="BT7" s="827"/>
      <c r="BU7" s="147"/>
      <c r="BV7" s="827"/>
      <c r="BW7" s="827"/>
      <c r="BX7" s="827"/>
      <c r="BY7" s="827"/>
      <c r="BZ7" s="827"/>
      <c r="CA7" s="147"/>
      <c r="CB7" s="827"/>
      <c r="CC7" s="827"/>
      <c r="CD7" s="147"/>
      <c r="CE7" s="827"/>
      <c r="CF7" s="827"/>
      <c r="CG7" s="827"/>
      <c r="CH7" s="827"/>
      <c r="CI7" s="827"/>
      <c r="CJ7" s="827"/>
      <c r="CK7" s="827"/>
      <c r="CL7" s="410"/>
      <c r="CM7" s="827"/>
      <c r="CN7" s="410"/>
      <c r="CO7" s="408"/>
      <c r="CP7" s="673"/>
      <c r="CQ7" s="904"/>
      <c r="CR7" s="673"/>
      <c r="CS7" s="784"/>
      <c r="CT7" s="856"/>
      <c r="CU7" s="860"/>
      <c r="CV7" s="410"/>
      <c r="CW7" s="410"/>
      <c r="CX7" s="410"/>
      <c r="CY7" s="410"/>
      <c r="CZ7" s="410"/>
      <c r="DA7" s="674"/>
      <c r="DB7" s="674"/>
    </row>
    <row r="8" spans="1:111">
      <c r="A8" s="150"/>
      <c r="B8" s="151" t="s">
        <v>40</v>
      </c>
      <c r="C8" s="80"/>
      <c r="D8" s="80"/>
      <c r="E8" s="82"/>
      <c r="F8" s="83"/>
      <c r="G8" s="675"/>
      <c r="H8" s="675"/>
      <c r="I8" s="676"/>
      <c r="J8" s="677"/>
      <c r="K8" s="675"/>
      <c r="L8" s="677"/>
      <c r="M8" s="678"/>
      <c r="N8" s="677"/>
      <c r="O8" s="675"/>
      <c r="P8" s="677"/>
      <c r="Q8" s="675"/>
      <c r="R8" s="677"/>
      <c r="S8" s="675"/>
      <c r="T8" s="677"/>
      <c r="U8" s="675"/>
      <c r="V8" s="677"/>
      <c r="W8" s="675"/>
      <c r="X8" s="679"/>
      <c r="Y8" s="680"/>
      <c r="Z8" s="675"/>
      <c r="AA8" s="675"/>
      <c r="AB8" s="676"/>
      <c r="AC8" s="677"/>
      <c r="AD8" s="675"/>
      <c r="AE8" s="677"/>
      <c r="AF8" s="678"/>
      <c r="AG8" s="677"/>
      <c r="AH8" s="675"/>
      <c r="AI8" s="677"/>
      <c r="AJ8" s="675"/>
      <c r="AK8" s="677"/>
      <c r="AL8" s="675"/>
      <c r="AM8" s="677"/>
      <c r="AN8" s="675"/>
      <c r="AO8" s="677"/>
      <c r="AP8" s="675"/>
      <c r="AQ8" s="679"/>
      <c r="AR8" s="680"/>
      <c r="AS8" s="675"/>
      <c r="AT8" s="152"/>
      <c r="AU8" s="153"/>
      <c r="AV8" s="154"/>
      <c r="AW8" s="152"/>
      <c r="AX8" s="154"/>
      <c r="AY8" s="155"/>
      <c r="AZ8" s="154"/>
      <c r="BA8" s="152"/>
      <c r="BB8" s="154"/>
      <c r="BC8" s="152"/>
      <c r="BD8" s="154"/>
      <c r="BE8" s="152"/>
      <c r="BF8" s="154"/>
      <c r="BG8" s="152"/>
      <c r="BH8" s="154"/>
      <c r="BI8" s="152"/>
      <c r="BJ8" s="409"/>
      <c r="BK8" s="407"/>
      <c r="BL8" s="359"/>
      <c r="BM8" s="282"/>
      <c r="BN8" s="370"/>
      <c r="BO8" s="281"/>
      <c r="BP8" s="366"/>
      <c r="BQ8" s="370"/>
      <c r="BR8" s="282"/>
      <c r="BS8" s="366"/>
      <c r="BT8" s="370"/>
      <c r="BU8" s="828"/>
      <c r="BV8" s="366"/>
      <c r="BW8" s="370"/>
      <c r="BX8" s="282"/>
      <c r="BY8" s="366"/>
      <c r="BZ8" s="370"/>
      <c r="CA8" s="282"/>
      <c r="CB8" s="366"/>
      <c r="CC8" s="370"/>
      <c r="CD8" s="282"/>
      <c r="CE8" s="366"/>
      <c r="CF8" s="370"/>
      <c r="CG8" s="282"/>
      <c r="CH8" s="366"/>
      <c r="CI8" s="370"/>
      <c r="CJ8" s="282"/>
      <c r="CK8" s="366"/>
      <c r="CL8" s="407"/>
      <c r="CM8" s="366"/>
      <c r="CN8" s="407"/>
      <c r="CO8" s="408"/>
      <c r="CP8" s="824"/>
      <c r="CQ8" s="905"/>
      <c r="CR8" s="824"/>
      <c r="CS8" s="785"/>
      <c r="CT8" s="824"/>
      <c r="CU8" s="367"/>
      <c r="CV8" s="407"/>
      <c r="CW8" s="407"/>
      <c r="CX8" s="407"/>
      <c r="CY8" s="407"/>
      <c r="CZ8" s="407"/>
      <c r="DA8" s="682"/>
      <c r="DB8" s="682"/>
    </row>
    <row r="9" spans="1:111" ht="6" customHeight="1">
      <c r="A9" s="150"/>
      <c r="B9" s="151"/>
      <c r="C9" s="80"/>
      <c r="D9" s="80"/>
      <c r="E9" s="82"/>
      <c r="F9" s="83"/>
      <c r="G9" s="675"/>
      <c r="H9" s="675"/>
      <c r="I9" s="676"/>
      <c r="J9" s="677"/>
      <c r="K9" s="675"/>
      <c r="L9" s="677"/>
      <c r="M9" s="678"/>
      <c r="N9" s="677"/>
      <c r="O9" s="675"/>
      <c r="P9" s="677"/>
      <c r="Q9" s="675"/>
      <c r="R9" s="677"/>
      <c r="S9" s="675"/>
      <c r="T9" s="677"/>
      <c r="U9" s="675"/>
      <c r="V9" s="677"/>
      <c r="W9" s="675"/>
      <c r="X9" s="679"/>
      <c r="Y9" s="680"/>
      <c r="Z9" s="675"/>
      <c r="AA9" s="675"/>
      <c r="AB9" s="676"/>
      <c r="AC9" s="677"/>
      <c r="AD9" s="675"/>
      <c r="AE9" s="677"/>
      <c r="AF9" s="678"/>
      <c r="AG9" s="677"/>
      <c r="AH9" s="675"/>
      <c r="AI9" s="677"/>
      <c r="AJ9" s="675"/>
      <c r="AK9" s="677"/>
      <c r="AL9" s="675"/>
      <c r="AM9" s="677"/>
      <c r="AN9" s="675"/>
      <c r="AO9" s="677"/>
      <c r="AP9" s="675"/>
      <c r="AQ9" s="679"/>
      <c r="AR9" s="680"/>
      <c r="AS9" s="675"/>
      <c r="AT9" s="152"/>
      <c r="AU9" s="153"/>
      <c r="AV9" s="154"/>
      <c r="AW9" s="152"/>
      <c r="AX9" s="154"/>
      <c r="AY9" s="155"/>
      <c r="AZ9" s="154"/>
      <c r="BA9" s="152"/>
      <c r="BB9" s="154"/>
      <c r="BC9" s="152"/>
      <c r="BD9" s="154"/>
      <c r="BE9" s="152"/>
      <c r="BF9" s="154"/>
      <c r="BG9" s="152"/>
      <c r="BH9" s="154"/>
      <c r="BI9" s="152"/>
      <c r="BJ9" s="409"/>
      <c r="BK9" s="407"/>
      <c r="BL9" s="359"/>
      <c r="BM9" s="282"/>
      <c r="BN9" s="370"/>
      <c r="BO9" s="281"/>
      <c r="BP9" s="366"/>
      <c r="BQ9" s="370"/>
      <c r="BR9" s="282"/>
      <c r="BS9" s="366"/>
      <c r="BT9" s="370"/>
      <c r="BU9" s="828"/>
      <c r="BV9" s="366"/>
      <c r="BW9" s="370"/>
      <c r="BX9" s="282"/>
      <c r="BY9" s="366"/>
      <c r="BZ9" s="370"/>
      <c r="CA9" s="282"/>
      <c r="CB9" s="366"/>
      <c r="CC9" s="370"/>
      <c r="CD9" s="282"/>
      <c r="CE9" s="366"/>
      <c r="CF9" s="370"/>
      <c r="CG9" s="282"/>
      <c r="CH9" s="366"/>
      <c r="CI9" s="370"/>
      <c r="CJ9" s="282"/>
      <c r="CK9" s="366"/>
      <c r="CL9" s="407"/>
      <c r="CM9" s="366"/>
      <c r="CN9" s="407"/>
      <c r="CO9" s="408"/>
      <c r="CP9" s="824"/>
      <c r="CQ9" s="905"/>
      <c r="CR9" s="824"/>
      <c r="CS9" s="785"/>
      <c r="CT9" s="824"/>
      <c r="CU9" s="367"/>
      <c r="CV9" s="407"/>
      <c r="CW9" s="407"/>
      <c r="CX9" s="407"/>
      <c r="CY9" s="407"/>
      <c r="CZ9" s="407"/>
      <c r="DA9" s="682"/>
      <c r="DB9" s="682"/>
    </row>
    <row r="10" spans="1:111" ht="19.2" customHeight="1">
      <c r="A10" s="150"/>
      <c r="B10" s="158" t="s">
        <v>485</v>
      </c>
      <c r="C10" s="80"/>
      <c r="D10" s="80"/>
      <c r="E10" s="82"/>
      <c r="F10" s="83"/>
      <c r="G10" s="675"/>
      <c r="H10" s="675"/>
      <c r="I10" s="683"/>
      <c r="J10" s="675"/>
      <c r="K10" s="675"/>
      <c r="L10" s="675"/>
      <c r="M10" s="675"/>
      <c r="N10" s="675"/>
      <c r="O10" s="675"/>
      <c r="P10" s="675"/>
      <c r="Q10" s="675"/>
      <c r="R10" s="675"/>
      <c r="S10" s="675"/>
      <c r="T10" s="675"/>
      <c r="U10" s="675"/>
      <c r="V10" s="675"/>
      <c r="W10" s="675"/>
      <c r="X10" s="679"/>
      <c r="Y10" s="680"/>
      <c r="Z10" s="675"/>
      <c r="AA10" s="675"/>
      <c r="AB10" s="683"/>
      <c r="AC10" s="675"/>
      <c r="AD10" s="675"/>
      <c r="AE10" s="675"/>
      <c r="AF10" s="675"/>
      <c r="AG10" s="675"/>
      <c r="AH10" s="675"/>
      <c r="AI10" s="675"/>
      <c r="AJ10" s="675"/>
      <c r="AK10" s="675"/>
      <c r="AL10" s="675"/>
      <c r="AM10" s="675"/>
      <c r="AN10" s="675"/>
      <c r="AO10" s="675"/>
      <c r="AP10" s="675"/>
      <c r="AQ10" s="679"/>
      <c r="AR10" s="680"/>
      <c r="AS10" s="675"/>
      <c r="AT10" s="152"/>
      <c r="AU10" s="159"/>
      <c r="AV10" s="152"/>
      <c r="AW10" s="152"/>
      <c r="AX10" s="152"/>
      <c r="AY10" s="152"/>
      <c r="AZ10" s="152"/>
      <c r="BA10" s="152"/>
      <c r="BB10" s="152"/>
      <c r="BC10" s="152"/>
      <c r="BD10" s="152"/>
      <c r="BE10" s="152"/>
      <c r="BF10" s="152"/>
      <c r="BG10" s="152"/>
      <c r="BH10" s="152"/>
      <c r="BI10" s="152"/>
      <c r="BJ10" s="409"/>
      <c r="BK10" s="407"/>
      <c r="BL10" s="359"/>
      <c r="BM10" s="282"/>
      <c r="BN10" s="370"/>
      <c r="BO10" s="829"/>
      <c r="BP10" s="282"/>
      <c r="BQ10" s="370"/>
      <c r="BR10" s="282"/>
      <c r="BS10" s="282"/>
      <c r="BT10" s="370"/>
      <c r="BU10" s="282"/>
      <c r="BV10" s="282"/>
      <c r="BW10" s="370"/>
      <c r="BX10" s="282"/>
      <c r="BY10" s="282"/>
      <c r="BZ10" s="370"/>
      <c r="CA10" s="282"/>
      <c r="CB10" s="282"/>
      <c r="CC10" s="370"/>
      <c r="CD10" s="282"/>
      <c r="CE10" s="282"/>
      <c r="CF10" s="370"/>
      <c r="CG10" s="282"/>
      <c r="CH10" s="282"/>
      <c r="CI10" s="370"/>
      <c r="CJ10" s="282"/>
      <c r="CK10" s="366"/>
      <c r="CL10" s="407"/>
      <c r="CM10" s="366"/>
      <c r="CN10" s="407"/>
      <c r="CO10" s="408"/>
      <c r="CP10" s="824"/>
      <c r="CQ10" s="905"/>
      <c r="CR10" s="824"/>
      <c r="CS10" s="785"/>
      <c r="CT10" s="824"/>
      <c r="CU10" s="367"/>
      <c r="CV10" s="407"/>
      <c r="CW10" s="407"/>
      <c r="CX10" s="407"/>
      <c r="CY10" s="407"/>
      <c r="CZ10" s="407"/>
      <c r="DA10" s="682"/>
      <c r="DB10" s="682"/>
    </row>
    <row r="11" spans="1:111" ht="12.75" customHeight="1">
      <c r="A11" s="150"/>
      <c r="B11" s="160"/>
      <c r="C11" s="80"/>
      <c r="D11" s="80"/>
      <c r="E11" s="82"/>
      <c r="F11" s="83"/>
      <c r="G11" s="675"/>
      <c r="H11" s="675"/>
      <c r="I11" s="676"/>
      <c r="J11" s="677"/>
      <c r="K11" s="675"/>
      <c r="L11" s="677"/>
      <c r="M11" s="675"/>
      <c r="N11" s="677"/>
      <c r="O11" s="675"/>
      <c r="P11" s="677"/>
      <c r="Q11" s="675"/>
      <c r="R11" s="677"/>
      <c r="S11" s="675"/>
      <c r="T11" s="677"/>
      <c r="U11" s="675"/>
      <c r="V11" s="677"/>
      <c r="W11" s="675"/>
      <c r="X11" s="679"/>
      <c r="Y11" s="680"/>
      <c r="Z11" s="675"/>
      <c r="AA11" s="675"/>
      <c r="AB11" s="676"/>
      <c r="AC11" s="677"/>
      <c r="AD11" s="675"/>
      <c r="AE11" s="677"/>
      <c r="AF11" s="675"/>
      <c r="AG11" s="677"/>
      <c r="AH11" s="675"/>
      <c r="AI11" s="677"/>
      <c r="AJ11" s="675"/>
      <c r="AK11" s="677"/>
      <c r="AL11" s="675"/>
      <c r="AM11" s="677"/>
      <c r="AN11" s="675"/>
      <c r="AO11" s="677"/>
      <c r="AP11" s="675"/>
      <c r="AQ11" s="679"/>
      <c r="AR11" s="680"/>
      <c r="AS11" s="675"/>
      <c r="AT11" s="152"/>
      <c r="AU11" s="153"/>
      <c r="AV11" s="154"/>
      <c r="AW11" s="152"/>
      <c r="AX11" s="154"/>
      <c r="AY11" s="152"/>
      <c r="AZ11" s="154"/>
      <c r="BA11" s="152"/>
      <c r="BB11" s="154"/>
      <c r="BC11" s="152"/>
      <c r="BD11" s="154"/>
      <c r="BE11" s="152"/>
      <c r="BF11" s="154"/>
      <c r="BG11" s="152"/>
      <c r="BH11" s="154"/>
      <c r="BI11" s="152"/>
      <c r="BJ11" s="409"/>
      <c r="BK11" s="407"/>
      <c r="BL11" s="359"/>
      <c r="BM11" s="282"/>
      <c r="BN11" s="370"/>
      <c r="BO11" s="281"/>
      <c r="BP11" s="366"/>
      <c r="BQ11" s="370"/>
      <c r="BR11" s="282"/>
      <c r="BS11" s="366"/>
      <c r="BT11" s="370"/>
      <c r="BU11" s="282"/>
      <c r="BV11" s="366"/>
      <c r="BW11" s="370"/>
      <c r="BX11" s="282"/>
      <c r="BY11" s="366"/>
      <c r="BZ11" s="370"/>
      <c r="CA11" s="282"/>
      <c r="CB11" s="366"/>
      <c r="CC11" s="370"/>
      <c r="CD11" s="282"/>
      <c r="CE11" s="366"/>
      <c r="CF11" s="370"/>
      <c r="CG11" s="282"/>
      <c r="CH11" s="366"/>
      <c r="CI11" s="370"/>
      <c r="CJ11" s="282"/>
      <c r="CK11" s="366"/>
      <c r="CL11" s="407"/>
      <c r="CM11" s="366"/>
      <c r="CN11" s="407"/>
      <c r="CO11" s="408"/>
      <c r="CP11" s="824"/>
      <c r="CQ11" s="905"/>
      <c r="CR11" s="824"/>
      <c r="CS11" s="785"/>
      <c r="CT11" s="824"/>
      <c r="CU11" s="367"/>
      <c r="CV11" s="407"/>
      <c r="CW11" s="407"/>
      <c r="CX11" s="407"/>
      <c r="CY11" s="407"/>
      <c r="CZ11" s="407"/>
      <c r="DA11" s="682"/>
      <c r="DB11" s="682"/>
    </row>
    <row r="12" spans="1:111">
      <c r="A12" s="150"/>
      <c r="B12" s="161" t="s">
        <v>9</v>
      </c>
      <c r="C12" s="280"/>
      <c r="D12" s="279"/>
      <c r="E12" s="82"/>
      <c r="F12" s="83"/>
      <c r="G12" s="675"/>
      <c r="H12" s="684"/>
      <c r="I12" s="676"/>
      <c r="J12" s="684"/>
      <c r="K12" s="675"/>
      <c r="L12" s="684"/>
      <c r="M12" s="675"/>
      <c r="N12" s="684"/>
      <c r="O12" s="675"/>
      <c r="P12" s="684"/>
      <c r="Q12" s="675"/>
      <c r="R12" s="684"/>
      <c r="S12" s="675"/>
      <c r="T12" s="684"/>
      <c r="U12" s="675"/>
      <c r="V12" s="684"/>
      <c r="W12" s="675"/>
      <c r="X12" s="679"/>
      <c r="Y12" s="680"/>
      <c r="Z12" s="675"/>
      <c r="AA12" s="684"/>
      <c r="AB12" s="676"/>
      <c r="AC12" s="684"/>
      <c r="AD12" s="675"/>
      <c r="AE12" s="684"/>
      <c r="AF12" s="675"/>
      <c r="AG12" s="684"/>
      <c r="AH12" s="675"/>
      <c r="AI12" s="684"/>
      <c r="AJ12" s="675"/>
      <c r="AK12" s="684"/>
      <c r="AL12" s="675"/>
      <c r="AM12" s="684"/>
      <c r="AN12" s="675"/>
      <c r="AO12" s="684"/>
      <c r="AP12" s="675"/>
      <c r="AQ12" s="679"/>
      <c r="AR12" s="680"/>
      <c r="AS12" s="675"/>
      <c r="AT12" s="278"/>
      <c r="AU12" s="153"/>
      <c r="AV12" s="278"/>
      <c r="AW12" s="152"/>
      <c r="AX12" s="278"/>
      <c r="AY12" s="152"/>
      <c r="AZ12" s="278"/>
      <c r="BA12" s="152"/>
      <c r="BB12" s="278"/>
      <c r="BC12" s="152"/>
      <c r="BD12" s="278"/>
      <c r="BE12" s="152"/>
      <c r="BF12" s="278"/>
      <c r="BG12" s="152"/>
      <c r="BH12" s="278"/>
      <c r="BI12" s="152"/>
      <c r="BJ12" s="409"/>
      <c r="BK12" s="407"/>
      <c r="BL12" s="359"/>
      <c r="BM12" s="363"/>
      <c r="BN12" s="371"/>
      <c r="BO12" s="281"/>
      <c r="BP12" s="363"/>
      <c r="BQ12" s="371"/>
      <c r="BR12" s="282"/>
      <c r="BS12" s="363"/>
      <c r="BT12" s="371"/>
      <c r="BU12" s="282"/>
      <c r="BV12" s="363"/>
      <c r="BW12" s="371"/>
      <c r="BX12" s="282"/>
      <c r="BY12" s="363"/>
      <c r="BZ12" s="371"/>
      <c r="CA12" s="282"/>
      <c r="CB12" s="363"/>
      <c r="CC12" s="371"/>
      <c r="CD12" s="282"/>
      <c r="CE12" s="363"/>
      <c r="CF12" s="371"/>
      <c r="CG12" s="282"/>
      <c r="CH12" s="363"/>
      <c r="CI12" s="371"/>
      <c r="CJ12" s="282"/>
      <c r="CK12" s="366"/>
      <c r="CL12" s="407"/>
      <c r="CM12" s="366"/>
      <c r="CN12" s="407"/>
      <c r="CO12" s="408"/>
      <c r="CP12" s="824"/>
      <c r="CQ12" s="905"/>
      <c r="CR12" s="824"/>
      <c r="CS12" s="785"/>
      <c r="CT12" s="824"/>
      <c r="CU12" s="367"/>
      <c r="CV12" s="407"/>
      <c r="CW12" s="407"/>
      <c r="CX12" s="407"/>
      <c r="CY12" s="407"/>
      <c r="CZ12" s="407"/>
      <c r="DA12" s="682"/>
      <c r="DB12" s="682"/>
    </row>
    <row r="13" spans="1:111" ht="12.75" customHeight="1">
      <c r="A13" s="150"/>
      <c r="B13" s="160"/>
      <c r="C13" s="280"/>
      <c r="D13" s="279"/>
      <c r="E13" s="82"/>
      <c r="F13" s="83"/>
      <c r="G13" s="675"/>
      <c r="H13" s="684"/>
      <c r="I13" s="676"/>
      <c r="J13" s="684"/>
      <c r="K13" s="675"/>
      <c r="L13" s="684"/>
      <c r="M13" s="675"/>
      <c r="N13" s="684"/>
      <c r="O13" s="675"/>
      <c r="P13" s="684"/>
      <c r="Q13" s="675"/>
      <c r="R13" s="684"/>
      <c r="S13" s="675"/>
      <c r="T13" s="684"/>
      <c r="U13" s="675"/>
      <c r="V13" s="684"/>
      <c r="W13" s="675"/>
      <c r="X13" s="679"/>
      <c r="Y13" s="680"/>
      <c r="Z13" s="675"/>
      <c r="AA13" s="684"/>
      <c r="AB13" s="676"/>
      <c r="AC13" s="684"/>
      <c r="AD13" s="675"/>
      <c r="AE13" s="684"/>
      <c r="AF13" s="675"/>
      <c r="AG13" s="684"/>
      <c r="AH13" s="675"/>
      <c r="AI13" s="684"/>
      <c r="AJ13" s="675"/>
      <c r="AK13" s="684"/>
      <c r="AL13" s="675"/>
      <c r="AM13" s="684"/>
      <c r="AN13" s="675"/>
      <c r="AO13" s="684"/>
      <c r="AP13" s="675"/>
      <c r="AQ13" s="679"/>
      <c r="AR13" s="680"/>
      <c r="AS13" s="675"/>
      <c r="AT13" s="278"/>
      <c r="AU13" s="153"/>
      <c r="AV13" s="278"/>
      <c r="AW13" s="152"/>
      <c r="AX13" s="278"/>
      <c r="AY13" s="152"/>
      <c r="AZ13" s="278"/>
      <c r="BA13" s="152"/>
      <c r="BB13" s="278"/>
      <c r="BC13" s="152"/>
      <c r="BD13" s="278"/>
      <c r="BE13" s="152"/>
      <c r="BF13" s="278"/>
      <c r="BG13" s="152"/>
      <c r="BH13" s="278"/>
      <c r="BI13" s="152"/>
      <c r="BJ13" s="409"/>
      <c r="BK13" s="407"/>
      <c r="BL13" s="359"/>
      <c r="BM13" s="363"/>
      <c r="BN13" s="371"/>
      <c r="BO13" s="281"/>
      <c r="BP13" s="363"/>
      <c r="BQ13" s="371"/>
      <c r="BR13" s="282"/>
      <c r="BS13" s="363"/>
      <c r="BT13" s="371"/>
      <c r="BU13" s="282"/>
      <c r="BV13" s="363"/>
      <c r="BW13" s="371"/>
      <c r="BX13" s="282"/>
      <c r="BY13" s="363"/>
      <c r="BZ13" s="371"/>
      <c r="CA13" s="282"/>
      <c r="CB13" s="363"/>
      <c r="CC13" s="371"/>
      <c r="CD13" s="282"/>
      <c r="CE13" s="363"/>
      <c r="CF13" s="371"/>
      <c r="CG13" s="282"/>
      <c r="CH13" s="363"/>
      <c r="CI13" s="371"/>
      <c r="CJ13" s="282"/>
      <c r="CK13" s="366"/>
      <c r="CL13" s="407"/>
      <c r="CM13" s="366"/>
      <c r="CN13" s="407"/>
      <c r="CO13" s="408"/>
      <c r="CP13" s="824"/>
      <c r="CQ13" s="905"/>
      <c r="CR13" s="824"/>
      <c r="CS13" s="785"/>
      <c r="CT13" s="824"/>
      <c r="CU13" s="367"/>
      <c r="CV13" s="407"/>
      <c r="CW13" s="407"/>
      <c r="CX13" s="407"/>
      <c r="CY13" s="407"/>
      <c r="CZ13" s="407"/>
      <c r="DA13" s="682"/>
      <c r="DB13" s="682"/>
    </row>
    <row r="14" spans="1:111" s="180" customFormat="1">
      <c r="A14" s="171" t="s">
        <v>10</v>
      </c>
      <c r="B14" s="172" t="s">
        <v>133</v>
      </c>
      <c r="C14" s="173">
        <v>1399</v>
      </c>
      <c r="D14" s="173" t="s">
        <v>11</v>
      </c>
      <c r="E14" s="174">
        <v>1300</v>
      </c>
      <c r="F14" s="175">
        <v>1818700</v>
      </c>
      <c r="G14" s="675"/>
      <c r="H14" s="685">
        <v>1399</v>
      </c>
      <c r="I14" s="676">
        <v>341006.25</v>
      </c>
      <c r="J14" s="685">
        <v>1399</v>
      </c>
      <c r="K14" s="676">
        <v>477408.74999999994</v>
      </c>
      <c r="L14" s="685">
        <v>1399</v>
      </c>
      <c r="M14" s="676">
        <v>477408.74999999994</v>
      </c>
      <c r="N14" s="685">
        <v>1399</v>
      </c>
      <c r="O14" s="676">
        <v>68201.250000000015</v>
      </c>
      <c r="P14" s="685">
        <v>1399</v>
      </c>
      <c r="Q14" s="676">
        <v>113668.75</v>
      </c>
      <c r="R14" s="685">
        <v>1399</v>
      </c>
      <c r="S14" s="676">
        <v>159136.25</v>
      </c>
      <c r="T14" s="685">
        <v>1399</v>
      </c>
      <c r="U14" s="676">
        <v>159136.25</v>
      </c>
      <c r="V14" s="685">
        <v>1399</v>
      </c>
      <c r="W14" s="676">
        <v>22733.75</v>
      </c>
      <c r="X14" s="679">
        <v>1</v>
      </c>
      <c r="Y14" s="680">
        <v>1818700</v>
      </c>
      <c r="Z14" s="675"/>
      <c r="AA14" s="686">
        <v>1399</v>
      </c>
      <c r="AB14" s="676">
        <v>341006.25</v>
      </c>
      <c r="AC14" s="686">
        <v>1399</v>
      </c>
      <c r="AD14" s="675">
        <v>477408.74999999994</v>
      </c>
      <c r="AE14" s="686">
        <v>1399</v>
      </c>
      <c r="AF14" s="675">
        <v>477408.74999999994</v>
      </c>
      <c r="AG14" s="686">
        <v>1399</v>
      </c>
      <c r="AH14" s="675">
        <v>68201.250000000015</v>
      </c>
      <c r="AI14" s="686">
        <v>1399</v>
      </c>
      <c r="AJ14" s="675">
        <v>113668.75</v>
      </c>
      <c r="AK14" s="686">
        <v>1399</v>
      </c>
      <c r="AL14" s="675">
        <v>159136.25</v>
      </c>
      <c r="AM14" s="686">
        <v>1399</v>
      </c>
      <c r="AN14" s="675">
        <v>159136.25</v>
      </c>
      <c r="AO14" s="686">
        <v>1399</v>
      </c>
      <c r="AP14" s="675">
        <v>22733.75</v>
      </c>
      <c r="AQ14" s="679">
        <v>1</v>
      </c>
      <c r="AR14" s="680">
        <v>1818700</v>
      </c>
      <c r="AS14" s="675"/>
      <c r="AT14" s="368">
        <v>0</v>
      </c>
      <c r="AU14" s="281">
        <v>0</v>
      </c>
      <c r="AV14" s="368">
        <v>0</v>
      </c>
      <c r="AW14" s="281">
        <v>0</v>
      </c>
      <c r="AX14" s="368">
        <v>0</v>
      </c>
      <c r="AY14" s="281">
        <v>0</v>
      </c>
      <c r="AZ14" s="368">
        <v>0</v>
      </c>
      <c r="BA14" s="281">
        <v>0</v>
      </c>
      <c r="BB14" s="368">
        <v>0</v>
      </c>
      <c r="BC14" s="281">
        <v>0</v>
      </c>
      <c r="BD14" s="368">
        <v>0</v>
      </c>
      <c r="BE14" s="281">
        <v>0</v>
      </c>
      <c r="BF14" s="368">
        <v>0</v>
      </c>
      <c r="BG14" s="281">
        <v>0</v>
      </c>
      <c r="BH14" s="368">
        <v>0</v>
      </c>
      <c r="BI14" s="281">
        <v>0</v>
      </c>
      <c r="BJ14" s="301">
        <v>0</v>
      </c>
      <c r="BK14" s="179">
        <v>0</v>
      </c>
      <c r="BL14" s="359"/>
      <c r="BM14" s="376">
        <v>0</v>
      </c>
      <c r="BN14" s="369"/>
      <c r="BO14" s="281">
        <v>0</v>
      </c>
      <c r="BP14" s="376">
        <v>0</v>
      </c>
      <c r="BQ14" s="369"/>
      <c r="BR14" s="281">
        <v>0</v>
      </c>
      <c r="BS14" s="376">
        <v>0</v>
      </c>
      <c r="BT14" s="369"/>
      <c r="BU14" s="281">
        <v>0</v>
      </c>
      <c r="BV14" s="376">
        <v>0</v>
      </c>
      <c r="BW14" s="369"/>
      <c r="BX14" s="281">
        <v>0</v>
      </c>
      <c r="BY14" s="376">
        <v>0</v>
      </c>
      <c r="BZ14" s="369"/>
      <c r="CA14" s="281">
        <v>0</v>
      </c>
      <c r="CB14" s="376">
        <v>0</v>
      </c>
      <c r="CC14" s="369"/>
      <c r="CD14" s="281">
        <v>0</v>
      </c>
      <c r="CE14" s="376">
        <v>0</v>
      </c>
      <c r="CF14" s="369"/>
      <c r="CG14" s="281">
        <v>0</v>
      </c>
      <c r="CH14" s="376">
        <v>0</v>
      </c>
      <c r="CI14" s="369"/>
      <c r="CJ14" s="281">
        <v>0</v>
      </c>
      <c r="CK14" s="178">
        <v>0</v>
      </c>
      <c r="CL14" s="179">
        <v>0</v>
      </c>
      <c r="CM14" s="380">
        <v>0</v>
      </c>
      <c r="CN14" s="179">
        <v>0</v>
      </c>
      <c r="CO14" s="384">
        <v>0</v>
      </c>
      <c r="CP14" s="687">
        <v>0</v>
      </c>
      <c r="CQ14" s="906"/>
      <c r="CR14" s="687"/>
      <c r="CS14" s="785"/>
      <c r="CT14" s="824"/>
      <c r="CU14" s="367"/>
      <c r="CV14" s="407"/>
      <c r="CW14" s="407"/>
      <c r="CX14" s="407"/>
      <c r="CY14" s="407"/>
      <c r="CZ14" s="407"/>
      <c r="DA14" s="682"/>
      <c r="DB14" s="682"/>
      <c r="DD14" s="180" t="s">
        <v>287</v>
      </c>
      <c r="DF14" s="180">
        <v>0</v>
      </c>
      <c r="DG14" s="180">
        <v>1818700</v>
      </c>
    </row>
    <row r="15" spans="1:111" s="79" customFormat="1">
      <c r="A15" s="150"/>
      <c r="B15" s="162"/>
      <c r="C15" s="80"/>
      <c r="D15" s="80"/>
      <c r="E15" s="82"/>
      <c r="F15" s="83"/>
      <c r="G15" s="675"/>
      <c r="H15" s="685"/>
      <c r="I15" s="675"/>
      <c r="J15" s="685"/>
      <c r="K15" s="675"/>
      <c r="L15" s="685"/>
      <c r="M15" s="675"/>
      <c r="N15" s="685"/>
      <c r="O15" s="675"/>
      <c r="P15" s="685"/>
      <c r="Q15" s="675"/>
      <c r="R15" s="685"/>
      <c r="S15" s="675"/>
      <c r="T15" s="685"/>
      <c r="U15" s="675"/>
      <c r="V15" s="685"/>
      <c r="W15" s="675"/>
      <c r="X15" s="679"/>
      <c r="Y15" s="680"/>
      <c r="Z15" s="675"/>
      <c r="AA15" s="675"/>
      <c r="AB15" s="675"/>
      <c r="AC15" s="675"/>
      <c r="AD15" s="675"/>
      <c r="AE15" s="675"/>
      <c r="AF15" s="675"/>
      <c r="AG15" s="675"/>
      <c r="AH15" s="675"/>
      <c r="AI15" s="675"/>
      <c r="AJ15" s="675"/>
      <c r="AK15" s="675"/>
      <c r="AL15" s="675"/>
      <c r="AM15" s="675"/>
      <c r="AN15" s="675"/>
      <c r="AO15" s="675"/>
      <c r="AP15" s="675"/>
      <c r="AQ15" s="679"/>
      <c r="AR15" s="680"/>
      <c r="AS15" s="675"/>
      <c r="AT15" s="282"/>
      <c r="AU15" s="282"/>
      <c r="AV15" s="152"/>
      <c r="AW15" s="152"/>
      <c r="AX15" s="152"/>
      <c r="AY15" s="152"/>
      <c r="AZ15" s="152"/>
      <c r="BA15" s="152"/>
      <c r="BB15" s="152"/>
      <c r="BC15" s="152"/>
      <c r="BD15" s="152"/>
      <c r="BE15" s="152"/>
      <c r="BF15" s="152"/>
      <c r="BG15" s="152"/>
      <c r="BH15" s="152"/>
      <c r="BI15" s="152"/>
      <c r="BJ15" s="300"/>
      <c r="BK15" s="157"/>
      <c r="BL15" s="359"/>
      <c r="BM15" s="377"/>
      <c r="BN15" s="370"/>
      <c r="BO15" s="152"/>
      <c r="BP15" s="377"/>
      <c r="BQ15" s="370"/>
      <c r="BR15" s="152"/>
      <c r="BS15" s="377"/>
      <c r="BT15" s="370"/>
      <c r="BU15" s="152"/>
      <c r="BV15" s="377"/>
      <c r="BW15" s="370"/>
      <c r="BX15" s="152"/>
      <c r="BY15" s="377"/>
      <c r="BZ15" s="370"/>
      <c r="CA15" s="152"/>
      <c r="CB15" s="377"/>
      <c r="CC15" s="370"/>
      <c r="CD15" s="152"/>
      <c r="CE15" s="377"/>
      <c r="CF15" s="370"/>
      <c r="CG15" s="152"/>
      <c r="CH15" s="377"/>
      <c r="CI15" s="370"/>
      <c r="CJ15" s="152"/>
      <c r="CK15" s="156"/>
      <c r="CL15" s="157"/>
      <c r="CM15" s="156"/>
      <c r="CN15" s="157"/>
      <c r="CO15" s="383"/>
      <c r="CP15" s="681"/>
      <c r="CQ15" s="907"/>
      <c r="CR15" s="681"/>
      <c r="CS15" s="785"/>
      <c r="CT15" s="824"/>
      <c r="CU15" s="367"/>
      <c r="CV15" s="407"/>
      <c r="CW15" s="407"/>
      <c r="CX15" s="407"/>
      <c r="CY15" s="407"/>
      <c r="CZ15" s="407"/>
      <c r="DA15" s="682"/>
      <c r="DB15" s="682"/>
    </row>
    <row r="16" spans="1:111" s="180" customFormat="1">
      <c r="A16" s="195" t="s">
        <v>101</v>
      </c>
      <c r="B16" s="172" t="s">
        <v>102</v>
      </c>
      <c r="C16" s="173">
        <v>188</v>
      </c>
      <c r="D16" s="173" t="s">
        <v>11</v>
      </c>
      <c r="E16" s="174">
        <v>2391</v>
      </c>
      <c r="F16" s="175">
        <v>449508</v>
      </c>
      <c r="G16" s="675"/>
      <c r="H16" s="685">
        <v>188</v>
      </c>
      <c r="I16" s="676">
        <v>84282.75</v>
      </c>
      <c r="J16" s="685">
        <v>188</v>
      </c>
      <c r="K16" s="676">
        <v>117995.84999999999</v>
      </c>
      <c r="L16" s="685">
        <v>188</v>
      </c>
      <c r="M16" s="676">
        <v>117995.84999999999</v>
      </c>
      <c r="N16" s="685">
        <v>188</v>
      </c>
      <c r="O16" s="676">
        <v>16856.550000000003</v>
      </c>
      <c r="P16" s="685">
        <v>188</v>
      </c>
      <c r="Q16" s="676">
        <v>28094.25</v>
      </c>
      <c r="R16" s="685">
        <v>188</v>
      </c>
      <c r="S16" s="676">
        <v>39331.949999999997</v>
      </c>
      <c r="T16" s="685">
        <v>188</v>
      </c>
      <c r="U16" s="676">
        <v>39331.949999999997</v>
      </c>
      <c r="V16" s="685">
        <v>188</v>
      </c>
      <c r="W16" s="676">
        <v>5618.85</v>
      </c>
      <c r="X16" s="679">
        <v>1</v>
      </c>
      <c r="Y16" s="680">
        <v>449508</v>
      </c>
      <c r="Z16" s="675"/>
      <c r="AA16" s="688">
        <v>188</v>
      </c>
      <c r="AB16" s="676">
        <v>84282.75</v>
      </c>
      <c r="AC16" s="688">
        <v>188</v>
      </c>
      <c r="AD16" s="675">
        <v>117995.84999999999</v>
      </c>
      <c r="AE16" s="688">
        <v>188</v>
      </c>
      <c r="AF16" s="675">
        <v>117995.84999999999</v>
      </c>
      <c r="AG16" s="688">
        <v>188</v>
      </c>
      <c r="AH16" s="675">
        <v>16856.550000000003</v>
      </c>
      <c r="AI16" s="675">
        <v>188</v>
      </c>
      <c r="AJ16" s="675">
        <v>28094.25</v>
      </c>
      <c r="AK16" s="675">
        <v>188</v>
      </c>
      <c r="AL16" s="675">
        <v>39331.949999999997</v>
      </c>
      <c r="AM16" s="675">
        <v>188</v>
      </c>
      <c r="AN16" s="675">
        <v>39331.949999999997</v>
      </c>
      <c r="AO16" s="675">
        <v>188</v>
      </c>
      <c r="AP16" s="675">
        <v>5618.85</v>
      </c>
      <c r="AQ16" s="679">
        <v>1</v>
      </c>
      <c r="AR16" s="680">
        <v>449508</v>
      </c>
      <c r="AS16" s="675"/>
      <c r="AT16" s="368">
        <v>0</v>
      </c>
      <c r="AU16" s="281">
        <v>0</v>
      </c>
      <c r="AV16" s="368">
        <v>0</v>
      </c>
      <c r="AW16" s="281">
        <v>0</v>
      </c>
      <c r="AX16" s="368">
        <v>0</v>
      </c>
      <c r="AY16" s="281">
        <v>0</v>
      </c>
      <c r="AZ16" s="368">
        <v>0</v>
      </c>
      <c r="BA16" s="281">
        <v>0</v>
      </c>
      <c r="BB16" s="368">
        <v>0</v>
      </c>
      <c r="BC16" s="281">
        <v>0</v>
      </c>
      <c r="BD16" s="368">
        <v>0</v>
      </c>
      <c r="BE16" s="281">
        <v>0</v>
      </c>
      <c r="BF16" s="368">
        <v>0</v>
      </c>
      <c r="BG16" s="281">
        <v>0</v>
      </c>
      <c r="BH16" s="368">
        <v>0</v>
      </c>
      <c r="BI16" s="281">
        <v>0</v>
      </c>
      <c r="BJ16" s="301">
        <v>0</v>
      </c>
      <c r="BK16" s="179">
        <v>0</v>
      </c>
      <c r="BL16" s="359"/>
      <c r="BM16" s="376">
        <v>0</v>
      </c>
      <c r="BN16" s="369"/>
      <c r="BO16" s="281">
        <v>0</v>
      </c>
      <c r="BP16" s="376">
        <v>0</v>
      </c>
      <c r="BQ16" s="369"/>
      <c r="BR16" s="281">
        <v>0</v>
      </c>
      <c r="BS16" s="376">
        <v>0</v>
      </c>
      <c r="BT16" s="369"/>
      <c r="BU16" s="281">
        <v>0</v>
      </c>
      <c r="BV16" s="376">
        <v>0</v>
      </c>
      <c r="BW16" s="369"/>
      <c r="BX16" s="281">
        <v>0</v>
      </c>
      <c r="BY16" s="376">
        <v>0</v>
      </c>
      <c r="BZ16" s="369"/>
      <c r="CA16" s="281">
        <v>0</v>
      </c>
      <c r="CB16" s="376">
        <v>0</v>
      </c>
      <c r="CC16" s="369"/>
      <c r="CD16" s="281">
        <v>0</v>
      </c>
      <c r="CE16" s="376">
        <v>0</v>
      </c>
      <c r="CF16" s="369"/>
      <c r="CG16" s="281">
        <v>0</v>
      </c>
      <c r="CH16" s="376">
        <v>0</v>
      </c>
      <c r="CI16" s="369"/>
      <c r="CJ16" s="281">
        <v>0</v>
      </c>
      <c r="CK16" s="178">
        <v>0</v>
      </c>
      <c r="CL16" s="179">
        <v>0</v>
      </c>
      <c r="CM16" s="380">
        <v>0</v>
      </c>
      <c r="CN16" s="179">
        <v>0</v>
      </c>
      <c r="CO16" s="384">
        <v>0</v>
      </c>
      <c r="CP16" s="687">
        <v>0</v>
      </c>
      <c r="CQ16" s="906"/>
      <c r="CR16" s="687"/>
      <c r="CS16" s="785"/>
      <c r="CT16" s="824"/>
      <c r="CU16" s="367"/>
      <c r="CV16" s="407"/>
      <c r="CW16" s="407"/>
      <c r="CX16" s="407"/>
      <c r="CY16" s="407"/>
      <c r="CZ16" s="407"/>
      <c r="DA16" s="682"/>
      <c r="DB16" s="682"/>
      <c r="DD16" s="180" t="s">
        <v>287</v>
      </c>
      <c r="DF16" s="180">
        <v>2.9103830456733704E-11</v>
      </c>
      <c r="DG16" s="79">
        <v>449508</v>
      </c>
    </row>
    <row r="17" spans="1:115" s="79" customFormat="1" ht="16.2" thickBot="1">
      <c r="A17" s="150"/>
      <c r="B17" s="162"/>
      <c r="C17" s="252">
        <v>1587</v>
      </c>
      <c r="D17" s="80"/>
      <c r="E17" s="82"/>
      <c r="F17" s="83"/>
      <c r="G17" s="675"/>
      <c r="H17" s="689">
        <v>1587</v>
      </c>
      <c r="I17" s="675"/>
      <c r="J17" s="689">
        <v>1587</v>
      </c>
      <c r="K17" s="675"/>
      <c r="L17" s="689">
        <v>1587</v>
      </c>
      <c r="M17" s="675"/>
      <c r="N17" s="689">
        <v>1587</v>
      </c>
      <c r="O17" s="675"/>
      <c r="P17" s="689">
        <v>1587</v>
      </c>
      <c r="Q17" s="675"/>
      <c r="R17" s="689">
        <v>1587</v>
      </c>
      <c r="S17" s="675"/>
      <c r="T17" s="689">
        <v>1587</v>
      </c>
      <c r="U17" s="675"/>
      <c r="V17" s="689">
        <v>1587</v>
      </c>
      <c r="W17" s="675"/>
      <c r="X17" s="679"/>
      <c r="Y17" s="680"/>
      <c r="Z17" s="675"/>
      <c r="AA17" s="690">
        <v>1587</v>
      </c>
      <c r="AB17" s="675"/>
      <c r="AC17" s="691">
        <v>1587</v>
      </c>
      <c r="AD17" s="675"/>
      <c r="AE17" s="691">
        <v>1587</v>
      </c>
      <c r="AF17" s="675"/>
      <c r="AG17" s="691">
        <v>1587</v>
      </c>
      <c r="AH17" s="675"/>
      <c r="AI17" s="692">
        <v>1587</v>
      </c>
      <c r="AJ17" s="675"/>
      <c r="AK17" s="692">
        <v>1587</v>
      </c>
      <c r="AL17" s="675"/>
      <c r="AM17" s="692">
        <v>1587</v>
      </c>
      <c r="AN17" s="675"/>
      <c r="AO17" s="692">
        <v>1587</v>
      </c>
      <c r="AP17" s="675"/>
      <c r="AQ17" s="679"/>
      <c r="AR17" s="680"/>
      <c r="AS17" s="675"/>
      <c r="AT17" s="269"/>
      <c r="AU17" s="282"/>
      <c r="AV17" s="270"/>
      <c r="AW17" s="152"/>
      <c r="AX17" s="270"/>
      <c r="AY17" s="152"/>
      <c r="AZ17" s="270"/>
      <c r="BA17" s="152"/>
      <c r="BB17" s="268"/>
      <c r="BC17" s="152"/>
      <c r="BD17" s="268"/>
      <c r="BE17" s="152"/>
      <c r="BF17" s="268"/>
      <c r="BG17" s="152"/>
      <c r="BH17" s="268"/>
      <c r="BI17" s="152"/>
      <c r="BJ17" s="300"/>
      <c r="BK17" s="157"/>
      <c r="BL17" s="359"/>
      <c r="BM17" s="378"/>
      <c r="BN17" s="364"/>
      <c r="BO17" s="152"/>
      <c r="BP17" s="378"/>
      <c r="BQ17" s="364"/>
      <c r="BR17" s="152"/>
      <c r="BS17" s="378"/>
      <c r="BT17" s="364"/>
      <c r="BU17" s="152"/>
      <c r="BV17" s="378"/>
      <c r="BW17" s="364"/>
      <c r="BX17" s="152"/>
      <c r="BY17" s="378"/>
      <c r="BZ17" s="364"/>
      <c r="CA17" s="152"/>
      <c r="CB17" s="378"/>
      <c r="CC17" s="364"/>
      <c r="CD17" s="152"/>
      <c r="CE17" s="378"/>
      <c r="CF17" s="364"/>
      <c r="CG17" s="152"/>
      <c r="CH17" s="378"/>
      <c r="CI17" s="364"/>
      <c r="CJ17" s="152"/>
      <c r="CK17" s="156"/>
      <c r="CL17" s="157"/>
      <c r="CM17" s="156"/>
      <c r="CN17" s="157"/>
      <c r="CO17" s="383"/>
      <c r="CP17" s="681"/>
      <c r="CQ17" s="907"/>
      <c r="CR17" s="681"/>
      <c r="CS17" s="785"/>
      <c r="CT17" s="824"/>
      <c r="CU17" s="367"/>
      <c r="CV17" s="407"/>
      <c r="CW17" s="407"/>
      <c r="CX17" s="407"/>
      <c r="CY17" s="407"/>
      <c r="CZ17" s="407"/>
      <c r="DA17" s="682"/>
      <c r="DB17" s="682"/>
    </row>
    <row r="18" spans="1:115" s="79" customFormat="1" ht="16.2" thickTop="1">
      <c r="A18" s="150" t="s">
        <v>12</v>
      </c>
      <c r="B18" s="162" t="s">
        <v>43</v>
      </c>
      <c r="C18" s="80"/>
      <c r="D18" s="80" t="s">
        <v>11</v>
      </c>
      <c r="E18" s="82">
        <v>0</v>
      </c>
      <c r="F18" s="83" t="s">
        <v>42</v>
      </c>
      <c r="G18" s="675"/>
      <c r="H18" s="685"/>
      <c r="I18" s="675"/>
      <c r="J18" s="685"/>
      <c r="K18" s="675"/>
      <c r="L18" s="685"/>
      <c r="M18" s="675"/>
      <c r="N18" s="685"/>
      <c r="O18" s="675"/>
      <c r="P18" s="685"/>
      <c r="Q18" s="675"/>
      <c r="R18" s="685"/>
      <c r="S18" s="675"/>
      <c r="T18" s="685"/>
      <c r="U18" s="675"/>
      <c r="V18" s="685"/>
      <c r="W18" s="675"/>
      <c r="X18" s="679"/>
      <c r="Y18" s="680"/>
      <c r="Z18" s="675"/>
      <c r="AA18" s="675"/>
      <c r="AB18" s="675"/>
      <c r="AC18" s="675"/>
      <c r="AD18" s="675"/>
      <c r="AE18" s="675"/>
      <c r="AF18" s="675"/>
      <c r="AG18" s="675"/>
      <c r="AH18" s="675"/>
      <c r="AI18" s="675"/>
      <c r="AJ18" s="675"/>
      <c r="AK18" s="675"/>
      <c r="AL18" s="675"/>
      <c r="AM18" s="675"/>
      <c r="AN18" s="675"/>
      <c r="AO18" s="675"/>
      <c r="AP18" s="675"/>
      <c r="AQ18" s="679"/>
      <c r="AR18" s="680"/>
      <c r="AS18" s="675"/>
      <c r="AT18" s="282"/>
      <c r="AU18" s="282"/>
      <c r="AV18" s="152"/>
      <c r="AW18" s="152"/>
      <c r="AX18" s="152"/>
      <c r="AY18" s="152"/>
      <c r="AZ18" s="152"/>
      <c r="BA18" s="152"/>
      <c r="BB18" s="152"/>
      <c r="BC18" s="152"/>
      <c r="BD18" s="152"/>
      <c r="BE18" s="152"/>
      <c r="BF18" s="152"/>
      <c r="BG18" s="152"/>
      <c r="BH18" s="152"/>
      <c r="BI18" s="152"/>
      <c r="BJ18" s="300"/>
      <c r="BK18" s="157"/>
      <c r="BL18" s="359"/>
      <c r="BM18" s="377"/>
      <c r="BN18" s="370"/>
      <c r="BO18" s="152"/>
      <c r="BP18" s="377"/>
      <c r="BQ18" s="370"/>
      <c r="BR18" s="152"/>
      <c r="BS18" s="377"/>
      <c r="BT18" s="370"/>
      <c r="BU18" s="152"/>
      <c r="BV18" s="377"/>
      <c r="BW18" s="370"/>
      <c r="BX18" s="152"/>
      <c r="BY18" s="377"/>
      <c r="BZ18" s="370"/>
      <c r="CA18" s="152"/>
      <c r="CB18" s="377"/>
      <c r="CC18" s="370"/>
      <c r="CD18" s="152"/>
      <c r="CE18" s="377"/>
      <c r="CF18" s="370"/>
      <c r="CG18" s="152"/>
      <c r="CH18" s="377"/>
      <c r="CI18" s="370"/>
      <c r="CJ18" s="152"/>
      <c r="CK18" s="156"/>
      <c r="CL18" s="157"/>
      <c r="CM18" s="156"/>
      <c r="CN18" s="157"/>
      <c r="CO18" s="383"/>
      <c r="CP18" s="681"/>
      <c r="CQ18" s="907"/>
      <c r="CR18" s="681"/>
      <c r="CS18" s="785"/>
      <c r="CT18" s="824"/>
      <c r="CU18" s="367"/>
      <c r="CV18" s="407"/>
      <c r="CW18" s="407"/>
      <c r="CX18" s="407"/>
      <c r="CY18" s="407"/>
      <c r="CZ18" s="407"/>
      <c r="DA18" s="682"/>
      <c r="DB18" s="682"/>
    </row>
    <row r="19" spans="1:115" s="79" customFormat="1">
      <c r="A19" s="150"/>
      <c r="B19" s="162"/>
      <c r="C19" s="80"/>
      <c r="D19" s="80"/>
      <c r="E19" s="82"/>
      <c r="F19" s="83"/>
      <c r="G19" s="675"/>
      <c r="H19" s="685"/>
      <c r="I19" s="675"/>
      <c r="J19" s="685"/>
      <c r="K19" s="675"/>
      <c r="L19" s="685"/>
      <c r="M19" s="675"/>
      <c r="N19" s="685"/>
      <c r="O19" s="675"/>
      <c r="P19" s="685"/>
      <c r="Q19" s="675"/>
      <c r="R19" s="685"/>
      <c r="S19" s="675"/>
      <c r="T19" s="685"/>
      <c r="U19" s="675"/>
      <c r="V19" s="685"/>
      <c r="W19" s="675"/>
      <c r="X19" s="679"/>
      <c r="Y19" s="680"/>
      <c r="Z19" s="675"/>
      <c r="AA19" s="675"/>
      <c r="AB19" s="675"/>
      <c r="AC19" s="675"/>
      <c r="AD19" s="675"/>
      <c r="AE19" s="675"/>
      <c r="AF19" s="675"/>
      <c r="AG19" s="675"/>
      <c r="AH19" s="675"/>
      <c r="AI19" s="675"/>
      <c r="AJ19" s="675"/>
      <c r="AK19" s="675"/>
      <c r="AL19" s="675"/>
      <c r="AM19" s="675"/>
      <c r="AN19" s="675"/>
      <c r="AO19" s="675"/>
      <c r="AP19" s="675"/>
      <c r="AQ19" s="679"/>
      <c r="AR19" s="680"/>
      <c r="AS19" s="675"/>
      <c r="AT19" s="282"/>
      <c r="AU19" s="282"/>
      <c r="AV19" s="152"/>
      <c r="AW19" s="152"/>
      <c r="AX19" s="152"/>
      <c r="AY19" s="152"/>
      <c r="AZ19" s="152"/>
      <c r="BA19" s="152"/>
      <c r="BB19" s="152"/>
      <c r="BC19" s="152"/>
      <c r="BD19" s="152"/>
      <c r="BE19" s="152"/>
      <c r="BF19" s="152"/>
      <c r="BG19" s="152"/>
      <c r="BH19" s="152"/>
      <c r="BI19" s="152"/>
      <c r="BJ19" s="300"/>
      <c r="BK19" s="157"/>
      <c r="BL19" s="359"/>
      <c r="BM19" s="377"/>
      <c r="BN19" s="370"/>
      <c r="BO19" s="152"/>
      <c r="BP19" s="377"/>
      <c r="BQ19" s="370"/>
      <c r="BR19" s="152"/>
      <c r="BS19" s="377"/>
      <c r="BT19" s="370"/>
      <c r="BU19" s="152"/>
      <c r="BV19" s="377"/>
      <c r="BW19" s="370"/>
      <c r="BX19" s="152"/>
      <c r="BY19" s="377"/>
      <c r="BZ19" s="370"/>
      <c r="CA19" s="152"/>
      <c r="CB19" s="377"/>
      <c r="CC19" s="370"/>
      <c r="CD19" s="152"/>
      <c r="CE19" s="377"/>
      <c r="CF19" s="370"/>
      <c r="CG19" s="152"/>
      <c r="CH19" s="377"/>
      <c r="CI19" s="370"/>
      <c r="CJ19" s="152"/>
      <c r="CK19" s="156"/>
      <c r="CL19" s="157"/>
      <c r="CM19" s="156"/>
      <c r="CN19" s="157"/>
      <c r="CO19" s="383"/>
      <c r="CP19" s="681"/>
      <c r="CQ19" s="907"/>
      <c r="CR19" s="681"/>
      <c r="CS19" s="785"/>
      <c r="CT19" s="824"/>
      <c r="CU19" s="367"/>
      <c r="CV19" s="407"/>
      <c r="CW19" s="407"/>
      <c r="CX19" s="407"/>
      <c r="CY19" s="407"/>
      <c r="CZ19" s="407"/>
      <c r="DA19" s="682"/>
      <c r="DB19" s="682"/>
    </row>
    <row r="20" spans="1:115" s="180" customFormat="1">
      <c r="A20" s="171" t="s">
        <v>13</v>
      </c>
      <c r="B20" s="172" t="s">
        <v>103</v>
      </c>
      <c r="C20" s="173">
        <v>1137</v>
      </c>
      <c r="D20" s="173" t="s">
        <v>11</v>
      </c>
      <c r="E20" s="174">
        <v>1205</v>
      </c>
      <c r="F20" s="175">
        <v>1370085</v>
      </c>
      <c r="G20" s="675"/>
      <c r="H20" s="685">
        <v>1137</v>
      </c>
      <c r="I20" s="676">
        <v>256890.9375</v>
      </c>
      <c r="J20" s="685">
        <v>1137</v>
      </c>
      <c r="K20" s="676">
        <v>359647.3125</v>
      </c>
      <c r="L20" s="685">
        <v>1137</v>
      </c>
      <c r="M20" s="676">
        <v>359647.3125</v>
      </c>
      <c r="N20" s="685">
        <v>1137</v>
      </c>
      <c r="O20" s="676">
        <v>51378.1875</v>
      </c>
      <c r="P20" s="685">
        <v>1137</v>
      </c>
      <c r="Q20" s="676">
        <v>85630.3125</v>
      </c>
      <c r="R20" s="685">
        <v>1137</v>
      </c>
      <c r="S20" s="676">
        <v>119882.4375</v>
      </c>
      <c r="T20" s="685">
        <v>1137</v>
      </c>
      <c r="U20" s="676">
        <v>119882.4375</v>
      </c>
      <c r="V20" s="685">
        <v>1137</v>
      </c>
      <c r="W20" s="676">
        <v>17126.0625</v>
      </c>
      <c r="X20" s="679">
        <v>1</v>
      </c>
      <c r="Y20" s="680">
        <v>1370085</v>
      </c>
      <c r="Z20" s="675"/>
      <c r="AA20" s="686">
        <v>1137</v>
      </c>
      <c r="AB20" s="676">
        <v>256890.9375</v>
      </c>
      <c r="AC20" s="686">
        <v>1137</v>
      </c>
      <c r="AD20" s="675">
        <v>359647.3125</v>
      </c>
      <c r="AE20" s="686">
        <v>1137</v>
      </c>
      <c r="AF20" s="675">
        <v>359647.3125</v>
      </c>
      <c r="AG20" s="686">
        <v>1137</v>
      </c>
      <c r="AH20" s="675">
        <v>51378.1875</v>
      </c>
      <c r="AI20" s="675">
        <v>877.53578365817975</v>
      </c>
      <c r="AJ20" s="675">
        <v>66089.413706756663</v>
      </c>
      <c r="AK20" s="675">
        <v>877.53578365817975</v>
      </c>
      <c r="AL20" s="675">
        <v>92525.179189459319</v>
      </c>
      <c r="AM20" s="675">
        <v>877.53578365817975</v>
      </c>
      <c r="AN20" s="675">
        <v>92525.179189459319</v>
      </c>
      <c r="AO20" s="675">
        <v>877.53578365817975</v>
      </c>
      <c r="AP20" s="675">
        <v>13217.882741351334</v>
      </c>
      <c r="AQ20" s="679">
        <v>0.94294982050531673</v>
      </c>
      <c r="AR20" s="680">
        <v>1291921.4048270269</v>
      </c>
      <c r="AS20" s="675"/>
      <c r="AT20" s="368">
        <v>0</v>
      </c>
      <c r="AU20" s="281">
        <v>0</v>
      </c>
      <c r="AV20" s="368">
        <v>0</v>
      </c>
      <c r="AW20" s="281">
        <v>0</v>
      </c>
      <c r="AX20" s="368">
        <v>0</v>
      </c>
      <c r="AY20" s="281">
        <v>0</v>
      </c>
      <c r="AZ20" s="368">
        <v>0</v>
      </c>
      <c r="BA20" s="281">
        <v>0</v>
      </c>
      <c r="BB20" s="368">
        <v>259.46421634182025</v>
      </c>
      <c r="BC20" s="281">
        <v>19540.898793243337</v>
      </c>
      <c r="BD20" s="368">
        <v>259.46421634182025</v>
      </c>
      <c r="BE20" s="281">
        <v>27357.258310540681</v>
      </c>
      <c r="BF20" s="368">
        <v>259.46421634182025</v>
      </c>
      <c r="BG20" s="281">
        <v>27357.258310540681</v>
      </c>
      <c r="BH20" s="368">
        <v>259.46421634182025</v>
      </c>
      <c r="BI20" s="281">
        <v>3908.1797586486664</v>
      </c>
      <c r="BJ20" s="301">
        <v>5.705017949468344E-2</v>
      </c>
      <c r="BK20" s="179">
        <v>78163.595172973364</v>
      </c>
      <c r="BL20" s="359"/>
      <c r="BM20" s="376">
        <v>0</v>
      </c>
      <c r="BN20" s="369"/>
      <c r="BO20" s="281">
        <v>0</v>
      </c>
      <c r="BP20" s="376">
        <v>0</v>
      </c>
      <c r="BQ20" s="369"/>
      <c r="BR20" s="281">
        <v>0</v>
      </c>
      <c r="BS20" s="376">
        <v>0</v>
      </c>
      <c r="BT20" s="369"/>
      <c r="BU20" s="281">
        <v>0</v>
      </c>
      <c r="BV20" s="376">
        <v>0</v>
      </c>
      <c r="BW20" s="369"/>
      <c r="BX20" s="281">
        <v>0</v>
      </c>
      <c r="BY20" s="376">
        <v>259.46421634182025</v>
      </c>
      <c r="BZ20" s="369">
        <v>1</v>
      </c>
      <c r="CA20" s="281">
        <v>19540.898793243337</v>
      </c>
      <c r="CB20" s="376">
        <v>259.46421634182025</v>
      </c>
      <c r="CC20" s="369">
        <v>1</v>
      </c>
      <c r="CD20" s="281">
        <v>27357.258310540681</v>
      </c>
      <c r="CE20" s="376">
        <v>259.46421634182025</v>
      </c>
      <c r="CF20" s="369">
        <v>1</v>
      </c>
      <c r="CG20" s="281">
        <v>27357.258310540681</v>
      </c>
      <c r="CH20" s="376">
        <v>259.46421634182025</v>
      </c>
      <c r="CI20" s="369">
        <v>0</v>
      </c>
      <c r="CJ20" s="281">
        <v>0</v>
      </c>
      <c r="CK20" s="178">
        <v>0.95000000000000007</v>
      </c>
      <c r="CL20" s="179">
        <v>74255.4154143247</v>
      </c>
      <c r="CM20" s="380">
        <v>0</v>
      </c>
      <c r="CN20" s="179">
        <v>0</v>
      </c>
      <c r="CO20" s="384">
        <v>0.95000000000000007</v>
      </c>
      <c r="CP20" s="687">
        <v>74255.4154143247</v>
      </c>
      <c r="CQ20" s="906">
        <v>0.95000000000000007</v>
      </c>
      <c r="CR20" s="687">
        <v>74255.4154143247</v>
      </c>
      <c r="CS20" s="785"/>
      <c r="CT20" s="824"/>
      <c r="CU20" s="367"/>
      <c r="CV20" s="407"/>
      <c r="CW20" s="407"/>
      <c r="CX20" s="407"/>
      <c r="CY20" s="407"/>
      <c r="CZ20" s="407"/>
      <c r="DA20" s="682"/>
      <c r="DB20" s="682"/>
      <c r="DD20" s="180" t="s">
        <v>284</v>
      </c>
      <c r="DF20" s="180">
        <v>0</v>
      </c>
      <c r="DG20" s="180">
        <v>1291921.4048270267</v>
      </c>
      <c r="DH20" s="180">
        <v>78163.59517297335</v>
      </c>
      <c r="DI20" s="180">
        <v>342521.25</v>
      </c>
      <c r="DJ20" s="297">
        <v>0.22820071797873373</v>
      </c>
      <c r="DK20" s="180">
        <v>877.53578365817975</v>
      </c>
    </row>
    <row r="21" spans="1:115" s="79" customFormat="1">
      <c r="A21" s="150"/>
      <c r="B21" s="162"/>
      <c r="C21" s="80"/>
      <c r="D21" s="80"/>
      <c r="E21" s="82"/>
      <c r="F21" s="83"/>
      <c r="G21" s="675"/>
      <c r="H21" s="685"/>
      <c r="I21" s="675"/>
      <c r="J21" s="685"/>
      <c r="K21" s="675"/>
      <c r="L21" s="685"/>
      <c r="M21" s="675"/>
      <c r="N21" s="685"/>
      <c r="O21" s="675"/>
      <c r="P21" s="685"/>
      <c r="Q21" s="675"/>
      <c r="R21" s="685"/>
      <c r="S21" s="675"/>
      <c r="T21" s="685"/>
      <c r="U21" s="675"/>
      <c r="V21" s="685"/>
      <c r="W21" s="675"/>
      <c r="X21" s="679"/>
      <c r="Y21" s="680"/>
      <c r="Z21" s="675"/>
      <c r="AA21" s="675"/>
      <c r="AB21" s="675"/>
      <c r="AC21" s="675"/>
      <c r="AD21" s="675"/>
      <c r="AE21" s="675"/>
      <c r="AF21" s="675"/>
      <c r="AG21" s="675"/>
      <c r="AH21" s="675"/>
      <c r="AI21" s="675"/>
      <c r="AJ21" s="675"/>
      <c r="AK21" s="675"/>
      <c r="AL21" s="675"/>
      <c r="AM21" s="675"/>
      <c r="AN21" s="675"/>
      <c r="AO21" s="675"/>
      <c r="AP21" s="675"/>
      <c r="AQ21" s="679"/>
      <c r="AR21" s="680"/>
      <c r="AS21" s="675"/>
      <c r="AT21" s="282"/>
      <c r="AU21" s="282"/>
      <c r="AV21" s="152"/>
      <c r="AW21" s="152"/>
      <c r="AX21" s="152"/>
      <c r="AY21" s="152"/>
      <c r="AZ21" s="152"/>
      <c r="BA21" s="152"/>
      <c r="BB21" s="152"/>
      <c r="BC21" s="152"/>
      <c r="BD21" s="152"/>
      <c r="BE21" s="152"/>
      <c r="BF21" s="152"/>
      <c r="BG21" s="152"/>
      <c r="BH21" s="152"/>
      <c r="BI21" s="152"/>
      <c r="BJ21" s="300"/>
      <c r="BK21" s="157"/>
      <c r="BL21" s="359"/>
      <c r="BM21" s="377"/>
      <c r="BN21" s="370"/>
      <c r="BO21" s="152"/>
      <c r="BP21" s="377"/>
      <c r="BQ21" s="370"/>
      <c r="BR21" s="152"/>
      <c r="BS21" s="377"/>
      <c r="BT21" s="370"/>
      <c r="BU21" s="152"/>
      <c r="BV21" s="377"/>
      <c r="BW21" s="370"/>
      <c r="BX21" s="152"/>
      <c r="BY21" s="377"/>
      <c r="BZ21" s="370"/>
      <c r="CA21" s="152"/>
      <c r="CB21" s="377"/>
      <c r="CC21" s="370"/>
      <c r="CD21" s="152"/>
      <c r="CE21" s="377"/>
      <c r="CF21" s="370"/>
      <c r="CG21" s="152"/>
      <c r="CH21" s="377"/>
      <c r="CI21" s="370"/>
      <c r="CJ21" s="152"/>
      <c r="CK21" s="156"/>
      <c r="CL21" s="157"/>
      <c r="CM21" s="156"/>
      <c r="CN21" s="157"/>
      <c r="CO21" s="383"/>
      <c r="CP21" s="681"/>
      <c r="CQ21" s="907"/>
      <c r="CR21" s="681"/>
      <c r="CS21" s="785"/>
      <c r="CT21" s="824"/>
      <c r="CU21" s="367"/>
      <c r="CV21" s="407"/>
      <c r="CW21" s="407"/>
      <c r="CX21" s="407"/>
      <c r="CY21" s="407"/>
      <c r="CZ21" s="407"/>
      <c r="DA21" s="682"/>
      <c r="DB21" s="682"/>
    </row>
    <row r="22" spans="1:115" s="180" customFormat="1">
      <c r="A22" s="195" t="s">
        <v>104</v>
      </c>
      <c r="B22" s="172" t="s">
        <v>105</v>
      </c>
      <c r="C22" s="173">
        <v>147</v>
      </c>
      <c r="D22" s="173" t="s">
        <v>11</v>
      </c>
      <c r="E22" s="174">
        <v>2085</v>
      </c>
      <c r="F22" s="175">
        <v>306495</v>
      </c>
      <c r="G22" s="675"/>
      <c r="H22" s="685">
        <v>147</v>
      </c>
      <c r="I22" s="676">
        <v>57467.8125</v>
      </c>
      <c r="J22" s="685">
        <v>147</v>
      </c>
      <c r="K22" s="676">
        <v>80454.937499999985</v>
      </c>
      <c r="L22" s="685">
        <v>147</v>
      </c>
      <c r="M22" s="676">
        <v>80454.937499999985</v>
      </c>
      <c r="N22" s="685">
        <v>147</v>
      </c>
      <c r="O22" s="676">
        <v>11493.562500000002</v>
      </c>
      <c r="P22" s="685">
        <v>147</v>
      </c>
      <c r="Q22" s="676">
        <v>19155.9375</v>
      </c>
      <c r="R22" s="685">
        <v>147</v>
      </c>
      <c r="S22" s="676">
        <v>26818.312499999996</v>
      </c>
      <c r="T22" s="685">
        <v>147</v>
      </c>
      <c r="U22" s="676">
        <v>26818.312499999996</v>
      </c>
      <c r="V22" s="685">
        <v>147</v>
      </c>
      <c r="W22" s="676">
        <v>3831.1875000000005</v>
      </c>
      <c r="X22" s="679">
        <v>1</v>
      </c>
      <c r="Y22" s="680">
        <v>306495</v>
      </c>
      <c r="Z22" s="675"/>
      <c r="AA22" s="686">
        <v>147</v>
      </c>
      <c r="AB22" s="676">
        <v>57467.8125</v>
      </c>
      <c r="AC22" s="686">
        <v>147</v>
      </c>
      <c r="AD22" s="675">
        <v>80454.937499999985</v>
      </c>
      <c r="AE22" s="686">
        <v>147</v>
      </c>
      <c r="AF22" s="675">
        <v>80454.937499999985</v>
      </c>
      <c r="AG22" s="686">
        <v>147</v>
      </c>
      <c r="AH22" s="675">
        <v>11493.562500000002</v>
      </c>
      <c r="AI22" s="675">
        <v>87.836864563106388</v>
      </c>
      <c r="AJ22" s="675">
        <v>11446.241413379801</v>
      </c>
      <c r="AK22" s="675">
        <v>87.836864563106388</v>
      </c>
      <c r="AL22" s="675">
        <v>16024.73797873172</v>
      </c>
      <c r="AM22" s="675">
        <v>87.836864563106388</v>
      </c>
      <c r="AN22" s="675">
        <v>16024.73797873172</v>
      </c>
      <c r="AO22" s="675">
        <v>87.836864563106388</v>
      </c>
      <c r="AP22" s="675">
        <v>2289.2482826759601</v>
      </c>
      <c r="AQ22" s="679">
        <v>0.89938242272637137</v>
      </c>
      <c r="AR22" s="680">
        <v>275656.2156535192</v>
      </c>
      <c r="AS22" s="675"/>
      <c r="AT22" s="368">
        <v>0</v>
      </c>
      <c r="AU22" s="281">
        <v>0</v>
      </c>
      <c r="AV22" s="368">
        <v>0</v>
      </c>
      <c r="AW22" s="281">
        <v>0</v>
      </c>
      <c r="AX22" s="368">
        <v>0</v>
      </c>
      <c r="AY22" s="281">
        <v>0</v>
      </c>
      <c r="AZ22" s="368">
        <v>0</v>
      </c>
      <c r="BA22" s="281">
        <v>0</v>
      </c>
      <c r="BB22" s="368">
        <v>59.163135436893612</v>
      </c>
      <c r="BC22" s="281">
        <v>7709.6960866201989</v>
      </c>
      <c r="BD22" s="368">
        <v>59.163135436893612</v>
      </c>
      <c r="BE22" s="281">
        <v>10793.574521268276</v>
      </c>
      <c r="BF22" s="368">
        <v>59.163135436893612</v>
      </c>
      <c r="BG22" s="281">
        <v>10793.574521268276</v>
      </c>
      <c r="BH22" s="368">
        <v>59.163135436893612</v>
      </c>
      <c r="BI22" s="281">
        <v>1541.9392173240403</v>
      </c>
      <c r="BJ22" s="301">
        <v>0.10061757727362856</v>
      </c>
      <c r="BK22" s="179">
        <v>30838.784346480788</v>
      </c>
      <c r="BL22" s="359"/>
      <c r="BM22" s="376">
        <v>0</v>
      </c>
      <c r="BN22" s="369"/>
      <c r="BO22" s="281">
        <v>0</v>
      </c>
      <c r="BP22" s="376">
        <v>0</v>
      </c>
      <c r="BQ22" s="369"/>
      <c r="BR22" s="281">
        <v>0</v>
      </c>
      <c r="BS22" s="376">
        <v>0</v>
      </c>
      <c r="BT22" s="369"/>
      <c r="BU22" s="281">
        <v>0</v>
      </c>
      <c r="BV22" s="376">
        <v>0</v>
      </c>
      <c r="BW22" s="369"/>
      <c r="BX22" s="281">
        <v>0</v>
      </c>
      <c r="BY22" s="376">
        <v>59.163135436893612</v>
      </c>
      <c r="BZ22" s="369">
        <v>1</v>
      </c>
      <c r="CA22" s="281">
        <v>7709.6960866201989</v>
      </c>
      <c r="CB22" s="376">
        <v>59.163135436893612</v>
      </c>
      <c r="CC22" s="369">
        <v>1</v>
      </c>
      <c r="CD22" s="281">
        <v>10793.574521268276</v>
      </c>
      <c r="CE22" s="376">
        <v>59.163135436893612</v>
      </c>
      <c r="CF22" s="369">
        <v>1</v>
      </c>
      <c r="CG22" s="281">
        <v>10793.574521268276</v>
      </c>
      <c r="CH22" s="376">
        <v>59.163135436893612</v>
      </c>
      <c r="CI22" s="369">
        <v>0</v>
      </c>
      <c r="CJ22" s="281">
        <v>0</v>
      </c>
      <c r="CK22" s="178">
        <v>0.95</v>
      </c>
      <c r="CL22" s="179">
        <v>29296.845129156747</v>
      </c>
      <c r="CM22" s="380">
        <v>0</v>
      </c>
      <c r="CN22" s="179">
        <v>0</v>
      </c>
      <c r="CO22" s="384">
        <v>0.95</v>
      </c>
      <c r="CP22" s="687">
        <v>29296.845129156747</v>
      </c>
      <c r="CQ22" s="906">
        <v>0.95</v>
      </c>
      <c r="CR22" s="687">
        <v>29296.845129156747</v>
      </c>
      <c r="CS22" s="785"/>
      <c r="CT22" s="824"/>
      <c r="CU22" s="367"/>
      <c r="CV22" s="407"/>
      <c r="CW22" s="693"/>
      <c r="CX22" s="693"/>
      <c r="CY22" s="693"/>
      <c r="CZ22" s="693"/>
      <c r="DA22" s="682"/>
      <c r="DB22" s="682"/>
      <c r="DD22" s="180" t="s">
        <v>284</v>
      </c>
      <c r="DF22" s="180">
        <v>2.7284841053187847E-11</v>
      </c>
      <c r="DG22" s="180">
        <v>275656.2156535192</v>
      </c>
      <c r="DH22" s="180">
        <v>30838.784346480796</v>
      </c>
      <c r="DI22" s="180">
        <v>76623.75</v>
      </c>
      <c r="DJ22" s="297">
        <v>0.40247030909451437</v>
      </c>
      <c r="DK22" s="180">
        <v>87.836864563106388</v>
      </c>
    </row>
    <row r="23" spans="1:115" s="79" customFormat="1">
      <c r="A23" s="694"/>
      <c r="B23" s="445"/>
      <c r="C23" s="695">
        <v>1284</v>
      </c>
      <c r="D23" s="434"/>
      <c r="E23" s="435"/>
      <c r="F23" s="436"/>
      <c r="G23" s="696"/>
      <c r="H23" s="697">
        <v>1284</v>
      </c>
      <c r="I23" s="696"/>
      <c r="J23" s="697">
        <v>1284</v>
      </c>
      <c r="K23" s="696"/>
      <c r="L23" s="697">
        <v>1284</v>
      </c>
      <c r="M23" s="696"/>
      <c r="N23" s="697">
        <v>1284</v>
      </c>
      <c r="O23" s="696"/>
      <c r="P23" s="697">
        <v>1284</v>
      </c>
      <c r="Q23" s="696"/>
      <c r="R23" s="697">
        <v>1284</v>
      </c>
      <c r="S23" s="696"/>
      <c r="T23" s="697">
        <v>1284</v>
      </c>
      <c r="U23" s="696"/>
      <c r="V23" s="697">
        <v>1284</v>
      </c>
      <c r="W23" s="696"/>
      <c r="X23" s="698"/>
      <c r="Y23" s="699"/>
      <c r="Z23" s="696"/>
      <c r="AA23" s="700">
        <v>1284</v>
      </c>
      <c r="AB23" s="696"/>
      <c r="AC23" s="701">
        <v>1284</v>
      </c>
      <c r="AD23" s="696"/>
      <c r="AE23" s="701">
        <v>1284</v>
      </c>
      <c r="AF23" s="696"/>
      <c r="AG23" s="701">
        <v>1284</v>
      </c>
      <c r="AH23" s="696"/>
      <c r="AI23" s="701">
        <v>965.37264822128611</v>
      </c>
      <c r="AJ23" s="696"/>
      <c r="AK23" s="701">
        <v>965.37264822128611</v>
      </c>
      <c r="AL23" s="696"/>
      <c r="AM23" s="701">
        <v>965.37264822128611</v>
      </c>
      <c r="AN23" s="696"/>
      <c r="AO23" s="701">
        <v>965.37264822128611</v>
      </c>
      <c r="AP23" s="696"/>
      <c r="AQ23" s="698"/>
      <c r="AR23" s="699"/>
      <c r="AS23" s="696"/>
      <c r="AT23" s="702"/>
      <c r="AU23" s="703"/>
      <c r="AV23" s="704"/>
      <c r="AW23" s="705"/>
      <c r="AX23" s="704"/>
      <c r="AY23" s="705"/>
      <c r="AZ23" s="704"/>
      <c r="BA23" s="705"/>
      <c r="BB23" s="704"/>
      <c r="BC23" s="705"/>
      <c r="BD23" s="704"/>
      <c r="BE23" s="705"/>
      <c r="BF23" s="704"/>
      <c r="BG23" s="705"/>
      <c r="BH23" s="704"/>
      <c r="BI23" s="705"/>
      <c r="BJ23" s="706"/>
      <c r="BK23" s="707">
        <f>SUM(BK7:BK22)</f>
        <v>109002.37951945415</v>
      </c>
      <c r="BL23" s="708"/>
      <c r="BM23" s="709"/>
      <c r="BN23" s="710"/>
      <c r="BO23" s="705"/>
      <c r="BP23" s="709"/>
      <c r="BQ23" s="710"/>
      <c r="BR23" s="705"/>
      <c r="BS23" s="709"/>
      <c r="BT23" s="710"/>
      <c r="BU23" s="705"/>
      <c r="BV23" s="709"/>
      <c r="BW23" s="710"/>
      <c r="BX23" s="705"/>
      <c r="BY23" s="709"/>
      <c r="BZ23" s="710"/>
      <c r="CA23" s="705"/>
      <c r="CB23" s="709"/>
      <c r="CC23" s="710"/>
      <c r="CD23" s="705"/>
      <c r="CE23" s="709"/>
      <c r="CF23" s="710"/>
      <c r="CG23" s="705"/>
      <c r="CH23" s="709"/>
      <c r="CI23" s="710"/>
      <c r="CJ23" s="705"/>
      <c r="CK23" s="711"/>
      <c r="CL23" s="707"/>
      <c r="CM23" s="711"/>
      <c r="CN23" s="707"/>
      <c r="CO23" s="928">
        <f>CP23/BK23</f>
        <v>0.95000000000000007</v>
      </c>
      <c r="CP23" s="953">
        <f>SUM(CP7:CP22)</f>
        <v>103552.26054348145</v>
      </c>
      <c r="CQ23" s="954"/>
      <c r="CR23" s="953">
        <f>SUM(CR7:CR22)</f>
        <v>103552.26054348145</v>
      </c>
      <c r="CS23" s="955">
        <v>0.95</v>
      </c>
      <c r="CT23" s="953">
        <f>CS23*BK23</f>
        <v>103552.26054348143</v>
      </c>
      <c r="CU23" s="956">
        <f>CP23</f>
        <v>103552.26054348145</v>
      </c>
      <c r="CV23" s="438"/>
      <c r="CW23" s="693"/>
      <c r="CX23" s="693"/>
      <c r="CY23" s="693"/>
      <c r="CZ23" s="693"/>
      <c r="DA23" s="682"/>
      <c r="DB23" s="682"/>
    </row>
    <row r="24" spans="1:115" s="79" customFormat="1">
      <c r="A24" s="150"/>
      <c r="B24" s="164" t="s">
        <v>486</v>
      </c>
      <c r="C24" s="80"/>
      <c r="D24" s="80"/>
      <c r="E24" s="82"/>
      <c r="F24" s="83"/>
      <c r="G24" s="675"/>
      <c r="H24" s="685"/>
      <c r="I24" s="675"/>
      <c r="J24" s="685"/>
      <c r="K24" s="675"/>
      <c r="L24" s="685"/>
      <c r="M24" s="675"/>
      <c r="N24" s="685"/>
      <c r="O24" s="675"/>
      <c r="P24" s="685"/>
      <c r="Q24" s="675"/>
      <c r="R24" s="685"/>
      <c r="S24" s="675"/>
      <c r="T24" s="685"/>
      <c r="U24" s="675"/>
      <c r="V24" s="685"/>
      <c r="W24" s="675"/>
      <c r="X24" s="679"/>
      <c r="Y24" s="680"/>
      <c r="Z24" s="675"/>
      <c r="AA24" s="675"/>
      <c r="AB24" s="675"/>
      <c r="AC24" s="675"/>
      <c r="AD24" s="675"/>
      <c r="AE24" s="675"/>
      <c r="AF24" s="675"/>
      <c r="AG24" s="675"/>
      <c r="AH24" s="675"/>
      <c r="AI24" s="675"/>
      <c r="AJ24" s="675"/>
      <c r="AK24" s="675"/>
      <c r="AL24" s="675"/>
      <c r="AM24" s="675"/>
      <c r="AN24" s="675"/>
      <c r="AO24" s="675"/>
      <c r="AP24" s="675"/>
      <c r="AQ24" s="679"/>
      <c r="AR24" s="680"/>
      <c r="AS24" s="675"/>
      <c r="AT24" s="282"/>
      <c r="AU24" s="282"/>
      <c r="AV24" s="152"/>
      <c r="AW24" s="152"/>
      <c r="AX24" s="152"/>
      <c r="AY24" s="152"/>
      <c r="AZ24" s="152"/>
      <c r="BA24" s="152"/>
      <c r="BB24" s="152"/>
      <c r="BC24" s="152"/>
      <c r="BD24" s="152"/>
      <c r="BE24" s="152"/>
      <c r="BF24" s="152"/>
      <c r="BG24" s="152"/>
      <c r="BH24" s="152"/>
      <c r="BI24" s="152"/>
      <c r="BJ24" s="300"/>
      <c r="BK24" s="157"/>
      <c r="BL24" s="359"/>
      <c r="BM24" s="377"/>
      <c r="BN24" s="370"/>
      <c r="BO24" s="152"/>
      <c r="BP24" s="377"/>
      <c r="BQ24" s="370"/>
      <c r="BR24" s="152"/>
      <c r="BS24" s="377"/>
      <c r="BT24" s="370"/>
      <c r="BU24" s="152"/>
      <c r="BV24" s="377"/>
      <c r="BW24" s="370"/>
      <c r="BX24" s="152"/>
      <c r="BY24" s="377"/>
      <c r="BZ24" s="370"/>
      <c r="CA24" s="152"/>
      <c r="CB24" s="377"/>
      <c r="CC24" s="370"/>
      <c r="CD24" s="152"/>
      <c r="CE24" s="377"/>
      <c r="CF24" s="370"/>
      <c r="CG24" s="152"/>
      <c r="CH24" s="377"/>
      <c r="CI24" s="370"/>
      <c r="CJ24" s="152"/>
      <c r="CK24" s="156"/>
      <c r="CL24" s="157"/>
      <c r="CM24" s="156"/>
      <c r="CN24" s="157"/>
      <c r="CO24" s="383"/>
      <c r="CP24" s="681"/>
      <c r="CQ24" s="907"/>
      <c r="CR24" s="681"/>
      <c r="CS24" s="785"/>
      <c r="CT24" s="824"/>
      <c r="CU24" s="861"/>
      <c r="CV24" s="776"/>
      <c r="CW24" s="776"/>
      <c r="CX24" s="776"/>
      <c r="CY24" s="776"/>
      <c r="CZ24" s="776"/>
      <c r="DA24" s="682"/>
      <c r="DB24" s="682"/>
    </row>
    <row r="25" spans="1:115" s="79" customFormat="1" ht="12.75" customHeight="1">
      <c r="A25" s="150"/>
      <c r="B25" s="162"/>
      <c r="C25" s="80"/>
      <c r="D25" s="80"/>
      <c r="E25" s="82"/>
      <c r="F25" s="83"/>
      <c r="G25" s="675"/>
      <c r="H25" s="685"/>
      <c r="I25" s="675"/>
      <c r="J25" s="685"/>
      <c r="K25" s="675"/>
      <c r="L25" s="685"/>
      <c r="M25" s="675"/>
      <c r="N25" s="685"/>
      <c r="O25" s="675"/>
      <c r="P25" s="685"/>
      <c r="Q25" s="675"/>
      <c r="R25" s="685"/>
      <c r="S25" s="675"/>
      <c r="T25" s="685"/>
      <c r="U25" s="675"/>
      <c r="V25" s="685"/>
      <c r="W25" s="675"/>
      <c r="X25" s="679"/>
      <c r="Y25" s="680"/>
      <c r="Z25" s="675"/>
      <c r="AA25" s="675"/>
      <c r="AB25" s="675"/>
      <c r="AC25" s="675"/>
      <c r="AD25" s="675"/>
      <c r="AE25" s="675"/>
      <c r="AF25" s="675"/>
      <c r="AG25" s="675"/>
      <c r="AH25" s="675"/>
      <c r="AI25" s="675"/>
      <c r="AJ25" s="675"/>
      <c r="AK25" s="675"/>
      <c r="AL25" s="675"/>
      <c r="AM25" s="675"/>
      <c r="AN25" s="675"/>
      <c r="AO25" s="675"/>
      <c r="AP25" s="675"/>
      <c r="AQ25" s="679"/>
      <c r="AR25" s="680"/>
      <c r="AS25" s="675"/>
      <c r="AT25" s="282"/>
      <c r="AU25" s="282"/>
      <c r="AV25" s="152"/>
      <c r="AW25" s="152"/>
      <c r="AX25" s="152"/>
      <c r="AY25" s="152"/>
      <c r="AZ25" s="152"/>
      <c r="BA25" s="152"/>
      <c r="BB25" s="152"/>
      <c r="BC25" s="152"/>
      <c r="BD25" s="152"/>
      <c r="BE25" s="152"/>
      <c r="BF25" s="152"/>
      <c r="BG25" s="152"/>
      <c r="BH25" s="152"/>
      <c r="BI25" s="152"/>
      <c r="BJ25" s="300"/>
      <c r="BK25" s="157"/>
      <c r="BL25" s="359"/>
      <c r="BM25" s="377"/>
      <c r="BN25" s="370"/>
      <c r="BO25" s="152"/>
      <c r="BP25" s="377"/>
      <c r="BQ25" s="370"/>
      <c r="BR25" s="152"/>
      <c r="BS25" s="377"/>
      <c r="BT25" s="370"/>
      <c r="BU25" s="152"/>
      <c r="BV25" s="377"/>
      <c r="BW25" s="370"/>
      <c r="BX25" s="152"/>
      <c r="BY25" s="377"/>
      <c r="BZ25" s="370"/>
      <c r="CA25" s="152"/>
      <c r="CB25" s="377"/>
      <c r="CC25" s="370"/>
      <c r="CD25" s="152"/>
      <c r="CE25" s="377"/>
      <c r="CF25" s="370"/>
      <c r="CG25" s="152"/>
      <c r="CH25" s="377"/>
      <c r="CI25" s="370"/>
      <c r="CJ25" s="152"/>
      <c r="CK25" s="156"/>
      <c r="CL25" s="157"/>
      <c r="CM25" s="156"/>
      <c r="CN25" s="157"/>
      <c r="CO25" s="383"/>
      <c r="CP25" s="681"/>
      <c r="CQ25" s="907"/>
      <c r="CR25" s="681"/>
      <c r="CS25" s="785"/>
      <c r="CT25" s="824"/>
      <c r="CU25" s="367"/>
      <c r="CV25" s="407"/>
      <c r="CW25" s="407"/>
      <c r="CX25" s="407"/>
      <c r="CY25" s="407"/>
      <c r="CZ25" s="407"/>
      <c r="DA25" s="682"/>
      <c r="DB25" s="682"/>
    </row>
    <row r="26" spans="1:115" s="79" customFormat="1">
      <c r="A26" s="150" t="s">
        <v>14</v>
      </c>
      <c r="B26" s="162" t="s">
        <v>106</v>
      </c>
      <c r="C26" s="80">
        <v>16</v>
      </c>
      <c r="D26" s="80" t="s">
        <v>19</v>
      </c>
      <c r="E26" s="82">
        <v>13750</v>
      </c>
      <c r="F26" s="83">
        <v>220000</v>
      </c>
      <c r="G26" s="675"/>
      <c r="H26" s="685">
        <v>16</v>
      </c>
      <c r="I26" s="676">
        <v>41250</v>
      </c>
      <c r="J26" s="685">
        <v>16</v>
      </c>
      <c r="K26" s="676">
        <v>57749.999999999993</v>
      </c>
      <c r="L26" s="685">
        <v>16</v>
      </c>
      <c r="M26" s="676">
        <v>57749.999999999993</v>
      </c>
      <c r="N26" s="685">
        <v>16</v>
      </c>
      <c r="O26" s="676">
        <v>8250.0000000000018</v>
      </c>
      <c r="P26" s="685">
        <v>16</v>
      </c>
      <c r="Q26" s="676">
        <v>13750</v>
      </c>
      <c r="R26" s="685">
        <v>16</v>
      </c>
      <c r="S26" s="676">
        <v>19250</v>
      </c>
      <c r="T26" s="685">
        <v>16</v>
      </c>
      <c r="U26" s="676">
        <v>19250</v>
      </c>
      <c r="V26" s="685">
        <v>16</v>
      </c>
      <c r="W26" s="676">
        <v>2750</v>
      </c>
      <c r="X26" s="679">
        <v>1</v>
      </c>
      <c r="Y26" s="680">
        <v>220000</v>
      </c>
      <c r="Z26" s="675"/>
      <c r="AA26" s="675"/>
      <c r="AB26" s="675">
        <v>0</v>
      </c>
      <c r="AC26" s="675"/>
      <c r="AD26" s="675">
        <v>0</v>
      </c>
      <c r="AE26" s="675"/>
      <c r="AF26" s="675">
        <v>0</v>
      </c>
      <c r="AG26" s="675"/>
      <c r="AH26" s="675">
        <v>0</v>
      </c>
      <c r="AI26" s="675"/>
      <c r="AJ26" s="675">
        <v>0</v>
      </c>
      <c r="AK26" s="675"/>
      <c r="AL26" s="675">
        <v>0</v>
      </c>
      <c r="AM26" s="675"/>
      <c r="AN26" s="675">
        <v>0</v>
      </c>
      <c r="AO26" s="675"/>
      <c r="AP26" s="675">
        <v>0</v>
      </c>
      <c r="AQ26" s="679">
        <v>0</v>
      </c>
      <c r="AR26" s="680">
        <v>0</v>
      </c>
      <c r="AS26" s="675"/>
      <c r="AT26" s="368">
        <v>16</v>
      </c>
      <c r="AU26" s="281">
        <v>41250</v>
      </c>
      <c r="AV26" s="368">
        <v>16</v>
      </c>
      <c r="AW26" s="281">
        <v>57749.999999999993</v>
      </c>
      <c r="AX26" s="368">
        <v>16</v>
      </c>
      <c r="AY26" s="281">
        <v>57749.999999999993</v>
      </c>
      <c r="AZ26" s="368">
        <v>16</v>
      </c>
      <c r="BA26" s="281">
        <v>8250.0000000000018</v>
      </c>
      <c r="BB26" s="368">
        <v>16</v>
      </c>
      <c r="BC26" s="281">
        <v>13750</v>
      </c>
      <c r="BD26" s="368">
        <v>16</v>
      </c>
      <c r="BE26" s="281">
        <v>19250</v>
      </c>
      <c r="BF26" s="368">
        <v>16</v>
      </c>
      <c r="BG26" s="281">
        <v>19250</v>
      </c>
      <c r="BH26" s="368">
        <v>16</v>
      </c>
      <c r="BI26" s="281">
        <v>2750</v>
      </c>
      <c r="BJ26" s="300">
        <v>1</v>
      </c>
      <c r="BK26" s="157">
        <v>220000</v>
      </c>
      <c r="BL26" s="359"/>
      <c r="BM26" s="376">
        <v>16</v>
      </c>
      <c r="BN26" s="500">
        <v>0.9</v>
      </c>
      <c r="BO26" s="281">
        <v>37125</v>
      </c>
      <c r="BP26" s="376">
        <v>16</v>
      </c>
      <c r="BQ26" s="500">
        <v>0.9</v>
      </c>
      <c r="BR26" s="281">
        <v>51974.999999999993</v>
      </c>
      <c r="BS26" s="376">
        <v>16</v>
      </c>
      <c r="BT26" s="500">
        <v>0.9</v>
      </c>
      <c r="BU26" s="281">
        <v>51974.999999999993</v>
      </c>
      <c r="BV26" s="376">
        <v>16</v>
      </c>
      <c r="BW26" s="500">
        <v>0.9</v>
      </c>
      <c r="BX26" s="281">
        <v>7425.0000000000018</v>
      </c>
      <c r="BY26" s="376">
        <v>16</v>
      </c>
      <c r="BZ26" s="500">
        <v>0.15</v>
      </c>
      <c r="CA26" s="281">
        <v>2062.5</v>
      </c>
      <c r="CB26" s="376">
        <v>16</v>
      </c>
      <c r="CC26" s="500">
        <v>0.15</v>
      </c>
      <c r="CD26" s="281">
        <v>2887.5</v>
      </c>
      <c r="CE26" s="376">
        <v>16</v>
      </c>
      <c r="CF26" s="500">
        <v>0.15</v>
      </c>
      <c r="CG26" s="281">
        <v>2887.5</v>
      </c>
      <c r="CH26" s="376">
        <v>16</v>
      </c>
      <c r="CI26" s="369"/>
      <c r="CJ26" s="281">
        <v>0</v>
      </c>
      <c r="CK26" s="178">
        <v>0</v>
      </c>
      <c r="CL26" s="179">
        <v>0</v>
      </c>
      <c r="CM26" s="380">
        <v>0.71062499999999995</v>
      </c>
      <c r="CN26" s="179">
        <v>156337.5</v>
      </c>
      <c r="CO26" s="384">
        <v>0.71062499999999995</v>
      </c>
      <c r="CP26" s="687">
        <v>156337.5</v>
      </c>
      <c r="CQ26" s="917">
        <v>0.77</v>
      </c>
      <c r="CR26" s="918">
        <v>169400</v>
      </c>
      <c r="CS26" s="786"/>
      <c r="CT26" s="824"/>
      <c r="CU26" s="367"/>
      <c r="CV26" s="407"/>
      <c r="CW26" s="407"/>
      <c r="CX26" s="407"/>
      <c r="CY26" s="407"/>
      <c r="CZ26" s="407"/>
      <c r="DA26" s="682"/>
      <c r="DB26" s="682"/>
    </row>
    <row r="27" spans="1:115" s="79" customFormat="1" ht="9.75" customHeight="1">
      <c r="A27" s="150"/>
      <c r="B27" s="162"/>
      <c r="C27" s="80"/>
      <c r="D27" s="80"/>
      <c r="E27" s="82"/>
      <c r="F27" s="83"/>
      <c r="G27" s="675"/>
      <c r="H27" s="685"/>
      <c r="I27" s="675"/>
      <c r="J27" s="685"/>
      <c r="K27" s="675"/>
      <c r="L27" s="685"/>
      <c r="M27" s="675"/>
      <c r="N27" s="685"/>
      <c r="O27" s="675"/>
      <c r="P27" s="685"/>
      <c r="Q27" s="675"/>
      <c r="R27" s="685"/>
      <c r="S27" s="675"/>
      <c r="T27" s="685"/>
      <c r="U27" s="675"/>
      <c r="V27" s="685"/>
      <c r="W27" s="675"/>
      <c r="X27" s="679"/>
      <c r="Y27" s="680"/>
      <c r="Z27" s="675"/>
      <c r="AA27" s="675"/>
      <c r="AB27" s="675"/>
      <c r="AC27" s="675"/>
      <c r="AD27" s="675"/>
      <c r="AE27" s="675"/>
      <c r="AF27" s="675"/>
      <c r="AG27" s="675"/>
      <c r="AH27" s="675"/>
      <c r="AI27" s="675"/>
      <c r="AJ27" s="675"/>
      <c r="AK27" s="675"/>
      <c r="AL27" s="675"/>
      <c r="AM27" s="675"/>
      <c r="AN27" s="675"/>
      <c r="AO27" s="675"/>
      <c r="AP27" s="675"/>
      <c r="AQ27" s="679"/>
      <c r="AR27" s="680"/>
      <c r="AS27" s="675"/>
      <c r="AT27" s="282"/>
      <c r="AU27" s="282"/>
      <c r="AV27" s="152"/>
      <c r="AW27" s="152"/>
      <c r="AX27" s="152"/>
      <c r="AY27" s="152"/>
      <c r="AZ27" s="152"/>
      <c r="BA27" s="152"/>
      <c r="BB27" s="152"/>
      <c r="BC27" s="152"/>
      <c r="BD27" s="152"/>
      <c r="BE27" s="152"/>
      <c r="BF27" s="152"/>
      <c r="BG27" s="152"/>
      <c r="BH27" s="152"/>
      <c r="BI27" s="152"/>
      <c r="BJ27" s="300"/>
      <c r="BK27" s="157"/>
      <c r="BL27" s="359"/>
      <c r="BM27" s="377"/>
      <c r="BN27" s="370"/>
      <c r="BO27" s="152"/>
      <c r="BP27" s="377"/>
      <c r="BQ27" s="370"/>
      <c r="BR27" s="152"/>
      <c r="BS27" s="377"/>
      <c r="BT27" s="370"/>
      <c r="BU27" s="152"/>
      <c r="BV27" s="377"/>
      <c r="BW27" s="370"/>
      <c r="BX27" s="152"/>
      <c r="BY27" s="377"/>
      <c r="BZ27" s="370"/>
      <c r="CA27" s="152"/>
      <c r="CB27" s="377"/>
      <c r="CC27" s="370"/>
      <c r="CD27" s="152"/>
      <c r="CE27" s="377"/>
      <c r="CF27" s="370"/>
      <c r="CG27" s="152"/>
      <c r="CH27" s="377"/>
      <c r="CI27" s="370"/>
      <c r="CJ27" s="152"/>
      <c r="CK27" s="156"/>
      <c r="CL27" s="157"/>
      <c r="CM27" s="156"/>
      <c r="CN27" s="157"/>
      <c r="CO27" s="383"/>
      <c r="CP27" s="681"/>
      <c r="CQ27" s="919"/>
      <c r="CR27" s="920"/>
      <c r="CS27" s="786"/>
      <c r="CT27" s="824"/>
      <c r="CU27" s="367"/>
      <c r="CV27" s="407"/>
      <c r="CW27" s="407"/>
      <c r="CX27" s="407"/>
      <c r="CY27" s="407"/>
      <c r="CZ27" s="407"/>
      <c r="DA27" s="682"/>
      <c r="DB27" s="682"/>
    </row>
    <row r="28" spans="1:115" s="79" customFormat="1" ht="18" customHeight="1">
      <c r="A28" s="163" t="s">
        <v>107</v>
      </c>
      <c r="B28" s="162" t="s">
        <v>108</v>
      </c>
      <c r="C28" s="80">
        <v>12</v>
      </c>
      <c r="D28" s="80" t="s">
        <v>19</v>
      </c>
      <c r="E28" s="82">
        <v>50700</v>
      </c>
      <c r="F28" s="83">
        <v>608400</v>
      </c>
      <c r="G28" s="675"/>
      <c r="H28" s="685">
        <v>12</v>
      </c>
      <c r="I28" s="676">
        <v>114075</v>
      </c>
      <c r="J28" s="685">
        <v>12</v>
      </c>
      <c r="K28" s="676">
        <v>159704.99999999997</v>
      </c>
      <c r="L28" s="685">
        <v>12</v>
      </c>
      <c r="M28" s="676">
        <v>159704.99999999997</v>
      </c>
      <c r="N28" s="685">
        <v>12</v>
      </c>
      <c r="O28" s="676">
        <v>22815.000000000004</v>
      </c>
      <c r="P28" s="685">
        <v>12</v>
      </c>
      <c r="Q28" s="676">
        <v>38025</v>
      </c>
      <c r="R28" s="685">
        <v>12</v>
      </c>
      <c r="S28" s="676">
        <v>53234.999999999993</v>
      </c>
      <c r="T28" s="685">
        <v>12</v>
      </c>
      <c r="U28" s="676">
        <v>53234.999999999993</v>
      </c>
      <c r="V28" s="685">
        <v>12</v>
      </c>
      <c r="W28" s="676">
        <v>7605.0000000000009</v>
      </c>
      <c r="X28" s="679">
        <v>1</v>
      </c>
      <c r="Y28" s="680">
        <v>608400</v>
      </c>
      <c r="Z28" s="675"/>
      <c r="AA28" s="675">
        <v>0.37509506903352907</v>
      </c>
      <c r="AB28" s="675">
        <v>3565.7474999999858</v>
      </c>
      <c r="AC28" s="675">
        <v>0.37509506903352907</v>
      </c>
      <c r="AD28" s="675">
        <v>4992.0464999999795</v>
      </c>
      <c r="AE28" s="675">
        <v>0.37509506903352907</v>
      </c>
      <c r="AF28" s="675">
        <v>4992.0464999999795</v>
      </c>
      <c r="AG28" s="675">
        <v>0.37509506903352907</v>
      </c>
      <c r="AH28" s="675">
        <v>713.14949999999726</v>
      </c>
      <c r="AI28" s="675">
        <v>0.37509506903352907</v>
      </c>
      <c r="AJ28" s="675">
        <v>1188.5824999999952</v>
      </c>
      <c r="AK28" s="675">
        <v>0.37509506903352907</v>
      </c>
      <c r="AL28" s="675">
        <v>1664.0154999999932</v>
      </c>
      <c r="AM28" s="675">
        <v>0.37509506903352907</v>
      </c>
      <c r="AN28" s="675">
        <v>1664.0154999999932</v>
      </c>
      <c r="AO28" s="675">
        <v>0.37509506903352907</v>
      </c>
      <c r="AP28" s="675">
        <v>237.71649999999909</v>
      </c>
      <c r="AQ28" s="679">
        <v>3.1257922419460751E-2</v>
      </c>
      <c r="AR28" s="680">
        <v>19017.31999999992</v>
      </c>
      <c r="AS28" s="675"/>
      <c r="AT28" s="368">
        <v>11.624904930966471</v>
      </c>
      <c r="AU28" s="281">
        <v>110509.25250000002</v>
      </c>
      <c r="AV28" s="368">
        <v>11.624904930966471</v>
      </c>
      <c r="AW28" s="281">
        <v>154712.9535</v>
      </c>
      <c r="AX28" s="368">
        <v>11.624904930966471</v>
      </c>
      <c r="AY28" s="281">
        <v>154712.9535</v>
      </c>
      <c r="AZ28" s="368">
        <v>11.624904930966471</v>
      </c>
      <c r="BA28" s="281">
        <v>22101.850500000008</v>
      </c>
      <c r="BB28" s="368">
        <v>11.624904930966471</v>
      </c>
      <c r="BC28" s="281">
        <v>36836.417500000003</v>
      </c>
      <c r="BD28" s="368">
        <v>11.624904930966471</v>
      </c>
      <c r="BE28" s="281">
        <v>51570.984499999999</v>
      </c>
      <c r="BF28" s="368">
        <v>11.624904930966471</v>
      </c>
      <c r="BG28" s="281">
        <v>51570.984499999999</v>
      </c>
      <c r="BH28" s="368">
        <v>11.624904930966471</v>
      </c>
      <c r="BI28" s="281">
        <v>7367.2835000000014</v>
      </c>
      <c r="BJ28" s="300">
        <v>0.96874207758053921</v>
      </c>
      <c r="BK28" s="157">
        <v>589382.68000000005</v>
      </c>
      <c r="BL28" s="359"/>
      <c r="BM28" s="376">
        <v>11.624904930966471</v>
      </c>
      <c r="BN28" s="500">
        <v>1</v>
      </c>
      <c r="BO28" s="281">
        <v>110509.25250000002</v>
      </c>
      <c r="BP28" s="376">
        <v>11.624904930966471</v>
      </c>
      <c r="BQ28" s="500">
        <v>1</v>
      </c>
      <c r="BR28" s="281">
        <v>154712.9535</v>
      </c>
      <c r="BS28" s="376">
        <v>11.624904930966471</v>
      </c>
      <c r="BT28" s="500">
        <v>1</v>
      </c>
      <c r="BU28" s="281">
        <v>154712.9535</v>
      </c>
      <c r="BV28" s="376">
        <v>11.624904930966471</v>
      </c>
      <c r="BW28" s="500">
        <v>1</v>
      </c>
      <c r="BX28" s="281">
        <v>22101.850500000008</v>
      </c>
      <c r="BY28" s="376">
        <v>11.624904930966471</v>
      </c>
      <c r="BZ28" s="500">
        <v>1</v>
      </c>
      <c r="CA28" s="281">
        <v>36836.417500000003</v>
      </c>
      <c r="CB28" s="376">
        <v>11.624904930966471</v>
      </c>
      <c r="CC28" s="500">
        <v>1</v>
      </c>
      <c r="CD28" s="281">
        <v>51570.984499999999</v>
      </c>
      <c r="CE28" s="376">
        <v>11.624904930966471</v>
      </c>
      <c r="CF28" s="500">
        <v>1</v>
      </c>
      <c r="CG28" s="281">
        <v>51570.984499999999</v>
      </c>
      <c r="CH28" s="376">
        <v>11.624904930966471</v>
      </c>
      <c r="CI28" s="500">
        <v>1</v>
      </c>
      <c r="CJ28" s="281">
        <v>7367.2835000000014</v>
      </c>
      <c r="CK28" s="178">
        <v>0</v>
      </c>
      <c r="CL28" s="179">
        <v>0</v>
      </c>
      <c r="CM28" s="380">
        <v>1</v>
      </c>
      <c r="CN28" s="179">
        <v>589382.68000000005</v>
      </c>
      <c r="CO28" s="384">
        <v>1</v>
      </c>
      <c r="CP28" s="687">
        <v>589382.68000000005</v>
      </c>
      <c r="CQ28" s="917">
        <v>1</v>
      </c>
      <c r="CR28" s="918">
        <v>589382.68000000005</v>
      </c>
      <c r="CS28" s="786"/>
      <c r="CT28" s="824">
        <f>'Doors Progress '!N33</f>
        <v>751518.26007023989</v>
      </c>
      <c r="CU28" s="367"/>
      <c r="CV28" s="407"/>
      <c r="CW28" s="407"/>
      <c r="CX28" s="407"/>
      <c r="CY28" s="407"/>
      <c r="CZ28" s="407"/>
      <c r="DA28" s="682"/>
      <c r="DB28" s="682"/>
      <c r="DG28" s="79">
        <v>19017.32</v>
      </c>
      <c r="DH28" s="304">
        <v>589382.68000000005</v>
      </c>
      <c r="DI28" s="304">
        <v>608400</v>
      </c>
      <c r="DJ28" s="305">
        <v>0.96874207758053921</v>
      </c>
      <c r="DK28" s="304">
        <v>0.37509506903352907</v>
      </c>
    </row>
    <row r="29" spans="1:115" s="79" customFormat="1" ht="9.75" customHeight="1">
      <c r="A29" s="150"/>
      <c r="B29" s="160"/>
      <c r="C29" s="80"/>
      <c r="D29" s="80"/>
      <c r="E29" s="82"/>
      <c r="F29" s="83"/>
      <c r="G29" s="675"/>
      <c r="H29" s="685"/>
      <c r="I29" s="675"/>
      <c r="J29" s="685"/>
      <c r="K29" s="675"/>
      <c r="L29" s="685"/>
      <c r="M29" s="675"/>
      <c r="N29" s="685"/>
      <c r="O29" s="675"/>
      <c r="P29" s="685"/>
      <c r="Q29" s="675"/>
      <c r="R29" s="685"/>
      <c r="S29" s="675"/>
      <c r="T29" s="685"/>
      <c r="U29" s="675"/>
      <c r="V29" s="685"/>
      <c r="W29" s="675"/>
      <c r="X29" s="679"/>
      <c r="Y29" s="680"/>
      <c r="Z29" s="675"/>
      <c r="AA29" s="675"/>
      <c r="AB29" s="675"/>
      <c r="AC29" s="675"/>
      <c r="AD29" s="675"/>
      <c r="AE29" s="675"/>
      <c r="AF29" s="675"/>
      <c r="AG29" s="675"/>
      <c r="AH29" s="675"/>
      <c r="AI29" s="675"/>
      <c r="AJ29" s="675"/>
      <c r="AK29" s="675"/>
      <c r="AL29" s="675"/>
      <c r="AM29" s="675"/>
      <c r="AN29" s="675"/>
      <c r="AO29" s="675"/>
      <c r="AP29" s="675"/>
      <c r="AQ29" s="679"/>
      <c r="AR29" s="680"/>
      <c r="AS29" s="675"/>
      <c r="AT29" s="282"/>
      <c r="AU29" s="282"/>
      <c r="AV29" s="152"/>
      <c r="AW29" s="152"/>
      <c r="AX29" s="152"/>
      <c r="AY29" s="152"/>
      <c r="AZ29" s="152"/>
      <c r="BA29" s="152"/>
      <c r="BB29" s="152"/>
      <c r="BC29" s="152"/>
      <c r="BD29" s="152"/>
      <c r="BE29" s="152"/>
      <c r="BF29" s="152"/>
      <c r="BG29" s="152"/>
      <c r="BH29" s="152"/>
      <c r="BI29" s="152"/>
      <c r="BJ29" s="300"/>
      <c r="BK29" s="157"/>
      <c r="BL29" s="359"/>
      <c r="BM29" s="377"/>
      <c r="BN29" s="370"/>
      <c r="BO29" s="152"/>
      <c r="BP29" s="377"/>
      <c r="BQ29" s="370"/>
      <c r="BR29" s="152"/>
      <c r="BS29" s="377"/>
      <c r="BT29" s="370"/>
      <c r="BU29" s="152"/>
      <c r="BV29" s="377"/>
      <c r="BW29" s="370"/>
      <c r="BX29" s="152"/>
      <c r="BY29" s="377"/>
      <c r="BZ29" s="370"/>
      <c r="CA29" s="152"/>
      <c r="CB29" s="377"/>
      <c r="CC29" s="370"/>
      <c r="CD29" s="152"/>
      <c r="CE29" s="377"/>
      <c r="CF29" s="370"/>
      <c r="CG29" s="152"/>
      <c r="CH29" s="377"/>
      <c r="CI29" s="370"/>
      <c r="CJ29" s="152"/>
      <c r="CK29" s="156"/>
      <c r="CL29" s="157"/>
      <c r="CM29" s="156"/>
      <c r="CN29" s="157"/>
      <c r="CO29" s="383"/>
      <c r="CP29" s="681"/>
      <c r="CQ29" s="907"/>
      <c r="CR29" s="681"/>
      <c r="CS29" s="785"/>
      <c r="CT29" s="824"/>
      <c r="CU29" s="367"/>
      <c r="CV29" s="407"/>
      <c r="CW29" s="407"/>
      <c r="CX29" s="407"/>
      <c r="CY29" s="407"/>
      <c r="CZ29" s="407"/>
      <c r="DA29" s="682"/>
      <c r="DB29" s="682"/>
    </row>
    <row r="30" spans="1:115" s="79" customFormat="1">
      <c r="A30" s="150" t="s">
        <v>15</v>
      </c>
      <c r="B30" s="160" t="s">
        <v>21</v>
      </c>
      <c r="C30" s="80">
        <v>1</v>
      </c>
      <c r="D30" s="80" t="s">
        <v>19</v>
      </c>
      <c r="E30" s="82">
        <v>13750</v>
      </c>
      <c r="F30" s="83">
        <v>13750</v>
      </c>
      <c r="G30" s="675"/>
      <c r="H30" s="685">
        <v>1</v>
      </c>
      <c r="I30" s="676">
        <v>2578.125</v>
      </c>
      <c r="J30" s="685">
        <v>1</v>
      </c>
      <c r="K30" s="676">
        <v>3609.3749999999995</v>
      </c>
      <c r="L30" s="685">
        <v>1</v>
      </c>
      <c r="M30" s="676">
        <v>3609.3749999999995</v>
      </c>
      <c r="N30" s="685">
        <v>1</v>
      </c>
      <c r="O30" s="676">
        <v>515.62500000000011</v>
      </c>
      <c r="P30" s="685">
        <v>1</v>
      </c>
      <c r="Q30" s="676">
        <v>859.375</v>
      </c>
      <c r="R30" s="685">
        <v>1</v>
      </c>
      <c r="S30" s="676">
        <v>1203.125</v>
      </c>
      <c r="T30" s="685">
        <v>1</v>
      </c>
      <c r="U30" s="676">
        <v>1203.125</v>
      </c>
      <c r="V30" s="685">
        <v>1</v>
      </c>
      <c r="W30" s="676">
        <v>171.875</v>
      </c>
      <c r="X30" s="679">
        <v>1</v>
      </c>
      <c r="Y30" s="680">
        <v>13750</v>
      </c>
      <c r="Z30" s="675"/>
      <c r="AA30" s="675"/>
      <c r="AB30" s="675">
        <v>0</v>
      </c>
      <c r="AC30" s="675"/>
      <c r="AD30" s="675">
        <v>0</v>
      </c>
      <c r="AE30" s="675"/>
      <c r="AF30" s="675">
        <v>0</v>
      </c>
      <c r="AG30" s="675"/>
      <c r="AH30" s="675">
        <v>0</v>
      </c>
      <c r="AI30" s="675"/>
      <c r="AJ30" s="675">
        <v>0</v>
      </c>
      <c r="AK30" s="675"/>
      <c r="AL30" s="675">
        <v>0</v>
      </c>
      <c r="AM30" s="675"/>
      <c r="AN30" s="675">
        <v>0</v>
      </c>
      <c r="AO30" s="675"/>
      <c r="AP30" s="675">
        <v>0</v>
      </c>
      <c r="AQ30" s="679">
        <v>0</v>
      </c>
      <c r="AR30" s="680">
        <v>0</v>
      </c>
      <c r="AS30" s="675"/>
      <c r="AT30" s="368">
        <v>1</v>
      </c>
      <c r="AU30" s="281">
        <v>2578.125</v>
      </c>
      <c r="AV30" s="368">
        <v>1</v>
      </c>
      <c r="AW30" s="281">
        <v>3609.3749999999995</v>
      </c>
      <c r="AX30" s="368">
        <v>1</v>
      </c>
      <c r="AY30" s="281">
        <v>3609.3749999999995</v>
      </c>
      <c r="AZ30" s="368">
        <v>1</v>
      </c>
      <c r="BA30" s="281">
        <v>515.62500000000011</v>
      </c>
      <c r="BB30" s="368">
        <v>1</v>
      </c>
      <c r="BC30" s="281">
        <v>859.375</v>
      </c>
      <c r="BD30" s="368">
        <v>1</v>
      </c>
      <c r="BE30" s="281">
        <v>1203.125</v>
      </c>
      <c r="BF30" s="368">
        <v>1</v>
      </c>
      <c r="BG30" s="281">
        <v>1203.125</v>
      </c>
      <c r="BH30" s="368">
        <v>1</v>
      </c>
      <c r="BI30" s="281">
        <v>171.875</v>
      </c>
      <c r="BJ30" s="300">
        <v>1</v>
      </c>
      <c r="BK30" s="157">
        <v>13750</v>
      </c>
      <c r="BL30" s="359"/>
      <c r="BM30" s="376">
        <v>1</v>
      </c>
      <c r="BN30" s="369"/>
      <c r="BO30" s="281">
        <v>0</v>
      </c>
      <c r="BP30" s="376">
        <v>1</v>
      </c>
      <c r="BQ30" s="369"/>
      <c r="BR30" s="281">
        <v>0</v>
      </c>
      <c r="BS30" s="376">
        <v>1</v>
      </c>
      <c r="BT30" s="369"/>
      <c r="BU30" s="281">
        <v>0</v>
      </c>
      <c r="BV30" s="376">
        <v>1</v>
      </c>
      <c r="BW30" s="369"/>
      <c r="BX30" s="281">
        <v>0</v>
      </c>
      <c r="BY30" s="376">
        <v>1</v>
      </c>
      <c r="BZ30" s="369"/>
      <c r="CA30" s="281">
        <v>0</v>
      </c>
      <c r="CB30" s="376">
        <v>1</v>
      </c>
      <c r="CC30" s="369"/>
      <c r="CD30" s="281">
        <v>0</v>
      </c>
      <c r="CE30" s="376">
        <v>1</v>
      </c>
      <c r="CF30" s="369"/>
      <c r="CG30" s="281">
        <v>0</v>
      </c>
      <c r="CH30" s="376">
        <v>1</v>
      </c>
      <c r="CI30" s="369"/>
      <c r="CJ30" s="281">
        <v>0</v>
      </c>
      <c r="CK30" s="178">
        <v>0</v>
      </c>
      <c r="CL30" s="179">
        <v>0</v>
      </c>
      <c r="CM30" s="380">
        <v>0</v>
      </c>
      <c r="CN30" s="179">
        <v>0</v>
      </c>
      <c r="CO30" s="384">
        <v>0</v>
      </c>
      <c r="CP30" s="687">
        <v>0</v>
      </c>
      <c r="CQ30" s="906"/>
      <c r="CR30" s="687"/>
      <c r="CS30" s="785"/>
      <c r="CT30" s="824"/>
      <c r="CU30" s="367"/>
      <c r="CV30" s="407"/>
      <c r="CW30" s="407"/>
      <c r="CX30" s="407"/>
      <c r="CY30" s="407"/>
      <c r="CZ30" s="407"/>
      <c r="DA30" s="682"/>
      <c r="DB30" s="682"/>
    </row>
    <row r="31" spans="1:115" s="79" customFormat="1" ht="12.75" customHeight="1">
      <c r="A31" s="150"/>
      <c r="B31" s="160"/>
      <c r="C31" s="80"/>
      <c r="D31" s="80"/>
      <c r="E31" s="82"/>
      <c r="F31" s="83"/>
      <c r="G31" s="675"/>
      <c r="H31" s="685"/>
      <c r="I31" s="675"/>
      <c r="J31" s="685"/>
      <c r="K31" s="675"/>
      <c r="L31" s="685"/>
      <c r="M31" s="675"/>
      <c r="N31" s="685"/>
      <c r="O31" s="675"/>
      <c r="P31" s="685"/>
      <c r="Q31" s="675"/>
      <c r="R31" s="685"/>
      <c r="S31" s="675"/>
      <c r="T31" s="685"/>
      <c r="U31" s="675"/>
      <c r="V31" s="685"/>
      <c r="W31" s="675"/>
      <c r="X31" s="679"/>
      <c r="Y31" s="680"/>
      <c r="Z31" s="675"/>
      <c r="AA31" s="675"/>
      <c r="AB31" s="675"/>
      <c r="AC31" s="675"/>
      <c r="AD31" s="675"/>
      <c r="AE31" s="675"/>
      <c r="AF31" s="675"/>
      <c r="AG31" s="675"/>
      <c r="AH31" s="675"/>
      <c r="AI31" s="675"/>
      <c r="AJ31" s="675"/>
      <c r="AK31" s="675"/>
      <c r="AL31" s="675"/>
      <c r="AM31" s="675"/>
      <c r="AN31" s="675"/>
      <c r="AO31" s="675"/>
      <c r="AP31" s="675"/>
      <c r="AQ31" s="679"/>
      <c r="AR31" s="680"/>
      <c r="AS31" s="675"/>
      <c r="AT31" s="282"/>
      <c r="AU31" s="282"/>
      <c r="AV31" s="152"/>
      <c r="AW31" s="152"/>
      <c r="AX31" s="152"/>
      <c r="AY31" s="152"/>
      <c r="AZ31" s="152"/>
      <c r="BA31" s="152"/>
      <c r="BB31" s="152"/>
      <c r="BC31" s="152"/>
      <c r="BD31" s="152"/>
      <c r="BE31" s="152"/>
      <c r="BF31" s="152"/>
      <c r="BG31" s="152"/>
      <c r="BH31" s="152"/>
      <c r="BI31" s="152"/>
      <c r="BJ31" s="300"/>
      <c r="BK31" s="157"/>
      <c r="BL31" s="359"/>
      <c r="BM31" s="377"/>
      <c r="BN31" s="370"/>
      <c r="BO31" s="152"/>
      <c r="BP31" s="377"/>
      <c r="BQ31" s="370"/>
      <c r="BR31" s="152"/>
      <c r="BS31" s="377"/>
      <c r="BT31" s="370"/>
      <c r="BU31" s="152"/>
      <c r="BV31" s="377"/>
      <c r="BW31" s="370"/>
      <c r="BX31" s="152"/>
      <c r="BY31" s="377"/>
      <c r="BZ31" s="370"/>
      <c r="CA31" s="152"/>
      <c r="CB31" s="377"/>
      <c r="CC31" s="370"/>
      <c r="CD31" s="152"/>
      <c r="CE31" s="377"/>
      <c r="CF31" s="370"/>
      <c r="CG31" s="152"/>
      <c r="CH31" s="377"/>
      <c r="CI31" s="370"/>
      <c r="CJ31" s="152"/>
      <c r="CK31" s="156"/>
      <c r="CL31" s="157"/>
      <c r="CM31" s="156"/>
      <c r="CN31" s="157"/>
      <c r="CO31" s="383"/>
      <c r="CP31" s="681"/>
      <c r="CQ31" s="907"/>
      <c r="CR31" s="681"/>
      <c r="CS31" s="785"/>
      <c r="CT31" s="824"/>
      <c r="CU31" s="367"/>
      <c r="CV31" s="407"/>
      <c r="CW31" s="407"/>
      <c r="CX31" s="407"/>
      <c r="CY31" s="407"/>
      <c r="CZ31" s="407"/>
      <c r="DA31" s="682"/>
      <c r="DB31" s="682"/>
    </row>
    <row r="32" spans="1:115" s="79" customFormat="1">
      <c r="A32" s="150" t="s">
        <v>17</v>
      </c>
      <c r="B32" s="160" t="s">
        <v>23</v>
      </c>
      <c r="C32" s="80">
        <v>1</v>
      </c>
      <c r="D32" s="80" t="s">
        <v>19</v>
      </c>
      <c r="E32" s="165">
        <v>6862.5</v>
      </c>
      <c r="F32" s="166">
        <v>6862.5</v>
      </c>
      <c r="G32" s="675"/>
      <c r="H32" s="685">
        <v>1</v>
      </c>
      <c r="I32" s="676">
        <v>1286.71875</v>
      </c>
      <c r="J32" s="685">
        <v>1</v>
      </c>
      <c r="K32" s="676">
        <v>1801.4062499999998</v>
      </c>
      <c r="L32" s="685">
        <v>1</v>
      </c>
      <c r="M32" s="676">
        <v>1801.4062499999998</v>
      </c>
      <c r="N32" s="685">
        <v>1</v>
      </c>
      <c r="O32" s="676">
        <v>257.34375000000006</v>
      </c>
      <c r="P32" s="685">
        <v>1</v>
      </c>
      <c r="Q32" s="676">
        <v>428.90625</v>
      </c>
      <c r="R32" s="685">
        <v>1</v>
      </c>
      <c r="S32" s="676">
        <v>600.46875</v>
      </c>
      <c r="T32" s="685">
        <v>1</v>
      </c>
      <c r="U32" s="676">
        <v>600.46875</v>
      </c>
      <c r="V32" s="685">
        <v>1</v>
      </c>
      <c r="W32" s="676">
        <v>85.78125</v>
      </c>
      <c r="X32" s="679">
        <v>1</v>
      </c>
      <c r="Y32" s="680">
        <v>6862.5</v>
      </c>
      <c r="Z32" s="675"/>
      <c r="AA32" s="675"/>
      <c r="AB32" s="675">
        <v>0</v>
      </c>
      <c r="AC32" s="675"/>
      <c r="AD32" s="675">
        <v>0</v>
      </c>
      <c r="AE32" s="675"/>
      <c r="AF32" s="675">
        <v>0</v>
      </c>
      <c r="AG32" s="675"/>
      <c r="AH32" s="675">
        <v>0</v>
      </c>
      <c r="AI32" s="675"/>
      <c r="AJ32" s="675">
        <v>0</v>
      </c>
      <c r="AK32" s="675"/>
      <c r="AL32" s="675">
        <v>0</v>
      </c>
      <c r="AM32" s="675"/>
      <c r="AN32" s="675">
        <v>0</v>
      </c>
      <c r="AO32" s="675"/>
      <c r="AP32" s="675">
        <v>0</v>
      </c>
      <c r="AQ32" s="679">
        <v>0</v>
      </c>
      <c r="AR32" s="680">
        <v>0</v>
      </c>
      <c r="AS32" s="675"/>
      <c r="AT32" s="368">
        <v>1</v>
      </c>
      <c r="AU32" s="281">
        <v>1286.71875</v>
      </c>
      <c r="AV32" s="368">
        <v>1</v>
      </c>
      <c r="AW32" s="281">
        <v>1801.4062499999998</v>
      </c>
      <c r="AX32" s="368">
        <v>1</v>
      </c>
      <c r="AY32" s="281">
        <v>1801.4062499999998</v>
      </c>
      <c r="AZ32" s="368">
        <v>1</v>
      </c>
      <c r="BA32" s="281">
        <v>257.34375000000006</v>
      </c>
      <c r="BB32" s="368">
        <v>1</v>
      </c>
      <c r="BC32" s="281">
        <v>428.90625</v>
      </c>
      <c r="BD32" s="368">
        <v>1</v>
      </c>
      <c r="BE32" s="281">
        <v>600.46875</v>
      </c>
      <c r="BF32" s="368">
        <v>1</v>
      </c>
      <c r="BG32" s="281">
        <v>600.46875</v>
      </c>
      <c r="BH32" s="368">
        <v>1</v>
      </c>
      <c r="BI32" s="281">
        <v>85.78125</v>
      </c>
      <c r="BJ32" s="300">
        <v>1</v>
      </c>
      <c r="BK32" s="157">
        <v>6862.5</v>
      </c>
      <c r="BL32" s="359"/>
      <c r="BM32" s="376">
        <v>1</v>
      </c>
      <c r="BN32" s="369"/>
      <c r="BO32" s="281">
        <v>0</v>
      </c>
      <c r="BP32" s="376">
        <v>1</v>
      </c>
      <c r="BQ32" s="369"/>
      <c r="BR32" s="281">
        <v>0</v>
      </c>
      <c r="BS32" s="376">
        <v>1</v>
      </c>
      <c r="BT32" s="369"/>
      <c r="BU32" s="281">
        <v>0</v>
      </c>
      <c r="BV32" s="376">
        <v>1</v>
      </c>
      <c r="BW32" s="369"/>
      <c r="BX32" s="281">
        <v>0</v>
      </c>
      <c r="BY32" s="376">
        <v>1</v>
      </c>
      <c r="BZ32" s="369"/>
      <c r="CA32" s="281">
        <v>0</v>
      </c>
      <c r="CB32" s="376">
        <v>1</v>
      </c>
      <c r="CC32" s="369"/>
      <c r="CD32" s="281">
        <v>0</v>
      </c>
      <c r="CE32" s="376">
        <v>1</v>
      </c>
      <c r="CF32" s="369"/>
      <c r="CG32" s="281">
        <v>0</v>
      </c>
      <c r="CH32" s="376">
        <v>1</v>
      </c>
      <c r="CI32" s="369"/>
      <c r="CJ32" s="281">
        <v>0</v>
      </c>
      <c r="CK32" s="178">
        <v>0</v>
      </c>
      <c r="CL32" s="179">
        <v>0</v>
      </c>
      <c r="CM32" s="380">
        <v>0</v>
      </c>
      <c r="CN32" s="179">
        <v>0</v>
      </c>
      <c r="CO32" s="384">
        <v>0</v>
      </c>
      <c r="CP32" s="687">
        <v>0</v>
      </c>
      <c r="CQ32" s="906"/>
      <c r="CR32" s="687"/>
      <c r="CS32" s="785"/>
      <c r="CT32" s="824"/>
      <c r="CU32" s="367"/>
      <c r="CV32" s="407"/>
      <c r="CW32" s="407"/>
      <c r="CX32" s="407"/>
      <c r="CY32" s="407"/>
      <c r="CZ32" s="407"/>
      <c r="DA32" s="682"/>
      <c r="DB32" s="682"/>
    </row>
    <row r="33" spans="1:115" s="79" customFormat="1" ht="12.75" customHeight="1">
      <c r="A33" s="150"/>
      <c r="B33" s="160"/>
      <c r="C33" s="80"/>
      <c r="D33" s="80"/>
      <c r="E33" s="165"/>
      <c r="F33" s="166"/>
      <c r="G33" s="675"/>
      <c r="H33" s="685"/>
      <c r="I33" s="675"/>
      <c r="J33" s="685"/>
      <c r="K33" s="675"/>
      <c r="L33" s="685"/>
      <c r="M33" s="675"/>
      <c r="N33" s="685"/>
      <c r="O33" s="675"/>
      <c r="P33" s="685"/>
      <c r="Q33" s="675"/>
      <c r="R33" s="685"/>
      <c r="S33" s="675"/>
      <c r="T33" s="685"/>
      <c r="U33" s="675"/>
      <c r="V33" s="685"/>
      <c r="W33" s="675"/>
      <c r="X33" s="679"/>
      <c r="Y33" s="680"/>
      <c r="Z33" s="675"/>
      <c r="AA33" s="675"/>
      <c r="AB33" s="675"/>
      <c r="AC33" s="675"/>
      <c r="AD33" s="675"/>
      <c r="AE33" s="675"/>
      <c r="AF33" s="675"/>
      <c r="AG33" s="675"/>
      <c r="AH33" s="675"/>
      <c r="AI33" s="675"/>
      <c r="AJ33" s="675"/>
      <c r="AK33" s="675"/>
      <c r="AL33" s="675"/>
      <c r="AM33" s="675"/>
      <c r="AN33" s="675"/>
      <c r="AO33" s="675"/>
      <c r="AP33" s="675"/>
      <c r="AQ33" s="679"/>
      <c r="AR33" s="680"/>
      <c r="AS33" s="675"/>
      <c r="AT33" s="282"/>
      <c r="AU33" s="282"/>
      <c r="AV33" s="152"/>
      <c r="AW33" s="152"/>
      <c r="AX33" s="152"/>
      <c r="AY33" s="152"/>
      <c r="AZ33" s="152"/>
      <c r="BA33" s="152"/>
      <c r="BB33" s="152"/>
      <c r="BC33" s="152"/>
      <c r="BD33" s="152"/>
      <c r="BE33" s="152"/>
      <c r="BF33" s="152"/>
      <c r="BG33" s="152"/>
      <c r="BH33" s="152"/>
      <c r="BI33" s="152"/>
      <c r="BJ33" s="300"/>
      <c r="BK33" s="157"/>
      <c r="BL33" s="359"/>
      <c r="BM33" s="377"/>
      <c r="BN33" s="370"/>
      <c r="BO33" s="152"/>
      <c r="BP33" s="377"/>
      <c r="BQ33" s="370"/>
      <c r="BR33" s="152"/>
      <c r="BS33" s="377"/>
      <c r="BT33" s="370"/>
      <c r="BU33" s="152"/>
      <c r="BV33" s="377"/>
      <c r="BW33" s="370"/>
      <c r="BX33" s="152"/>
      <c r="BY33" s="377"/>
      <c r="BZ33" s="370"/>
      <c r="CA33" s="152"/>
      <c r="CB33" s="377"/>
      <c r="CC33" s="370"/>
      <c r="CD33" s="152"/>
      <c r="CE33" s="377"/>
      <c r="CF33" s="370"/>
      <c r="CG33" s="152"/>
      <c r="CH33" s="377"/>
      <c r="CI33" s="370"/>
      <c r="CJ33" s="152"/>
      <c r="CK33" s="156"/>
      <c r="CL33" s="157"/>
      <c r="CM33" s="156"/>
      <c r="CN33" s="157"/>
      <c r="CO33" s="383"/>
      <c r="CP33" s="681"/>
      <c r="CQ33" s="907"/>
      <c r="CR33" s="681"/>
      <c r="CS33" s="785"/>
      <c r="CT33" s="824"/>
      <c r="CU33" s="367"/>
      <c r="CV33" s="407"/>
      <c r="CW33" s="407"/>
      <c r="CX33" s="407"/>
      <c r="CY33" s="407"/>
      <c r="CZ33" s="407"/>
      <c r="DA33" s="682"/>
      <c r="DB33" s="682"/>
    </row>
    <row r="34" spans="1:115" s="79" customFormat="1">
      <c r="A34" s="150" t="s">
        <v>20</v>
      </c>
      <c r="B34" s="160" t="s">
        <v>25</v>
      </c>
      <c r="C34" s="80">
        <v>1</v>
      </c>
      <c r="D34" s="80" t="s">
        <v>19</v>
      </c>
      <c r="E34" s="165">
        <v>6862.5</v>
      </c>
      <c r="F34" s="166">
        <v>6862.5</v>
      </c>
      <c r="G34" s="675"/>
      <c r="H34" s="685">
        <v>1</v>
      </c>
      <c r="I34" s="676">
        <v>1286.71875</v>
      </c>
      <c r="J34" s="685">
        <v>1</v>
      </c>
      <c r="K34" s="676">
        <v>1801.4062499999998</v>
      </c>
      <c r="L34" s="685">
        <v>1</v>
      </c>
      <c r="M34" s="676">
        <v>1801.4062499999998</v>
      </c>
      <c r="N34" s="685">
        <v>1</v>
      </c>
      <c r="O34" s="676">
        <v>257.34375000000006</v>
      </c>
      <c r="P34" s="685">
        <v>1</v>
      </c>
      <c r="Q34" s="676">
        <v>428.90625</v>
      </c>
      <c r="R34" s="685">
        <v>1</v>
      </c>
      <c r="S34" s="676">
        <v>600.46875</v>
      </c>
      <c r="T34" s="685">
        <v>1</v>
      </c>
      <c r="U34" s="676">
        <v>600.46875</v>
      </c>
      <c r="V34" s="685">
        <v>1</v>
      </c>
      <c r="W34" s="676">
        <v>85.78125</v>
      </c>
      <c r="X34" s="679">
        <v>1</v>
      </c>
      <c r="Y34" s="680">
        <v>6862.5</v>
      </c>
      <c r="Z34" s="675"/>
      <c r="AA34" s="675"/>
      <c r="AB34" s="675">
        <v>0</v>
      </c>
      <c r="AC34" s="675"/>
      <c r="AD34" s="675">
        <v>0</v>
      </c>
      <c r="AE34" s="675"/>
      <c r="AF34" s="675">
        <v>0</v>
      </c>
      <c r="AG34" s="675"/>
      <c r="AH34" s="675">
        <v>0</v>
      </c>
      <c r="AI34" s="675"/>
      <c r="AJ34" s="675">
        <v>0</v>
      </c>
      <c r="AK34" s="675"/>
      <c r="AL34" s="675">
        <v>0</v>
      </c>
      <c r="AM34" s="675"/>
      <c r="AN34" s="675">
        <v>0</v>
      </c>
      <c r="AO34" s="675"/>
      <c r="AP34" s="675">
        <v>0</v>
      </c>
      <c r="AQ34" s="679">
        <v>0</v>
      </c>
      <c r="AR34" s="680">
        <v>0</v>
      </c>
      <c r="AS34" s="675"/>
      <c r="AT34" s="368">
        <v>1</v>
      </c>
      <c r="AU34" s="281">
        <v>1286.71875</v>
      </c>
      <c r="AV34" s="368">
        <v>1</v>
      </c>
      <c r="AW34" s="281">
        <v>1801.4062499999998</v>
      </c>
      <c r="AX34" s="368">
        <v>1</v>
      </c>
      <c r="AY34" s="281">
        <v>1801.4062499999998</v>
      </c>
      <c r="AZ34" s="368">
        <v>1</v>
      </c>
      <c r="BA34" s="281">
        <v>257.34375000000006</v>
      </c>
      <c r="BB34" s="368">
        <v>1</v>
      </c>
      <c r="BC34" s="281">
        <v>428.90625</v>
      </c>
      <c r="BD34" s="368">
        <v>1</v>
      </c>
      <c r="BE34" s="281">
        <v>600.46875</v>
      </c>
      <c r="BF34" s="368">
        <v>1</v>
      </c>
      <c r="BG34" s="281">
        <v>600.46875</v>
      </c>
      <c r="BH34" s="368">
        <v>1</v>
      </c>
      <c r="BI34" s="281">
        <v>85.78125</v>
      </c>
      <c r="BJ34" s="300">
        <v>1</v>
      </c>
      <c r="BK34" s="157">
        <v>6862.5</v>
      </c>
      <c r="BL34" s="359"/>
      <c r="BM34" s="376">
        <v>1</v>
      </c>
      <c r="BN34" s="369"/>
      <c r="BO34" s="281">
        <v>0</v>
      </c>
      <c r="BP34" s="376">
        <v>1</v>
      </c>
      <c r="BQ34" s="369"/>
      <c r="BR34" s="281">
        <v>0</v>
      </c>
      <c r="BS34" s="376">
        <v>1</v>
      </c>
      <c r="BT34" s="369"/>
      <c r="BU34" s="281">
        <v>0</v>
      </c>
      <c r="BV34" s="376">
        <v>1</v>
      </c>
      <c r="BW34" s="369"/>
      <c r="BX34" s="281">
        <v>0</v>
      </c>
      <c r="BY34" s="376">
        <v>1</v>
      </c>
      <c r="BZ34" s="369"/>
      <c r="CA34" s="281">
        <v>0</v>
      </c>
      <c r="CB34" s="376">
        <v>1</v>
      </c>
      <c r="CC34" s="369"/>
      <c r="CD34" s="281">
        <v>0</v>
      </c>
      <c r="CE34" s="376">
        <v>1</v>
      </c>
      <c r="CF34" s="369"/>
      <c r="CG34" s="281">
        <v>0</v>
      </c>
      <c r="CH34" s="376">
        <v>1</v>
      </c>
      <c r="CI34" s="369"/>
      <c r="CJ34" s="281">
        <v>0</v>
      </c>
      <c r="CK34" s="178">
        <v>0</v>
      </c>
      <c r="CL34" s="179">
        <v>0</v>
      </c>
      <c r="CM34" s="380">
        <v>0</v>
      </c>
      <c r="CN34" s="179">
        <v>0</v>
      </c>
      <c r="CO34" s="384">
        <v>0</v>
      </c>
      <c r="CP34" s="687">
        <v>0</v>
      </c>
      <c r="CQ34" s="906"/>
      <c r="CR34" s="687"/>
      <c r="CS34" s="785"/>
      <c r="CT34" s="824"/>
      <c r="CU34" s="367"/>
      <c r="CV34" s="407"/>
      <c r="CW34" s="407"/>
      <c r="CX34" s="407"/>
      <c r="CY34" s="407"/>
      <c r="CZ34" s="407"/>
      <c r="DA34" s="682"/>
      <c r="DB34" s="682"/>
    </row>
    <row r="35" spans="1:115" s="79" customFormat="1" ht="17.399999999999999" customHeight="1">
      <c r="A35" s="432"/>
      <c r="B35" s="433"/>
      <c r="C35" s="434"/>
      <c r="D35" s="434"/>
      <c r="E35" s="435"/>
      <c r="F35" s="436"/>
      <c r="G35" s="696"/>
      <c r="H35" s="714"/>
      <c r="I35" s="696"/>
      <c r="J35" s="714"/>
      <c r="K35" s="696"/>
      <c r="L35" s="714"/>
      <c r="M35" s="696"/>
      <c r="N35" s="714"/>
      <c r="O35" s="696"/>
      <c r="P35" s="714"/>
      <c r="Q35" s="696"/>
      <c r="R35" s="714"/>
      <c r="S35" s="696"/>
      <c r="T35" s="714"/>
      <c r="U35" s="696"/>
      <c r="V35" s="714"/>
      <c r="W35" s="696"/>
      <c r="X35" s="698"/>
      <c r="Y35" s="699"/>
      <c r="Z35" s="696"/>
      <c r="AA35" s="696"/>
      <c r="AB35" s="696"/>
      <c r="AC35" s="696"/>
      <c r="AD35" s="696"/>
      <c r="AE35" s="696"/>
      <c r="AF35" s="696"/>
      <c r="AG35" s="696"/>
      <c r="AH35" s="696"/>
      <c r="AI35" s="696"/>
      <c r="AJ35" s="696"/>
      <c r="AK35" s="696"/>
      <c r="AL35" s="696"/>
      <c r="AM35" s="696"/>
      <c r="AN35" s="696"/>
      <c r="AO35" s="696"/>
      <c r="AP35" s="696"/>
      <c r="AQ35" s="698"/>
      <c r="AR35" s="699"/>
      <c r="AS35" s="696"/>
      <c r="AT35" s="703"/>
      <c r="AU35" s="703"/>
      <c r="AV35" s="705"/>
      <c r="AW35" s="705"/>
      <c r="AX35" s="705"/>
      <c r="AY35" s="705"/>
      <c r="AZ35" s="705"/>
      <c r="BA35" s="705"/>
      <c r="BB35" s="705"/>
      <c r="BC35" s="705"/>
      <c r="BD35" s="705"/>
      <c r="BE35" s="705"/>
      <c r="BF35" s="705"/>
      <c r="BG35" s="705"/>
      <c r="BH35" s="705"/>
      <c r="BI35" s="705"/>
      <c r="BJ35" s="706"/>
      <c r="BK35" s="707">
        <f>SUM(BK26:BL34)</f>
        <v>836857.68</v>
      </c>
      <c r="BL35" s="707"/>
      <c r="BM35" s="707"/>
      <c r="BN35" s="707"/>
      <c r="BO35" s="707"/>
      <c r="BP35" s="707"/>
      <c r="BQ35" s="707"/>
      <c r="BR35" s="707"/>
      <c r="BS35" s="707"/>
      <c r="BT35" s="707"/>
      <c r="BU35" s="707"/>
      <c r="BV35" s="707"/>
      <c r="BW35" s="707"/>
      <c r="BX35" s="707"/>
      <c r="BY35" s="707"/>
      <c r="BZ35" s="707"/>
      <c r="CA35" s="707"/>
      <c r="CB35" s="707"/>
      <c r="CC35" s="707"/>
      <c r="CD35" s="707"/>
      <c r="CE35" s="707"/>
      <c r="CF35" s="707"/>
      <c r="CG35" s="707"/>
      <c r="CH35" s="707"/>
      <c r="CI35" s="707"/>
      <c r="CJ35" s="707"/>
      <c r="CK35" s="707"/>
      <c r="CL35" s="707"/>
      <c r="CM35" s="707"/>
      <c r="CN35" s="707"/>
      <c r="CO35" s="712">
        <f>CP35/BK35</f>
        <v>0.89109558031420588</v>
      </c>
      <c r="CP35" s="953">
        <f>SUM(CP26:CP34)</f>
        <v>745720.18</v>
      </c>
      <c r="CQ35" s="955">
        <f>CR35/BK35</f>
        <v>0.90670456653991638</v>
      </c>
      <c r="CR35" s="953">
        <f>SUM(CR26:CR34)</f>
        <v>758782.68</v>
      </c>
      <c r="CS35" s="955">
        <f>CT35/BK35</f>
        <v>0.8980239747220099</v>
      </c>
      <c r="CT35" s="957">
        <f>SUM(CT24:CT34)</f>
        <v>751518.26007023989</v>
      </c>
      <c r="CU35" s="862"/>
      <c r="CV35" s="438"/>
      <c r="CW35" s="775">
        <f>CT35</f>
        <v>751518.26007023989</v>
      </c>
      <c r="CX35" s="438"/>
      <c r="CY35" s="438"/>
      <c r="CZ35" s="438"/>
      <c r="DA35" s="156">
        <v>0.05</v>
      </c>
      <c r="DB35" s="682">
        <v>41842.884000000005</v>
      </c>
    </row>
    <row r="36" spans="1:115" s="79" customFormat="1" ht="6" customHeight="1">
      <c r="A36" s="150"/>
      <c r="B36" s="160"/>
      <c r="C36" s="80"/>
      <c r="D36" s="80"/>
      <c r="E36" s="82"/>
      <c r="F36" s="83"/>
      <c r="G36" s="715"/>
      <c r="H36" s="716"/>
      <c r="I36" s="715"/>
      <c r="J36" s="716"/>
      <c r="K36" s="715"/>
      <c r="L36" s="716"/>
      <c r="M36" s="715"/>
      <c r="N36" s="716"/>
      <c r="O36" s="715"/>
      <c r="P36" s="716"/>
      <c r="Q36" s="715"/>
      <c r="R36" s="716"/>
      <c r="S36" s="715"/>
      <c r="T36" s="716"/>
      <c r="U36" s="715"/>
      <c r="V36" s="716"/>
      <c r="W36" s="715"/>
      <c r="X36" s="717"/>
      <c r="Y36" s="718"/>
      <c r="Z36" s="715"/>
      <c r="AA36" s="715"/>
      <c r="AB36" s="715"/>
      <c r="AC36" s="715"/>
      <c r="AD36" s="715"/>
      <c r="AE36" s="715"/>
      <c r="AF36" s="715"/>
      <c r="AG36" s="715"/>
      <c r="AH36" s="715"/>
      <c r="AI36" s="715"/>
      <c r="AJ36" s="715"/>
      <c r="AK36" s="715"/>
      <c r="AL36" s="715"/>
      <c r="AM36" s="715"/>
      <c r="AN36" s="715"/>
      <c r="AO36" s="715"/>
      <c r="AP36" s="715"/>
      <c r="AQ36" s="717"/>
      <c r="AR36" s="718"/>
      <c r="AS36" s="715"/>
      <c r="AT36" s="282"/>
      <c r="AU36" s="282"/>
      <c r="AV36" s="152"/>
      <c r="AW36" s="152"/>
      <c r="AX36" s="152"/>
      <c r="AY36" s="152"/>
      <c r="AZ36" s="152"/>
      <c r="BA36" s="152"/>
      <c r="BB36" s="152"/>
      <c r="BC36" s="152"/>
      <c r="BD36" s="152"/>
      <c r="BE36" s="152"/>
      <c r="BF36" s="152"/>
      <c r="BG36" s="152"/>
      <c r="BH36" s="152"/>
      <c r="BI36" s="152"/>
      <c r="BJ36" s="300"/>
      <c r="BK36" s="157"/>
      <c r="BL36" s="359"/>
      <c r="BM36" s="377"/>
      <c r="BN36" s="370"/>
      <c r="BO36" s="152"/>
      <c r="BP36" s="377"/>
      <c r="BQ36" s="370"/>
      <c r="BR36" s="152"/>
      <c r="BS36" s="377"/>
      <c r="BT36" s="370"/>
      <c r="BU36" s="152"/>
      <c r="BV36" s="377"/>
      <c r="BW36" s="370"/>
      <c r="BX36" s="152"/>
      <c r="BY36" s="377"/>
      <c r="BZ36" s="370"/>
      <c r="CA36" s="152"/>
      <c r="CB36" s="377"/>
      <c r="CC36" s="370"/>
      <c r="CD36" s="152"/>
      <c r="CE36" s="377"/>
      <c r="CF36" s="370"/>
      <c r="CG36" s="152"/>
      <c r="CH36" s="377"/>
      <c r="CI36" s="370"/>
      <c r="CJ36" s="152"/>
      <c r="CK36" s="156"/>
      <c r="CL36" s="157"/>
      <c r="CM36" s="156"/>
      <c r="CN36" s="157"/>
      <c r="CO36" s="383"/>
      <c r="CP36" s="681"/>
      <c r="CQ36" s="907"/>
      <c r="CR36" s="681"/>
      <c r="CS36" s="785"/>
      <c r="CT36" s="824"/>
      <c r="CU36" s="367"/>
      <c r="CV36" s="407"/>
      <c r="CW36" s="407"/>
      <c r="CX36" s="407"/>
      <c r="CY36" s="407"/>
      <c r="CZ36" s="407"/>
      <c r="DA36" s="682"/>
      <c r="DB36" s="682"/>
    </row>
    <row r="37" spans="1:115" s="79" customFormat="1" ht="6" customHeight="1">
      <c r="A37" s="150"/>
      <c r="B37" s="160"/>
      <c r="C37" s="80"/>
      <c r="D37" s="80"/>
      <c r="E37" s="82"/>
      <c r="F37" s="83"/>
      <c r="G37" s="715"/>
      <c r="H37" s="716"/>
      <c r="I37" s="719"/>
      <c r="J37" s="716"/>
      <c r="K37" s="719"/>
      <c r="L37" s="716"/>
      <c r="M37" s="719"/>
      <c r="N37" s="716"/>
      <c r="O37" s="719"/>
      <c r="P37" s="716"/>
      <c r="Q37" s="715"/>
      <c r="R37" s="716"/>
      <c r="S37" s="715"/>
      <c r="T37" s="716"/>
      <c r="U37" s="715"/>
      <c r="V37" s="716"/>
      <c r="W37" s="715"/>
      <c r="X37" s="717"/>
      <c r="Y37" s="718"/>
      <c r="Z37" s="715"/>
      <c r="AA37" s="715"/>
      <c r="AB37" s="719"/>
      <c r="AC37" s="715"/>
      <c r="AD37" s="715"/>
      <c r="AE37" s="715"/>
      <c r="AF37" s="715"/>
      <c r="AG37" s="715"/>
      <c r="AH37" s="715"/>
      <c r="AI37" s="715"/>
      <c r="AJ37" s="715"/>
      <c r="AK37" s="715"/>
      <c r="AL37" s="715"/>
      <c r="AM37" s="715"/>
      <c r="AN37" s="715"/>
      <c r="AO37" s="715"/>
      <c r="AP37" s="715"/>
      <c r="AQ37" s="717"/>
      <c r="AR37" s="718"/>
      <c r="AS37" s="715"/>
      <c r="AT37" s="282"/>
      <c r="AU37" s="281"/>
      <c r="AV37" s="152"/>
      <c r="AW37" s="152"/>
      <c r="AX37" s="152"/>
      <c r="AY37" s="152"/>
      <c r="AZ37" s="152"/>
      <c r="BA37" s="152"/>
      <c r="BB37" s="152"/>
      <c r="BC37" s="152"/>
      <c r="BD37" s="152"/>
      <c r="BE37" s="152"/>
      <c r="BF37" s="152"/>
      <c r="BG37" s="152"/>
      <c r="BH37" s="152"/>
      <c r="BI37" s="152"/>
      <c r="BJ37" s="300"/>
      <c r="BK37" s="157"/>
      <c r="BL37" s="359"/>
      <c r="BM37" s="377"/>
      <c r="BN37" s="370"/>
      <c r="BO37" s="153"/>
      <c r="BP37" s="377"/>
      <c r="BQ37" s="370"/>
      <c r="BR37" s="152"/>
      <c r="BS37" s="377"/>
      <c r="BT37" s="370"/>
      <c r="BU37" s="152"/>
      <c r="BV37" s="377"/>
      <c r="BW37" s="370"/>
      <c r="BX37" s="152"/>
      <c r="BY37" s="377"/>
      <c r="BZ37" s="370"/>
      <c r="CA37" s="152"/>
      <c r="CB37" s="377"/>
      <c r="CC37" s="370"/>
      <c r="CD37" s="152"/>
      <c r="CE37" s="377"/>
      <c r="CF37" s="370"/>
      <c r="CG37" s="152"/>
      <c r="CH37" s="377"/>
      <c r="CI37" s="370"/>
      <c r="CJ37" s="152"/>
      <c r="CK37" s="156"/>
      <c r="CL37" s="157"/>
      <c r="CM37" s="156"/>
      <c r="CN37" s="157"/>
      <c r="CO37" s="383"/>
      <c r="CP37" s="681"/>
      <c r="CQ37" s="907"/>
      <c r="CR37" s="681"/>
      <c r="CS37" s="785"/>
      <c r="CT37" s="824"/>
      <c r="CU37" s="367"/>
      <c r="CV37" s="407"/>
      <c r="CW37" s="407"/>
      <c r="CX37" s="407"/>
      <c r="CY37" s="407"/>
      <c r="CZ37" s="407"/>
      <c r="DA37" s="682"/>
      <c r="DB37" s="682"/>
    </row>
    <row r="38" spans="1:115" s="79" customFormat="1">
      <c r="A38" s="246" t="s">
        <v>307</v>
      </c>
      <c r="B38" s="161" t="s">
        <v>26</v>
      </c>
      <c r="C38" s="254"/>
      <c r="D38" s="80"/>
      <c r="E38" s="82"/>
      <c r="F38" s="83"/>
      <c r="G38" s="715"/>
      <c r="H38" s="720"/>
      <c r="I38" s="719"/>
      <c r="J38" s="720"/>
      <c r="K38" s="719"/>
      <c r="L38" s="720"/>
      <c r="M38" s="719"/>
      <c r="N38" s="720"/>
      <c r="O38" s="719"/>
      <c r="P38" s="720"/>
      <c r="Q38" s="715"/>
      <c r="R38" s="720"/>
      <c r="S38" s="715"/>
      <c r="T38" s="720"/>
      <c r="U38" s="715"/>
      <c r="V38" s="720"/>
      <c r="W38" s="715"/>
      <c r="X38" s="717"/>
      <c r="Y38" s="718"/>
      <c r="Z38" s="715"/>
      <c r="AA38" s="721"/>
      <c r="AB38" s="719"/>
      <c r="AC38" s="721"/>
      <c r="AD38" s="715"/>
      <c r="AE38" s="721"/>
      <c r="AF38" s="715"/>
      <c r="AG38" s="721"/>
      <c r="AH38" s="715"/>
      <c r="AI38" s="721"/>
      <c r="AJ38" s="715"/>
      <c r="AK38" s="721"/>
      <c r="AL38" s="715"/>
      <c r="AM38" s="721"/>
      <c r="AN38" s="715"/>
      <c r="AO38" s="721"/>
      <c r="AP38" s="715"/>
      <c r="AQ38" s="717"/>
      <c r="AR38" s="718"/>
      <c r="AS38" s="715"/>
      <c r="AT38" s="363"/>
      <c r="AU38" s="281"/>
      <c r="AV38" s="278"/>
      <c r="AW38" s="152"/>
      <c r="AX38" s="278"/>
      <c r="AY38" s="152"/>
      <c r="AZ38" s="278"/>
      <c r="BA38" s="152"/>
      <c r="BB38" s="278"/>
      <c r="BC38" s="152"/>
      <c r="BD38" s="278"/>
      <c r="BE38" s="152"/>
      <c r="BF38" s="278"/>
      <c r="BG38" s="152"/>
      <c r="BH38" s="278"/>
      <c r="BI38" s="152"/>
      <c r="BJ38" s="300"/>
      <c r="BK38" s="157"/>
      <c r="BL38" s="359"/>
      <c r="BM38" s="379"/>
      <c r="BN38" s="371"/>
      <c r="BO38" s="153"/>
      <c r="BP38" s="379"/>
      <c r="BQ38" s="371"/>
      <c r="BR38" s="152"/>
      <c r="BS38" s="379"/>
      <c r="BT38" s="371"/>
      <c r="BU38" s="152"/>
      <c r="BV38" s="379"/>
      <c r="BW38" s="371"/>
      <c r="BX38" s="152"/>
      <c r="BY38" s="379"/>
      <c r="BZ38" s="371"/>
      <c r="CA38" s="152"/>
      <c r="CB38" s="379"/>
      <c r="CC38" s="371"/>
      <c r="CD38" s="152"/>
      <c r="CE38" s="379"/>
      <c r="CF38" s="371"/>
      <c r="CG38" s="152"/>
      <c r="CH38" s="379"/>
      <c r="CI38" s="371"/>
      <c r="CJ38" s="152"/>
      <c r="CK38" s="156"/>
      <c r="CL38" s="157"/>
      <c r="CM38" s="156"/>
      <c r="CN38" s="157"/>
      <c r="CO38" s="383"/>
      <c r="CP38" s="681"/>
      <c r="CQ38" s="907"/>
      <c r="CR38" s="681"/>
      <c r="CS38" s="785"/>
      <c r="CT38" s="824"/>
      <c r="CU38" s="367"/>
      <c r="CV38" s="407"/>
      <c r="CW38" s="407"/>
      <c r="CX38" s="407"/>
      <c r="CY38" s="407"/>
      <c r="CZ38" s="407"/>
      <c r="DA38" s="682"/>
      <c r="DB38" s="682"/>
    </row>
    <row r="39" spans="1:115" s="79" customFormat="1" ht="13.5" customHeight="1">
      <c r="A39" s="150"/>
      <c r="B39" s="160"/>
      <c r="C39" s="80"/>
      <c r="D39" s="80"/>
      <c r="E39" s="82"/>
      <c r="F39" s="83"/>
      <c r="G39" s="715"/>
      <c r="H39" s="716"/>
      <c r="I39" s="719"/>
      <c r="J39" s="716"/>
      <c r="K39" s="719"/>
      <c r="L39" s="716"/>
      <c r="M39" s="719"/>
      <c r="N39" s="716"/>
      <c r="O39" s="719"/>
      <c r="P39" s="716"/>
      <c r="Q39" s="715"/>
      <c r="R39" s="716"/>
      <c r="S39" s="715"/>
      <c r="T39" s="716"/>
      <c r="U39" s="715"/>
      <c r="V39" s="716"/>
      <c r="W39" s="715"/>
      <c r="X39" s="717"/>
      <c r="Y39" s="718"/>
      <c r="Z39" s="715"/>
      <c r="AA39" s="721"/>
      <c r="AB39" s="719"/>
      <c r="AC39" s="721"/>
      <c r="AD39" s="715"/>
      <c r="AE39" s="721"/>
      <c r="AF39" s="715"/>
      <c r="AG39" s="721"/>
      <c r="AH39" s="715"/>
      <c r="AI39" s="721"/>
      <c r="AJ39" s="715"/>
      <c r="AK39" s="721"/>
      <c r="AL39" s="715"/>
      <c r="AM39" s="721"/>
      <c r="AN39" s="715"/>
      <c r="AO39" s="721"/>
      <c r="AP39" s="715"/>
      <c r="AQ39" s="717"/>
      <c r="AR39" s="718"/>
      <c r="AS39" s="715"/>
      <c r="AT39" s="363"/>
      <c r="AU39" s="281"/>
      <c r="AV39" s="278"/>
      <c r="AW39" s="152"/>
      <c r="AX39" s="278"/>
      <c r="AY39" s="152"/>
      <c r="AZ39" s="278"/>
      <c r="BA39" s="152"/>
      <c r="BB39" s="278"/>
      <c r="BC39" s="152"/>
      <c r="BD39" s="278"/>
      <c r="BE39" s="152"/>
      <c r="BF39" s="278"/>
      <c r="BG39" s="152"/>
      <c r="BH39" s="278"/>
      <c r="BI39" s="152"/>
      <c r="BJ39" s="300"/>
      <c r="BK39" s="157"/>
      <c r="BL39" s="359"/>
      <c r="BM39" s="379"/>
      <c r="BN39" s="371"/>
      <c r="BO39" s="153"/>
      <c r="BP39" s="379"/>
      <c r="BQ39" s="371"/>
      <c r="BR39" s="152"/>
      <c r="BS39" s="379"/>
      <c r="BT39" s="371"/>
      <c r="BU39" s="152"/>
      <c r="BV39" s="379"/>
      <c r="BW39" s="371"/>
      <c r="BX39" s="152"/>
      <c r="BY39" s="379"/>
      <c r="BZ39" s="371"/>
      <c r="CA39" s="152"/>
      <c r="CB39" s="379"/>
      <c r="CC39" s="371"/>
      <c r="CD39" s="152"/>
      <c r="CE39" s="379"/>
      <c r="CF39" s="371"/>
      <c r="CG39" s="152"/>
      <c r="CH39" s="379"/>
      <c r="CI39" s="371"/>
      <c r="CJ39" s="152"/>
      <c r="CK39" s="156"/>
      <c r="CL39" s="157"/>
      <c r="CM39" s="156"/>
      <c r="CN39" s="157"/>
      <c r="CO39" s="383"/>
      <c r="CP39" s="681"/>
      <c r="CQ39" s="907"/>
      <c r="CR39" s="681"/>
      <c r="CS39" s="785"/>
      <c r="CT39" s="824"/>
      <c r="CU39" s="367"/>
      <c r="CV39" s="407"/>
      <c r="CW39" s="407"/>
      <c r="CX39" s="407"/>
      <c r="CY39" s="407"/>
      <c r="CZ39" s="407"/>
      <c r="DA39" s="682"/>
      <c r="DB39" s="682"/>
    </row>
    <row r="40" spans="1:115" s="79" customFormat="1">
      <c r="A40" s="171" t="s">
        <v>10</v>
      </c>
      <c r="B40" s="181" t="s">
        <v>249</v>
      </c>
      <c r="C40" s="173">
        <v>927</v>
      </c>
      <c r="D40" s="173" t="s">
        <v>11</v>
      </c>
      <c r="E40" s="174">
        <v>1377</v>
      </c>
      <c r="F40" s="175">
        <v>1276479</v>
      </c>
      <c r="G40" s="715"/>
      <c r="H40" s="716">
        <v>927</v>
      </c>
      <c r="I40" s="719">
        <v>239339.8125</v>
      </c>
      <c r="J40" s="716">
        <v>927</v>
      </c>
      <c r="K40" s="719">
        <v>335075.73749999993</v>
      </c>
      <c r="L40" s="716">
        <v>927</v>
      </c>
      <c r="M40" s="719">
        <v>335075.73749999993</v>
      </c>
      <c r="N40" s="716">
        <v>927</v>
      </c>
      <c r="O40" s="719">
        <v>47867.962500000001</v>
      </c>
      <c r="P40" s="716">
        <v>927</v>
      </c>
      <c r="Q40" s="719">
        <v>79779.9375</v>
      </c>
      <c r="R40" s="716">
        <v>927</v>
      </c>
      <c r="S40" s="719">
        <v>111691.91249999999</v>
      </c>
      <c r="T40" s="716">
        <v>927</v>
      </c>
      <c r="U40" s="719">
        <v>111691.91249999999</v>
      </c>
      <c r="V40" s="716">
        <v>927</v>
      </c>
      <c r="W40" s="719">
        <v>15955.987500000001</v>
      </c>
      <c r="X40" s="717">
        <v>1</v>
      </c>
      <c r="Y40" s="718">
        <v>1276479</v>
      </c>
      <c r="Z40" s="715"/>
      <c r="AA40" s="722">
        <v>927</v>
      </c>
      <c r="AB40" s="719">
        <v>239339.8125</v>
      </c>
      <c r="AC40" s="722">
        <v>927</v>
      </c>
      <c r="AD40" s="715">
        <v>335075.73749999993</v>
      </c>
      <c r="AE40" s="722">
        <v>927</v>
      </c>
      <c r="AF40" s="715">
        <v>335075.73749999993</v>
      </c>
      <c r="AG40" s="722">
        <v>927</v>
      </c>
      <c r="AH40" s="715">
        <v>47867.962500000001</v>
      </c>
      <c r="AI40" s="715">
        <v>511.76820209514034</v>
      </c>
      <c r="AJ40" s="715">
        <v>44044.050892813015</v>
      </c>
      <c r="AK40" s="722">
        <v>511.76820209514034</v>
      </c>
      <c r="AL40" s="715">
        <v>61661.671249938219</v>
      </c>
      <c r="AM40" s="722">
        <v>511.76820209514034</v>
      </c>
      <c r="AN40" s="715">
        <v>61661.671249938219</v>
      </c>
      <c r="AO40" s="715">
        <v>511.76820209514034</v>
      </c>
      <c r="AP40" s="715">
        <v>8808.8101785626022</v>
      </c>
      <c r="AQ40" s="717">
        <v>0.88801731448088983</v>
      </c>
      <c r="AR40" s="718">
        <v>1133535.4535712518</v>
      </c>
      <c r="AS40" s="715"/>
      <c r="AT40" s="368">
        <v>0</v>
      </c>
      <c r="AU40" s="281">
        <v>0</v>
      </c>
      <c r="AV40" s="368">
        <v>0</v>
      </c>
      <c r="AW40" s="281">
        <v>0</v>
      </c>
      <c r="AX40" s="368">
        <v>0</v>
      </c>
      <c r="AY40" s="281">
        <v>0</v>
      </c>
      <c r="AZ40" s="368">
        <v>0</v>
      </c>
      <c r="BA40" s="281">
        <v>0</v>
      </c>
      <c r="BB40" s="368">
        <v>415.23179790485966</v>
      </c>
      <c r="BC40" s="281">
        <v>35735.886607186985</v>
      </c>
      <c r="BD40" s="368">
        <v>415.23179790485966</v>
      </c>
      <c r="BE40" s="281">
        <v>50030.241250061772</v>
      </c>
      <c r="BF40" s="368">
        <v>415.23179790485966</v>
      </c>
      <c r="BG40" s="281">
        <v>50030.241250061772</v>
      </c>
      <c r="BH40" s="368">
        <v>415.23179790485966</v>
      </c>
      <c r="BI40" s="281">
        <v>7147.1773214373989</v>
      </c>
      <c r="BJ40" s="301">
        <v>0.11198268551910995</v>
      </c>
      <c r="BK40" s="179">
        <v>142943.54642874794</v>
      </c>
      <c r="BL40" s="359"/>
      <c r="BM40" s="376">
        <v>0</v>
      </c>
      <c r="BN40" s="369"/>
      <c r="BO40" s="281">
        <v>0</v>
      </c>
      <c r="BP40" s="376">
        <v>0</v>
      </c>
      <c r="BQ40" s="369"/>
      <c r="BR40" s="281">
        <v>0</v>
      </c>
      <c r="BS40" s="376">
        <v>0</v>
      </c>
      <c r="BT40" s="369"/>
      <c r="BU40" s="281">
        <v>0</v>
      </c>
      <c r="BV40" s="376">
        <v>0</v>
      </c>
      <c r="BW40" s="369"/>
      <c r="BX40" s="281">
        <v>0</v>
      </c>
      <c r="BY40" s="376">
        <v>415.23179790485966</v>
      </c>
      <c r="BZ40" s="369">
        <v>1</v>
      </c>
      <c r="CA40" s="281">
        <v>35735.886607186985</v>
      </c>
      <c r="CB40" s="376">
        <v>415.23179790485966</v>
      </c>
      <c r="CC40" s="369">
        <v>1</v>
      </c>
      <c r="CD40" s="281">
        <v>50030.241250061772</v>
      </c>
      <c r="CE40" s="376">
        <v>415.23179790485966</v>
      </c>
      <c r="CF40" s="369">
        <v>1</v>
      </c>
      <c r="CG40" s="281">
        <v>50030.241250061772</v>
      </c>
      <c r="CH40" s="376">
        <v>415.23179790485966</v>
      </c>
      <c r="CI40" s="369"/>
      <c r="CJ40" s="281">
        <v>0</v>
      </c>
      <c r="CK40" s="178">
        <v>0.95</v>
      </c>
      <c r="CL40" s="179">
        <v>135796.36910731054</v>
      </c>
      <c r="CM40" s="380">
        <v>0</v>
      </c>
      <c r="CN40" s="179">
        <v>0</v>
      </c>
      <c r="CO40" s="384">
        <v>0.95</v>
      </c>
      <c r="CP40" s="687">
        <v>135796.36910731054</v>
      </c>
      <c r="CQ40" s="906">
        <v>0.95</v>
      </c>
      <c r="CR40" s="687">
        <v>135796.36910731054</v>
      </c>
      <c r="CS40" s="785"/>
      <c r="CT40" s="824"/>
      <c r="CU40" s="367"/>
      <c r="CV40" s="407"/>
      <c r="CW40" s="407"/>
      <c r="CX40" s="407"/>
      <c r="CY40" s="407"/>
      <c r="CZ40" s="407"/>
      <c r="DA40" s="682"/>
      <c r="DB40" s="682"/>
      <c r="DD40" s="180" t="s">
        <v>287</v>
      </c>
      <c r="DF40" s="180">
        <v>1.3824319466948509E-10</v>
      </c>
      <c r="DG40" s="79">
        <v>1133535.4535712521</v>
      </c>
      <c r="DH40" s="180">
        <v>142943.54642874794</v>
      </c>
      <c r="DI40" s="180">
        <v>319119.75</v>
      </c>
      <c r="DJ40" s="297">
        <v>0.44793074207643979</v>
      </c>
      <c r="DK40" s="180">
        <v>511.76820209514034</v>
      </c>
    </row>
    <row r="41" spans="1:115" s="79" customFormat="1" ht="3" customHeight="1">
      <c r="A41" s="150"/>
      <c r="B41" s="160"/>
      <c r="C41" s="80"/>
      <c r="D41" s="80"/>
      <c r="E41" s="82"/>
      <c r="F41" s="83"/>
      <c r="G41" s="715"/>
      <c r="H41" s="716"/>
      <c r="I41" s="719"/>
      <c r="J41" s="716"/>
      <c r="K41" s="719"/>
      <c r="L41" s="716"/>
      <c r="M41" s="719"/>
      <c r="N41" s="716"/>
      <c r="O41" s="719"/>
      <c r="P41" s="716"/>
      <c r="Q41" s="715"/>
      <c r="R41" s="716"/>
      <c r="S41" s="715"/>
      <c r="T41" s="716"/>
      <c r="U41" s="715"/>
      <c r="V41" s="716"/>
      <c r="W41" s="715"/>
      <c r="X41" s="717"/>
      <c r="Y41" s="718"/>
      <c r="Z41" s="715"/>
      <c r="AA41" s="715"/>
      <c r="AB41" s="719"/>
      <c r="AC41" s="715"/>
      <c r="AD41" s="715"/>
      <c r="AE41" s="715"/>
      <c r="AF41" s="715"/>
      <c r="AG41" s="715"/>
      <c r="AH41" s="715"/>
      <c r="AI41" s="715"/>
      <c r="AJ41" s="715"/>
      <c r="AK41" s="715"/>
      <c r="AL41" s="715"/>
      <c r="AM41" s="715"/>
      <c r="AN41" s="715"/>
      <c r="AO41" s="715"/>
      <c r="AP41" s="715"/>
      <c r="AQ41" s="717"/>
      <c r="AR41" s="718"/>
      <c r="AS41" s="715"/>
      <c r="AT41" s="282"/>
      <c r="AU41" s="281"/>
      <c r="AV41" s="152"/>
      <c r="AW41" s="152"/>
      <c r="AX41" s="152"/>
      <c r="AY41" s="152"/>
      <c r="AZ41" s="152"/>
      <c r="BA41" s="152"/>
      <c r="BB41" s="152"/>
      <c r="BC41" s="152"/>
      <c r="BD41" s="152"/>
      <c r="BE41" s="152"/>
      <c r="BF41" s="152"/>
      <c r="BG41" s="152"/>
      <c r="BH41" s="152"/>
      <c r="BI41" s="152"/>
      <c r="BJ41" s="300"/>
      <c r="BK41" s="157"/>
      <c r="BL41" s="359"/>
      <c r="BM41" s="377"/>
      <c r="BN41" s="370"/>
      <c r="BO41" s="153"/>
      <c r="BP41" s="377"/>
      <c r="BQ41" s="370"/>
      <c r="BR41" s="152"/>
      <c r="BS41" s="377"/>
      <c r="BT41" s="370"/>
      <c r="BU41" s="152"/>
      <c r="BV41" s="377"/>
      <c r="BW41" s="370"/>
      <c r="BX41" s="152"/>
      <c r="BY41" s="377"/>
      <c r="BZ41" s="370"/>
      <c r="CA41" s="152"/>
      <c r="CB41" s="377"/>
      <c r="CC41" s="370"/>
      <c r="CD41" s="152"/>
      <c r="CE41" s="377"/>
      <c r="CF41" s="370"/>
      <c r="CG41" s="152"/>
      <c r="CH41" s="377"/>
      <c r="CI41" s="370"/>
      <c r="CJ41" s="152"/>
      <c r="CK41" s="156"/>
      <c r="CL41" s="157"/>
      <c r="CM41" s="156"/>
      <c r="CN41" s="157"/>
      <c r="CO41" s="383"/>
      <c r="CP41" s="681"/>
      <c r="CQ41" s="907"/>
      <c r="CR41" s="681"/>
      <c r="CS41" s="785"/>
      <c r="CT41" s="824"/>
      <c r="CU41" s="367"/>
      <c r="CV41" s="407"/>
      <c r="CW41" s="407"/>
      <c r="CX41" s="407"/>
      <c r="CY41" s="407"/>
      <c r="CZ41" s="407"/>
      <c r="DA41" s="682"/>
      <c r="DB41" s="682"/>
      <c r="DF41" s="180">
        <v>0</v>
      </c>
    </row>
    <row r="42" spans="1:115" s="79" customFormat="1">
      <c r="A42" s="171" t="s">
        <v>101</v>
      </c>
      <c r="B42" s="181" t="s">
        <v>250</v>
      </c>
      <c r="C42" s="173">
        <v>97</v>
      </c>
      <c r="D42" s="173" t="s">
        <v>11</v>
      </c>
      <c r="E42" s="174">
        <v>2289</v>
      </c>
      <c r="F42" s="175">
        <v>222033</v>
      </c>
      <c r="G42" s="715"/>
      <c r="H42" s="716">
        <v>97</v>
      </c>
      <c r="I42" s="719">
        <v>41631.1875</v>
      </c>
      <c r="J42" s="716">
        <v>97</v>
      </c>
      <c r="K42" s="719">
        <v>58283.662499999991</v>
      </c>
      <c r="L42" s="716">
        <v>97</v>
      </c>
      <c r="M42" s="719">
        <v>58283.662499999991</v>
      </c>
      <c r="N42" s="716">
        <v>97</v>
      </c>
      <c r="O42" s="719">
        <v>8326.2375000000011</v>
      </c>
      <c r="P42" s="716">
        <v>97</v>
      </c>
      <c r="Q42" s="719">
        <v>13877.0625</v>
      </c>
      <c r="R42" s="716">
        <v>97</v>
      </c>
      <c r="S42" s="719">
        <v>19427.887499999997</v>
      </c>
      <c r="T42" s="716">
        <v>97</v>
      </c>
      <c r="U42" s="719">
        <v>19427.887499999997</v>
      </c>
      <c r="V42" s="716">
        <v>97</v>
      </c>
      <c r="W42" s="719">
        <v>2775.4125000000004</v>
      </c>
      <c r="X42" s="717">
        <v>1.0000000000000002</v>
      </c>
      <c r="Y42" s="718">
        <v>222033.00000000003</v>
      </c>
      <c r="Z42" s="715"/>
      <c r="AA42" s="722">
        <v>97</v>
      </c>
      <c r="AB42" s="719">
        <v>41631.1875</v>
      </c>
      <c r="AC42" s="722">
        <v>97</v>
      </c>
      <c r="AD42" s="715">
        <v>58283.662499999991</v>
      </c>
      <c r="AE42" s="722">
        <v>97</v>
      </c>
      <c r="AF42" s="715">
        <v>58283.662499999991</v>
      </c>
      <c r="AG42" s="722">
        <v>97</v>
      </c>
      <c r="AH42" s="715">
        <v>8326.2375000000011</v>
      </c>
      <c r="AI42" s="722">
        <v>2.6059019212851524</v>
      </c>
      <c r="AJ42" s="715">
        <v>372.8068436138571</v>
      </c>
      <c r="AK42" s="722">
        <v>2.6059019212851524</v>
      </c>
      <c r="AL42" s="715">
        <v>521.92958105939999</v>
      </c>
      <c r="AM42" s="722">
        <v>2.6059019212851524</v>
      </c>
      <c r="AN42" s="715">
        <v>521.92958105939999</v>
      </c>
      <c r="AO42" s="715">
        <v>2.6059019212851524</v>
      </c>
      <c r="AP42" s="715">
        <v>74.561368722771419</v>
      </c>
      <c r="AQ42" s="717">
        <v>0.75671624206516785</v>
      </c>
      <c r="AR42" s="718">
        <v>168015.97737445543</v>
      </c>
      <c r="AS42" s="715"/>
      <c r="AT42" s="368">
        <v>0</v>
      </c>
      <c r="AU42" s="281">
        <v>0</v>
      </c>
      <c r="AV42" s="368">
        <v>0</v>
      </c>
      <c r="AW42" s="281">
        <v>0</v>
      </c>
      <c r="AX42" s="368">
        <v>0</v>
      </c>
      <c r="AY42" s="281">
        <v>0</v>
      </c>
      <c r="AZ42" s="368">
        <v>0</v>
      </c>
      <c r="BA42" s="281">
        <v>0</v>
      </c>
      <c r="BB42" s="368">
        <v>94.394098078714848</v>
      </c>
      <c r="BC42" s="281">
        <v>13504.255656386144</v>
      </c>
      <c r="BD42" s="368">
        <v>94.394098078714848</v>
      </c>
      <c r="BE42" s="281">
        <v>18905.957918940596</v>
      </c>
      <c r="BF42" s="368">
        <v>94.394098078714848</v>
      </c>
      <c r="BG42" s="281">
        <v>18905.957918940596</v>
      </c>
      <c r="BH42" s="368">
        <v>94.394098078714848</v>
      </c>
      <c r="BI42" s="281">
        <v>2700.8511312772289</v>
      </c>
      <c r="BJ42" s="301">
        <v>0.24328375793483206</v>
      </c>
      <c r="BK42" s="179">
        <v>54017.022625544567</v>
      </c>
      <c r="BL42" s="359"/>
      <c r="BM42" s="376">
        <v>0</v>
      </c>
      <c r="BN42" s="369"/>
      <c r="BO42" s="281">
        <v>0</v>
      </c>
      <c r="BP42" s="376">
        <v>0</v>
      </c>
      <c r="BQ42" s="369"/>
      <c r="BR42" s="281">
        <v>0</v>
      </c>
      <c r="BS42" s="376">
        <v>0</v>
      </c>
      <c r="BT42" s="369"/>
      <c r="BU42" s="281">
        <v>0</v>
      </c>
      <c r="BV42" s="376">
        <v>0</v>
      </c>
      <c r="BW42" s="369"/>
      <c r="BX42" s="281">
        <v>0</v>
      </c>
      <c r="BY42" s="376">
        <v>94.394098078714848</v>
      </c>
      <c r="BZ42" s="369">
        <v>1</v>
      </c>
      <c r="CA42" s="281">
        <v>13504.255656386144</v>
      </c>
      <c r="CB42" s="376">
        <v>94.394098078714848</v>
      </c>
      <c r="CC42" s="369">
        <v>1</v>
      </c>
      <c r="CD42" s="281">
        <v>18905.957918940596</v>
      </c>
      <c r="CE42" s="376">
        <v>94.394098078714848</v>
      </c>
      <c r="CF42" s="369">
        <v>1</v>
      </c>
      <c r="CG42" s="281">
        <v>18905.957918940596</v>
      </c>
      <c r="CH42" s="376">
        <v>94.394098078714848</v>
      </c>
      <c r="CI42" s="369"/>
      <c r="CJ42" s="281">
        <v>0</v>
      </c>
      <c r="CK42" s="178">
        <v>0.95</v>
      </c>
      <c r="CL42" s="179">
        <v>51316.171494267335</v>
      </c>
      <c r="CM42" s="380">
        <v>0</v>
      </c>
      <c r="CN42" s="179">
        <v>0</v>
      </c>
      <c r="CO42" s="384">
        <v>0.95</v>
      </c>
      <c r="CP42" s="687">
        <v>51316.171494267335</v>
      </c>
      <c r="CQ42" s="906">
        <v>0.95</v>
      </c>
      <c r="CR42" s="687">
        <v>51316.171494267335</v>
      </c>
      <c r="CS42" s="785"/>
      <c r="CT42" s="824"/>
      <c r="CU42" s="367"/>
      <c r="CV42" s="407"/>
      <c r="CW42" s="407"/>
      <c r="CX42" s="407"/>
      <c r="CY42" s="407"/>
      <c r="CZ42" s="407"/>
      <c r="DA42" s="682"/>
      <c r="DB42" s="682"/>
      <c r="DD42" s="180" t="s">
        <v>287</v>
      </c>
      <c r="DG42" s="79">
        <v>168015.97737445543</v>
      </c>
      <c r="DH42" s="180">
        <v>54017.022625544574</v>
      </c>
      <c r="DI42" s="180">
        <v>55508.25</v>
      </c>
      <c r="DJ42" s="297">
        <v>0.97313503173932836</v>
      </c>
      <c r="DK42" s="180">
        <v>2.6059019212851524</v>
      </c>
    </row>
    <row r="43" spans="1:115" s="79" customFormat="1" ht="16.2" thickBot="1">
      <c r="A43" s="150"/>
      <c r="B43" s="253"/>
      <c r="C43" s="252">
        <v>1024</v>
      </c>
      <c r="D43" s="80"/>
      <c r="E43" s="82"/>
      <c r="F43" s="83"/>
      <c r="G43" s="715"/>
      <c r="H43" s="723">
        <v>1024</v>
      </c>
      <c r="I43" s="719"/>
      <c r="J43" s="723">
        <v>1024</v>
      </c>
      <c r="K43" s="719"/>
      <c r="L43" s="723">
        <v>1024</v>
      </c>
      <c r="M43" s="719"/>
      <c r="N43" s="723">
        <v>1024</v>
      </c>
      <c r="O43" s="719"/>
      <c r="P43" s="723">
        <v>1024</v>
      </c>
      <c r="Q43" s="715"/>
      <c r="R43" s="723">
        <v>1024</v>
      </c>
      <c r="S43" s="715"/>
      <c r="T43" s="723">
        <v>1024</v>
      </c>
      <c r="U43" s="715"/>
      <c r="V43" s="723">
        <v>1024</v>
      </c>
      <c r="W43" s="715"/>
      <c r="X43" s="717"/>
      <c r="Y43" s="718"/>
      <c r="Z43" s="715"/>
      <c r="AA43" s="724">
        <v>1024</v>
      </c>
      <c r="AB43" s="719"/>
      <c r="AC43" s="725">
        <v>1024</v>
      </c>
      <c r="AD43" s="715"/>
      <c r="AE43" s="725">
        <v>1024</v>
      </c>
      <c r="AF43" s="715"/>
      <c r="AG43" s="725">
        <v>1024</v>
      </c>
      <c r="AH43" s="715"/>
      <c r="AI43" s="726">
        <v>514.37410401642546</v>
      </c>
      <c r="AJ43" s="715"/>
      <c r="AK43" s="725">
        <v>514.37410401642546</v>
      </c>
      <c r="AL43" s="715"/>
      <c r="AM43" s="725">
        <v>514.37410401642546</v>
      </c>
      <c r="AN43" s="715"/>
      <c r="AO43" s="726">
        <v>514.37410401642546</v>
      </c>
      <c r="AP43" s="715"/>
      <c r="AQ43" s="717"/>
      <c r="AR43" s="718"/>
      <c r="AS43" s="715"/>
      <c r="AT43" s="269"/>
      <c r="AU43" s="281"/>
      <c r="AV43" s="270"/>
      <c r="AW43" s="152"/>
      <c r="AX43" s="270"/>
      <c r="AY43" s="152"/>
      <c r="AZ43" s="270"/>
      <c r="BA43" s="152"/>
      <c r="BB43" s="268"/>
      <c r="BC43" s="152"/>
      <c r="BD43" s="270"/>
      <c r="BE43" s="152"/>
      <c r="BF43" s="270"/>
      <c r="BG43" s="152"/>
      <c r="BH43" s="268"/>
      <c r="BI43" s="152"/>
      <c r="BJ43" s="300"/>
      <c r="BK43" s="157"/>
      <c r="BL43" s="359"/>
      <c r="BM43" s="378"/>
      <c r="BN43" s="364"/>
      <c r="BO43" s="153"/>
      <c r="BP43" s="378"/>
      <c r="BQ43" s="364"/>
      <c r="BR43" s="152"/>
      <c r="BS43" s="378"/>
      <c r="BT43" s="364"/>
      <c r="BU43" s="152"/>
      <c r="BV43" s="378"/>
      <c r="BW43" s="364"/>
      <c r="BX43" s="152"/>
      <c r="BY43" s="378"/>
      <c r="BZ43" s="364"/>
      <c r="CA43" s="152"/>
      <c r="CB43" s="378"/>
      <c r="CC43" s="364"/>
      <c r="CD43" s="152"/>
      <c r="CE43" s="378"/>
      <c r="CF43" s="364"/>
      <c r="CG43" s="152"/>
      <c r="CH43" s="378"/>
      <c r="CI43" s="364"/>
      <c r="CJ43" s="152"/>
      <c r="CK43" s="156"/>
      <c r="CL43" s="157"/>
      <c r="CM43" s="156"/>
      <c r="CN43" s="157"/>
      <c r="CO43" s="383"/>
      <c r="CP43" s="681"/>
      <c r="CQ43" s="907"/>
      <c r="CR43" s="681"/>
      <c r="CS43" s="785"/>
      <c r="CT43" s="824"/>
      <c r="CU43" s="367"/>
      <c r="CV43" s="407"/>
      <c r="CW43" s="407"/>
      <c r="CX43" s="407"/>
      <c r="CY43" s="407"/>
      <c r="CZ43" s="407"/>
      <c r="DA43" s="682"/>
      <c r="DB43" s="682"/>
      <c r="DD43" s="180"/>
    </row>
    <row r="44" spans="1:115" s="79" customFormat="1" ht="16.2" thickTop="1">
      <c r="A44" s="262"/>
      <c r="B44" s="263" t="s">
        <v>70</v>
      </c>
      <c r="C44" s="264">
        <v>1</v>
      </c>
      <c r="D44" s="264" t="s">
        <v>109</v>
      </c>
      <c r="E44" s="265">
        <v>49500</v>
      </c>
      <c r="F44" s="266">
        <v>49500</v>
      </c>
      <c r="G44" s="715"/>
      <c r="H44" s="716">
        <v>1</v>
      </c>
      <c r="I44" s="719">
        <v>9281.25</v>
      </c>
      <c r="J44" s="716">
        <v>1</v>
      </c>
      <c r="K44" s="719">
        <v>12993.749999999998</v>
      </c>
      <c r="L44" s="716">
        <v>1</v>
      </c>
      <c r="M44" s="719">
        <v>12993.749999999998</v>
      </c>
      <c r="N44" s="716">
        <v>1</v>
      </c>
      <c r="O44" s="719">
        <v>1856.2500000000002</v>
      </c>
      <c r="P44" s="716">
        <v>1</v>
      </c>
      <c r="Q44" s="719">
        <v>3093.75</v>
      </c>
      <c r="R44" s="716">
        <v>1</v>
      </c>
      <c r="S44" s="719">
        <v>4331.25</v>
      </c>
      <c r="T44" s="716">
        <v>1</v>
      </c>
      <c r="U44" s="719">
        <v>4331.25</v>
      </c>
      <c r="V44" s="716">
        <v>1</v>
      </c>
      <c r="W44" s="719">
        <v>618.75</v>
      </c>
      <c r="X44" s="717">
        <v>1</v>
      </c>
      <c r="Y44" s="718">
        <v>49500</v>
      </c>
      <c r="Z44" s="715"/>
      <c r="AA44" s="715">
        <v>0.74396120988358883</v>
      </c>
      <c r="AB44" s="719">
        <v>6904.889979232059</v>
      </c>
      <c r="AC44" s="715">
        <v>0.74396120988358883</v>
      </c>
      <c r="AD44" s="715">
        <v>9666.84597092488</v>
      </c>
      <c r="AE44" s="715">
        <v>0.74396120988358883</v>
      </c>
      <c r="AF44" s="715">
        <v>9666.84597092488</v>
      </c>
      <c r="AG44" s="715">
        <v>0.74396120988358883</v>
      </c>
      <c r="AH44" s="715">
        <v>1380.9779958464119</v>
      </c>
      <c r="AI44" s="715">
        <v>0.74396120988358883</v>
      </c>
      <c r="AJ44" s="715">
        <v>2301.629993077353</v>
      </c>
      <c r="AK44" s="715">
        <v>0.74396120988358883</v>
      </c>
      <c r="AL44" s="715">
        <v>3222.2819903082936</v>
      </c>
      <c r="AM44" s="715">
        <v>0.74396120988358883</v>
      </c>
      <c r="AN44" s="715">
        <v>3222.2819903082936</v>
      </c>
      <c r="AO44" s="715">
        <v>0.74396120988358883</v>
      </c>
      <c r="AP44" s="715">
        <v>460.32599861547061</v>
      </c>
      <c r="AQ44" s="717">
        <v>0.74396120988358871</v>
      </c>
      <c r="AR44" s="718">
        <v>36826.079889237641</v>
      </c>
      <c r="AS44" s="715"/>
      <c r="AT44" s="368">
        <v>0.25603879011641117</v>
      </c>
      <c r="AU44" s="281">
        <v>2376.360020767941</v>
      </c>
      <c r="AV44" s="368">
        <v>0.25603879011641117</v>
      </c>
      <c r="AW44" s="281">
        <v>3326.9040290751182</v>
      </c>
      <c r="AX44" s="368">
        <v>0.25603879011641117</v>
      </c>
      <c r="AY44" s="281">
        <v>3326.9040290751182</v>
      </c>
      <c r="AZ44" s="368">
        <v>0.25603879011641117</v>
      </c>
      <c r="BA44" s="281">
        <v>475.27200415358834</v>
      </c>
      <c r="BB44" s="368">
        <v>0.25603879011641117</v>
      </c>
      <c r="BC44" s="281">
        <v>792.12000692264701</v>
      </c>
      <c r="BD44" s="368">
        <v>0.25603879011641117</v>
      </c>
      <c r="BE44" s="281">
        <v>1108.9680096917064</v>
      </c>
      <c r="BF44" s="368">
        <v>0.25603879011641117</v>
      </c>
      <c r="BG44" s="281">
        <v>1108.9680096917064</v>
      </c>
      <c r="BH44" s="368">
        <v>0.25603879011641117</v>
      </c>
      <c r="BI44" s="281">
        <v>158.42400138452939</v>
      </c>
      <c r="BJ44" s="301">
        <v>0.25603879011641123</v>
      </c>
      <c r="BK44" s="179">
        <v>12673.920110762356</v>
      </c>
      <c r="BL44" s="359"/>
      <c r="BM44" s="376">
        <v>0.25603879011641117</v>
      </c>
      <c r="BN44" s="369">
        <v>1</v>
      </c>
      <c r="BO44" s="281">
        <v>2376.360020767941</v>
      </c>
      <c r="BP44" s="376">
        <v>0.25603879011641117</v>
      </c>
      <c r="BQ44" s="369">
        <v>1</v>
      </c>
      <c r="BR44" s="281">
        <v>3326.9040290751182</v>
      </c>
      <c r="BS44" s="376">
        <v>0.25603879011641117</v>
      </c>
      <c r="BT44" s="369">
        <v>1</v>
      </c>
      <c r="BU44" s="281">
        <v>3326.9040290751182</v>
      </c>
      <c r="BV44" s="376">
        <v>0.25603879011641117</v>
      </c>
      <c r="BW44" s="369">
        <v>1</v>
      </c>
      <c r="BX44" s="281">
        <v>475.27200415358834</v>
      </c>
      <c r="BY44" s="376">
        <v>0.25603879011641117</v>
      </c>
      <c r="BZ44" s="369">
        <v>1</v>
      </c>
      <c r="CA44" s="281">
        <v>792.12000692264701</v>
      </c>
      <c r="CB44" s="376">
        <v>0.25603879011641117</v>
      </c>
      <c r="CC44" s="369">
        <v>1</v>
      </c>
      <c r="CD44" s="281">
        <v>1108.9680096917064</v>
      </c>
      <c r="CE44" s="376">
        <v>0.25603879011641117</v>
      </c>
      <c r="CF44" s="369">
        <v>1</v>
      </c>
      <c r="CG44" s="281">
        <v>1108.9680096917064</v>
      </c>
      <c r="CH44" s="376">
        <v>0.25603879011641117</v>
      </c>
      <c r="CI44" s="369"/>
      <c r="CJ44" s="281">
        <v>0</v>
      </c>
      <c r="CK44" s="178">
        <v>0.98749999999999993</v>
      </c>
      <c r="CL44" s="179">
        <v>12515.496109377826</v>
      </c>
      <c r="CM44" s="380">
        <v>0</v>
      </c>
      <c r="CN44" s="179">
        <v>0</v>
      </c>
      <c r="CO44" s="384">
        <v>0.98749999999999993</v>
      </c>
      <c r="CP44" s="687">
        <v>12515.496109377826</v>
      </c>
      <c r="CQ44" s="906">
        <v>0.98749999999999993</v>
      </c>
      <c r="CR44" s="687">
        <v>12515.496109377826</v>
      </c>
      <c r="CS44" s="785"/>
      <c r="CT44" s="824"/>
      <c r="CU44" s="367"/>
      <c r="CV44" s="407"/>
      <c r="CW44" s="407"/>
      <c r="CX44" s="407"/>
      <c r="CY44" s="407"/>
      <c r="CZ44" s="407"/>
      <c r="DA44" s="682"/>
      <c r="DB44" s="682"/>
      <c r="DF44" s="180">
        <v>9505.4400830717714</v>
      </c>
      <c r="DG44" s="79">
        <v>36826.079889237648</v>
      </c>
      <c r="DH44" s="304">
        <v>12673.920110762352</v>
      </c>
      <c r="DI44" s="304">
        <v>49500</v>
      </c>
      <c r="DJ44" s="305">
        <v>0.25603879011641117</v>
      </c>
      <c r="DK44" s="304">
        <v>0.74396120988358883</v>
      </c>
    </row>
    <row r="45" spans="1:115" s="79" customFormat="1" ht="6" customHeight="1">
      <c r="A45" s="150"/>
      <c r="B45" s="160"/>
      <c r="C45" s="80"/>
      <c r="D45" s="80"/>
      <c r="E45" s="82"/>
      <c r="F45" s="83"/>
      <c r="G45" s="715"/>
      <c r="H45" s="716"/>
      <c r="I45" s="719"/>
      <c r="J45" s="716"/>
      <c r="K45" s="719"/>
      <c r="L45" s="716"/>
      <c r="M45" s="719"/>
      <c r="N45" s="716"/>
      <c r="O45" s="719"/>
      <c r="P45" s="716"/>
      <c r="Q45" s="715"/>
      <c r="R45" s="716"/>
      <c r="S45" s="715"/>
      <c r="T45" s="716"/>
      <c r="U45" s="715"/>
      <c r="V45" s="716"/>
      <c r="W45" s="715"/>
      <c r="X45" s="717"/>
      <c r="Y45" s="718"/>
      <c r="Z45" s="715"/>
      <c r="AA45" s="715"/>
      <c r="AB45" s="719"/>
      <c r="AC45" s="715"/>
      <c r="AD45" s="715"/>
      <c r="AE45" s="715"/>
      <c r="AF45" s="715"/>
      <c r="AG45" s="715"/>
      <c r="AH45" s="715"/>
      <c r="AI45" s="715"/>
      <c r="AJ45" s="715"/>
      <c r="AK45" s="715"/>
      <c r="AL45" s="715"/>
      <c r="AM45" s="715"/>
      <c r="AN45" s="715"/>
      <c r="AO45" s="715"/>
      <c r="AP45" s="715"/>
      <c r="AQ45" s="717"/>
      <c r="AR45" s="718"/>
      <c r="AS45" s="715"/>
      <c r="AT45" s="282"/>
      <c r="AU45" s="281"/>
      <c r="AV45" s="152"/>
      <c r="AW45" s="152"/>
      <c r="AX45" s="152"/>
      <c r="AY45" s="152"/>
      <c r="AZ45" s="152"/>
      <c r="BA45" s="152"/>
      <c r="BB45" s="152"/>
      <c r="BC45" s="152"/>
      <c r="BD45" s="152"/>
      <c r="BE45" s="152"/>
      <c r="BF45" s="152"/>
      <c r="BG45" s="152"/>
      <c r="BH45" s="152"/>
      <c r="BI45" s="152"/>
      <c r="BJ45" s="300"/>
      <c r="BK45" s="157"/>
      <c r="BL45" s="359"/>
      <c r="BM45" s="377"/>
      <c r="BN45" s="370"/>
      <c r="BO45" s="153"/>
      <c r="BP45" s="377"/>
      <c r="BQ45" s="370"/>
      <c r="BR45" s="152"/>
      <c r="BS45" s="377"/>
      <c r="BT45" s="370"/>
      <c r="BU45" s="152"/>
      <c r="BV45" s="377"/>
      <c r="BW45" s="370"/>
      <c r="BX45" s="152"/>
      <c r="BY45" s="377"/>
      <c r="BZ45" s="370"/>
      <c r="CA45" s="152"/>
      <c r="CB45" s="377"/>
      <c r="CC45" s="370"/>
      <c r="CD45" s="152"/>
      <c r="CE45" s="377"/>
      <c r="CF45" s="370"/>
      <c r="CG45" s="152"/>
      <c r="CH45" s="377"/>
      <c r="CI45" s="370"/>
      <c r="CJ45" s="152"/>
      <c r="CK45" s="156"/>
      <c r="CL45" s="157"/>
      <c r="CM45" s="156"/>
      <c r="CN45" s="157"/>
      <c r="CO45" s="383"/>
      <c r="CP45" s="681"/>
      <c r="CQ45" s="907"/>
      <c r="CR45" s="681"/>
      <c r="CS45" s="785"/>
      <c r="CT45" s="824"/>
      <c r="CU45" s="367"/>
      <c r="CV45" s="407"/>
      <c r="CW45" s="407"/>
      <c r="CX45" s="407"/>
      <c r="CY45" s="407"/>
      <c r="CZ45" s="407"/>
      <c r="DA45" s="682"/>
      <c r="DB45" s="682"/>
    </row>
    <row r="46" spans="1:115" s="79" customFormat="1">
      <c r="A46" s="150" t="s">
        <v>12</v>
      </c>
      <c r="B46" s="160" t="s">
        <v>44</v>
      </c>
      <c r="C46" s="80"/>
      <c r="D46" s="80" t="s">
        <v>11</v>
      </c>
      <c r="E46" s="82">
        <v>0</v>
      </c>
      <c r="F46" s="83" t="s">
        <v>42</v>
      </c>
      <c r="G46" s="715"/>
      <c r="H46" s="716"/>
      <c r="I46" s="719"/>
      <c r="J46" s="716"/>
      <c r="K46" s="719"/>
      <c r="L46" s="716"/>
      <c r="M46" s="719"/>
      <c r="N46" s="716"/>
      <c r="O46" s="719"/>
      <c r="P46" s="716"/>
      <c r="Q46" s="715"/>
      <c r="R46" s="716"/>
      <c r="S46" s="715"/>
      <c r="T46" s="716"/>
      <c r="U46" s="715"/>
      <c r="V46" s="716"/>
      <c r="W46" s="715"/>
      <c r="X46" s="717"/>
      <c r="Y46" s="718"/>
      <c r="Z46" s="715"/>
      <c r="AA46" s="715"/>
      <c r="AB46" s="719"/>
      <c r="AC46" s="715"/>
      <c r="AD46" s="715"/>
      <c r="AE46" s="715"/>
      <c r="AF46" s="715"/>
      <c r="AG46" s="715"/>
      <c r="AH46" s="715"/>
      <c r="AI46" s="715"/>
      <c r="AJ46" s="715"/>
      <c r="AK46" s="715"/>
      <c r="AL46" s="715"/>
      <c r="AM46" s="715"/>
      <c r="AN46" s="715"/>
      <c r="AO46" s="715"/>
      <c r="AP46" s="715"/>
      <c r="AQ46" s="717"/>
      <c r="AR46" s="718"/>
      <c r="AS46" s="715"/>
      <c r="AT46" s="282"/>
      <c r="AU46" s="281"/>
      <c r="AV46" s="152"/>
      <c r="AW46" s="152"/>
      <c r="AX46" s="152"/>
      <c r="AY46" s="152"/>
      <c r="AZ46" s="152"/>
      <c r="BA46" s="152"/>
      <c r="BB46" s="152"/>
      <c r="BC46" s="152"/>
      <c r="BD46" s="152"/>
      <c r="BE46" s="152"/>
      <c r="BF46" s="152"/>
      <c r="BG46" s="152"/>
      <c r="BH46" s="152"/>
      <c r="BI46" s="152"/>
      <c r="BJ46" s="300"/>
      <c r="BK46" s="157"/>
      <c r="BL46" s="359"/>
      <c r="BM46" s="377"/>
      <c r="BN46" s="370"/>
      <c r="BO46" s="153"/>
      <c r="BP46" s="377"/>
      <c r="BQ46" s="370"/>
      <c r="BR46" s="152"/>
      <c r="BS46" s="377"/>
      <c r="BT46" s="370"/>
      <c r="BU46" s="152"/>
      <c r="BV46" s="377"/>
      <c r="BW46" s="370"/>
      <c r="BX46" s="152"/>
      <c r="BY46" s="377"/>
      <c r="BZ46" s="370"/>
      <c r="CA46" s="152"/>
      <c r="CB46" s="377"/>
      <c r="CC46" s="370"/>
      <c r="CD46" s="152"/>
      <c r="CE46" s="377"/>
      <c r="CF46" s="370"/>
      <c r="CG46" s="152"/>
      <c r="CH46" s="377"/>
      <c r="CI46" s="370"/>
      <c r="CJ46" s="152"/>
      <c r="CK46" s="156"/>
      <c r="CL46" s="157"/>
      <c r="CM46" s="156"/>
      <c r="CN46" s="157"/>
      <c r="CO46" s="383"/>
      <c r="CP46" s="681"/>
      <c r="CQ46" s="907"/>
      <c r="CR46" s="681"/>
      <c r="CS46" s="785"/>
      <c r="CT46" s="824"/>
      <c r="CU46" s="367"/>
      <c r="CV46" s="407"/>
      <c r="CW46" s="407"/>
      <c r="CX46" s="407"/>
      <c r="CY46" s="407"/>
      <c r="CZ46" s="407"/>
      <c r="DA46" s="682"/>
      <c r="DB46" s="682"/>
    </row>
    <row r="47" spans="1:115" s="79" customFormat="1">
      <c r="A47" s="150"/>
      <c r="B47" s="160"/>
      <c r="C47" s="80"/>
      <c r="D47" s="80"/>
      <c r="E47" s="82"/>
      <c r="F47" s="83"/>
      <c r="G47" s="715"/>
      <c r="H47" s="716"/>
      <c r="I47" s="719"/>
      <c r="J47" s="716"/>
      <c r="K47" s="719"/>
      <c r="L47" s="716"/>
      <c r="M47" s="719"/>
      <c r="N47" s="716"/>
      <c r="O47" s="719"/>
      <c r="P47" s="716"/>
      <c r="Q47" s="715"/>
      <c r="R47" s="716"/>
      <c r="S47" s="715"/>
      <c r="T47" s="716"/>
      <c r="U47" s="715"/>
      <c r="V47" s="716"/>
      <c r="W47" s="715"/>
      <c r="X47" s="717"/>
      <c r="Y47" s="718"/>
      <c r="Z47" s="715"/>
      <c r="AA47" s="715"/>
      <c r="AB47" s="719"/>
      <c r="AC47" s="715"/>
      <c r="AD47" s="715"/>
      <c r="AE47" s="715"/>
      <c r="AF47" s="715"/>
      <c r="AG47" s="715"/>
      <c r="AH47" s="715"/>
      <c r="AI47" s="715"/>
      <c r="AJ47" s="715"/>
      <c r="AK47" s="715"/>
      <c r="AL47" s="715"/>
      <c r="AM47" s="715"/>
      <c r="AN47" s="715"/>
      <c r="AO47" s="715"/>
      <c r="AP47" s="715"/>
      <c r="AQ47" s="717"/>
      <c r="AR47" s="718"/>
      <c r="AS47" s="715"/>
      <c r="AT47" s="282"/>
      <c r="AU47" s="281"/>
      <c r="AV47" s="152"/>
      <c r="AW47" s="152"/>
      <c r="AX47" s="152"/>
      <c r="AY47" s="152"/>
      <c r="AZ47" s="152"/>
      <c r="BA47" s="152"/>
      <c r="BB47" s="152"/>
      <c r="BC47" s="152"/>
      <c r="BD47" s="152"/>
      <c r="BE47" s="152"/>
      <c r="BF47" s="152"/>
      <c r="BG47" s="152"/>
      <c r="BH47" s="152"/>
      <c r="BI47" s="152"/>
      <c r="BJ47" s="300"/>
      <c r="BK47" s="157"/>
      <c r="BL47" s="359"/>
      <c r="BM47" s="377"/>
      <c r="BN47" s="370"/>
      <c r="BO47" s="153"/>
      <c r="BP47" s="377"/>
      <c r="BQ47" s="370"/>
      <c r="BR47" s="152"/>
      <c r="BS47" s="377"/>
      <c r="BT47" s="370"/>
      <c r="BU47" s="152"/>
      <c r="BV47" s="377"/>
      <c r="BW47" s="370"/>
      <c r="BX47" s="152"/>
      <c r="BY47" s="377"/>
      <c r="BZ47" s="370"/>
      <c r="CA47" s="152"/>
      <c r="CB47" s="377"/>
      <c r="CC47" s="370"/>
      <c r="CD47" s="152"/>
      <c r="CE47" s="377"/>
      <c r="CF47" s="370"/>
      <c r="CG47" s="152"/>
      <c r="CH47" s="377"/>
      <c r="CI47" s="370"/>
      <c r="CJ47" s="152"/>
      <c r="CK47" s="156"/>
      <c r="CL47" s="157"/>
      <c r="CM47" s="156"/>
      <c r="CN47" s="157"/>
      <c r="CO47" s="383"/>
      <c r="CP47" s="681"/>
      <c r="CQ47" s="907"/>
      <c r="CR47" s="681"/>
      <c r="CS47" s="785"/>
      <c r="CT47" s="824"/>
      <c r="CU47" s="367"/>
      <c r="CV47" s="407"/>
      <c r="CW47" s="407"/>
      <c r="CX47" s="407"/>
      <c r="CY47" s="407"/>
      <c r="CZ47" s="407"/>
      <c r="DA47" s="682"/>
      <c r="DB47" s="682"/>
    </row>
    <row r="48" spans="1:115" s="79" customFormat="1">
      <c r="A48" s="150" t="s">
        <v>13</v>
      </c>
      <c r="B48" s="257" t="s">
        <v>45</v>
      </c>
      <c r="C48" s="80">
        <v>53</v>
      </c>
      <c r="D48" s="276" t="s">
        <v>11</v>
      </c>
      <c r="E48" s="82">
        <v>5349</v>
      </c>
      <c r="F48" s="275">
        <v>283497</v>
      </c>
      <c r="G48" s="715"/>
      <c r="H48" s="716">
        <v>53</v>
      </c>
      <c r="I48" s="719">
        <v>53155.6875</v>
      </c>
      <c r="J48" s="716">
        <v>53</v>
      </c>
      <c r="K48" s="719">
        <v>74417.962499999994</v>
      </c>
      <c r="L48" s="716">
        <v>53</v>
      </c>
      <c r="M48" s="719">
        <v>74417.962499999994</v>
      </c>
      <c r="N48" s="716">
        <v>53</v>
      </c>
      <c r="O48" s="719">
        <v>10631.137500000001</v>
      </c>
      <c r="P48" s="716">
        <v>53</v>
      </c>
      <c r="Q48" s="719">
        <v>17718.5625</v>
      </c>
      <c r="R48" s="716">
        <v>53</v>
      </c>
      <c r="S48" s="719">
        <v>24805.987499999996</v>
      </c>
      <c r="T48" s="716">
        <v>53</v>
      </c>
      <c r="U48" s="719">
        <v>24805.987499999996</v>
      </c>
      <c r="V48" s="716">
        <v>53</v>
      </c>
      <c r="W48" s="719">
        <v>3543.7125000000005</v>
      </c>
      <c r="X48" s="717">
        <v>1</v>
      </c>
      <c r="Y48" s="718">
        <v>283497</v>
      </c>
      <c r="Z48" s="715"/>
      <c r="AA48" s="715"/>
      <c r="AB48" s="719">
        <v>0</v>
      </c>
      <c r="AC48" s="715"/>
      <c r="AD48" s="715">
        <v>0</v>
      </c>
      <c r="AE48" s="715"/>
      <c r="AF48" s="715">
        <v>0</v>
      </c>
      <c r="AG48" s="715"/>
      <c r="AH48" s="715">
        <v>0</v>
      </c>
      <c r="AI48" s="715"/>
      <c r="AJ48" s="715">
        <v>0</v>
      </c>
      <c r="AK48" s="715"/>
      <c r="AL48" s="715">
        <v>0</v>
      </c>
      <c r="AM48" s="715"/>
      <c r="AN48" s="715">
        <v>0</v>
      </c>
      <c r="AO48" s="715"/>
      <c r="AP48" s="715">
        <v>0</v>
      </c>
      <c r="AQ48" s="717">
        <v>0</v>
      </c>
      <c r="AR48" s="718">
        <v>0</v>
      </c>
      <c r="AS48" s="715"/>
      <c r="AT48" s="368">
        <v>53</v>
      </c>
      <c r="AU48" s="281">
        <v>53155.6875</v>
      </c>
      <c r="AV48" s="368">
        <v>53</v>
      </c>
      <c r="AW48" s="281">
        <v>74417.962499999994</v>
      </c>
      <c r="AX48" s="368">
        <v>53</v>
      </c>
      <c r="AY48" s="281">
        <v>74417.962499999994</v>
      </c>
      <c r="AZ48" s="368">
        <v>53</v>
      </c>
      <c r="BA48" s="281">
        <v>10631.137500000001</v>
      </c>
      <c r="BB48" s="368">
        <v>53</v>
      </c>
      <c r="BC48" s="281">
        <v>17718.5625</v>
      </c>
      <c r="BD48" s="368">
        <v>53</v>
      </c>
      <c r="BE48" s="281">
        <v>24805.987499999996</v>
      </c>
      <c r="BF48" s="368">
        <v>53</v>
      </c>
      <c r="BG48" s="281">
        <v>24805.987499999996</v>
      </c>
      <c r="BH48" s="368">
        <v>53</v>
      </c>
      <c r="BI48" s="281">
        <v>3543.7125000000005</v>
      </c>
      <c r="BJ48" s="300">
        <v>1</v>
      </c>
      <c r="BK48" s="157">
        <v>283497</v>
      </c>
      <c r="BL48" s="359"/>
      <c r="BM48" s="376">
        <v>53</v>
      </c>
      <c r="BN48" s="500">
        <v>0.6</v>
      </c>
      <c r="BO48" s="281">
        <v>31893.412499999999</v>
      </c>
      <c r="BP48" s="376">
        <v>53</v>
      </c>
      <c r="BQ48" s="500">
        <v>0.6</v>
      </c>
      <c r="BR48" s="281">
        <v>44650.777499999997</v>
      </c>
      <c r="BS48" s="376">
        <v>53</v>
      </c>
      <c r="BT48" s="500">
        <v>0.6</v>
      </c>
      <c r="BU48" s="281">
        <v>44650.777499999997</v>
      </c>
      <c r="BV48" s="376">
        <v>53</v>
      </c>
      <c r="BW48" s="500">
        <v>0.6</v>
      </c>
      <c r="BX48" s="281">
        <v>6378.6824999999999</v>
      </c>
      <c r="BY48" s="376">
        <v>53</v>
      </c>
      <c r="BZ48" s="500">
        <v>0.6</v>
      </c>
      <c r="CA48" s="281">
        <v>10631.137499999999</v>
      </c>
      <c r="CB48" s="376">
        <v>53</v>
      </c>
      <c r="CC48" s="500">
        <v>0.6</v>
      </c>
      <c r="CD48" s="281">
        <v>14883.592499999997</v>
      </c>
      <c r="CE48" s="376">
        <v>53</v>
      </c>
      <c r="CF48" s="500">
        <v>0.6</v>
      </c>
      <c r="CG48" s="281">
        <v>14883.592499999997</v>
      </c>
      <c r="CH48" s="376">
        <v>53</v>
      </c>
      <c r="CI48" s="500">
        <v>0.6</v>
      </c>
      <c r="CJ48" s="281">
        <v>2126.2275000000004</v>
      </c>
      <c r="CK48" s="178">
        <v>0.40000000000000008</v>
      </c>
      <c r="CL48" s="179">
        <v>113398.80000000002</v>
      </c>
      <c r="CM48" s="380">
        <v>0.2</v>
      </c>
      <c r="CN48" s="179">
        <v>56699.399999999994</v>
      </c>
      <c r="CO48" s="384">
        <v>0.60000000000000009</v>
      </c>
      <c r="CP48" s="687">
        <v>170098.2</v>
      </c>
      <c r="CQ48" s="906">
        <v>0.60000000000000009</v>
      </c>
      <c r="CR48" s="687">
        <v>170098.2</v>
      </c>
      <c r="CS48" s="785"/>
      <c r="CT48" s="824"/>
      <c r="CU48" s="367"/>
      <c r="CV48" s="407"/>
      <c r="CW48" s="407"/>
      <c r="CX48" s="407"/>
      <c r="CY48" s="407"/>
      <c r="CZ48" s="407"/>
      <c r="DA48" s="682"/>
      <c r="DB48" s="682"/>
      <c r="DD48" s="79" t="s">
        <v>289</v>
      </c>
    </row>
    <row r="49" spans="1:115" s="79" customFormat="1">
      <c r="A49" s="255" t="s">
        <v>22</v>
      </c>
      <c r="B49" s="160"/>
      <c r="C49" s="80"/>
      <c r="D49" s="80"/>
      <c r="E49" s="82"/>
      <c r="F49" s="83"/>
      <c r="G49" s="715"/>
      <c r="H49" s="716"/>
      <c r="I49" s="719"/>
      <c r="J49" s="716"/>
      <c r="K49" s="719"/>
      <c r="L49" s="716"/>
      <c r="M49" s="719"/>
      <c r="N49" s="716"/>
      <c r="O49" s="719"/>
      <c r="P49" s="716"/>
      <c r="Q49" s="715"/>
      <c r="R49" s="716"/>
      <c r="S49" s="715"/>
      <c r="T49" s="716"/>
      <c r="U49" s="715"/>
      <c r="V49" s="716"/>
      <c r="W49" s="715"/>
      <c r="X49" s="717"/>
      <c r="Y49" s="718"/>
      <c r="Z49" s="715"/>
      <c r="AA49" s="715"/>
      <c r="AB49" s="719"/>
      <c r="AC49" s="715"/>
      <c r="AD49" s="715"/>
      <c r="AE49" s="715"/>
      <c r="AF49" s="715"/>
      <c r="AG49" s="715"/>
      <c r="AH49" s="715"/>
      <c r="AI49" s="715"/>
      <c r="AJ49" s="715"/>
      <c r="AK49" s="715"/>
      <c r="AL49" s="715"/>
      <c r="AM49" s="715"/>
      <c r="AN49" s="715"/>
      <c r="AO49" s="715"/>
      <c r="AP49" s="715"/>
      <c r="AQ49" s="717"/>
      <c r="AR49" s="718"/>
      <c r="AS49" s="715"/>
      <c r="AT49" s="282"/>
      <c r="AU49" s="281"/>
      <c r="AV49" s="152"/>
      <c r="AW49" s="152"/>
      <c r="AX49" s="152"/>
      <c r="AY49" s="152"/>
      <c r="AZ49" s="152"/>
      <c r="BA49" s="152"/>
      <c r="BB49" s="152"/>
      <c r="BC49" s="152"/>
      <c r="BD49" s="152"/>
      <c r="BE49" s="152"/>
      <c r="BF49" s="152"/>
      <c r="BG49" s="152"/>
      <c r="BH49" s="152"/>
      <c r="BI49" s="152"/>
      <c r="BJ49" s="300"/>
      <c r="BK49" s="157"/>
      <c r="BL49" s="359"/>
      <c r="BM49" s="377"/>
      <c r="BN49" s="370"/>
      <c r="BO49" s="153"/>
      <c r="BP49" s="377"/>
      <c r="BQ49" s="370"/>
      <c r="BR49" s="152"/>
      <c r="BS49" s="377"/>
      <c r="BT49" s="370"/>
      <c r="BU49" s="152"/>
      <c r="BV49" s="377"/>
      <c r="BW49" s="370"/>
      <c r="BX49" s="152"/>
      <c r="BY49" s="377"/>
      <c r="BZ49" s="370"/>
      <c r="CA49" s="152"/>
      <c r="CB49" s="377"/>
      <c r="CC49" s="370"/>
      <c r="CD49" s="152"/>
      <c r="CE49" s="377"/>
      <c r="CF49" s="370"/>
      <c r="CG49" s="152"/>
      <c r="CH49" s="377"/>
      <c r="CI49" s="370"/>
      <c r="CJ49" s="152"/>
      <c r="CK49" s="156"/>
      <c r="CL49" s="157"/>
      <c r="CM49" s="156"/>
      <c r="CN49" s="157"/>
      <c r="CO49" s="383"/>
      <c r="CP49" s="681"/>
      <c r="CQ49" s="907"/>
      <c r="CR49" s="681"/>
      <c r="CS49" s="785"/>
      <c r="CT49" s="824"/>
      <c r="CU49" s="367"/>
      <c r="CV49" s="407"/>
      <c r="CW49" s="407"/>
      <c r="CX49" s="407"/>
      <c r="CY49" s="407"/>
      <c r="CZ49" s="407"/>
      <c r="DA49" s="682"/>
      <c r="DB49" s="682"/>
    </row>
    <row r="50" spans="1:115" s="79" customFormat="1">
      <c r="A50" s="171" t="s">
        <v>14</v>
      </c>
      <c r="B50" s="181" t="s">
        <v>110</v>
      </c>
      <c r="C50" s="173">
        <v>138</v>
      </c>
      <c r="D50" s="173" t="s">
        <v>11</v>
      </c>
      <c r="E50" s="174">
        <v>1165</v>
      </c>
      <c r="F50" s="175">
        <v>160770</v>
      </c>
      <c r="G50" s="715"/>
      <c r="H50" s="716">
        <v>138</v>
      </c>
      <c r="I50" s="719">
        <v>30144.375</v>
      </c>
      <c r="J50" s="716">
        <v>138</v>
      </c>
      <c r="K50" s="719">
        <v>42202.124999999993</v>
      </c>
      <c r="L50" s="716">
        <v>138</v>
      </c>
      <c r="M50" s="719">
        <v>42202.124999999993</v>
      </c>
      <c r="N50" s="716">
        <v>138</v>
      </c>
      <c r="O50" s="719">
        <v>6028.8750000000009</v>
      </c>
      <c r="P50" s="716">
        <v>138</v>
      </c>
      <c r="Q50" s="719">
        <v>10048.125</v>
      </c>
      <c r="R50" s="716">
        <v>138</v>
      </c>
      <c r="S50" s="719">
        <v>14067.375</v>
      </c>
      <c r="T50" s="716">
        <v>138</v>
      </c>
      <c r="U50" s="719">
        <v>14067.375</v>
      </c>
      <c r="V50" s="716">
        <v>138</v>
      </c>
      <c r="W50" s="719">
        <v>2009.625</v>
      </c>
      <c r="X50" s="717">
        <v>1</v>
      </c>
      <c r="Y50" s="718">
        <v>160770</v>
      </c>
      <c r="Z50" s="715"/>
      <c r="AA50" s="722">
        <v>138</v>
      </c>
      <c r="AB50" s="719">
        <v>30144.375</v>
      </c>
      <c r="AC50" s="722">
        <v>138</v>
      </c>
      <c r="AD50" s="715">
        <v>42202.124999999993</v>
      </c>
      <c r="AE50" s="722">
        <v>138</v>
      </c>
      <c r="AF50" s="715">
        <v>42202.124999999993</v>
      </c>
      <c r="AG50" s="722">
        <v>138</v>
      </c>
      <c r="AH50" s="715">
        <v>6028.8750000000009</v>
      </c>
      <c r="AI50" s="722">
        <v>136.62000000000003</v>
      </c>
      <c r="AJ50" s="715">
        <v>9947.6437500000029</v>
      </c>
      <c r="AK50" s="722">
        <v>136.62000000000003</v>
      </c>
      <c r="AL50" s="715">
        <v>13926.701250000002</v>
      </c>
      <c r="AM50" s="722">
        <v>136.62000000000003</v>
      </c>
      <c r="AN50" s="715">
        <v>13926.701250000002</v>
      </c>
      <c r="AO50" s="715">
        <v>136.62000000000003</v>
      </c>
      <c r="AP50" s="715">
        <v>1989.5287500000006</v>
      </c>
      <c r="AQ50" s="717">
        <v>0.99750000000000005</v>
      </c>
      <c r="AR50" s="718">
        <v>160368.07500000001</v>
      </c>
      <c r="AS50" s="715"/>
      <c r="AT50" s="368">
        <v>0</v>
      </c>
      <c r="AU50" s="281">
        <v>0</v>
      </c>
      <c r="AV50" s="368">
        <v>0</v>
      </c>
      <c r="AW50" s="281">
        <v>0</v>
      </c>
      <c r="AX50" s="368">
        <v>0</v>
      </c>
      <c r="AY50" s="281">
        <v>0</v>
      </c>
      <c r="AZ50" s="368">
        <v>0</v>
      </c>
      <c r="BA50" s="281">
        <v>0</v>
      </c>
      <c r="BB50" s="368">
        <v>1.379999999999967</v>
      </c>
      <c r="BC50" s="281">
        <v>100.48124999999709</v>
      </c>
      <c r="BD50" s="368">
        <v>1.379999999999967</v>
      </c>
      <c r="BE50" s="281">
        <v>140.67374999999811</v>
      </c>
      <c r="BF50" s="368">
        <v>1.379999999999967</v>
      </c>
      <c r="BG50" s="281">
        <v>140.67374999999811</v>
      </c>
      <c r="BH50" s="368">
        <v>1.379999999999967</v>
      </c>
      <c r="BI50" s="281">
        <v>20.096249999999372</v>
      </c>
      <c r="BJ50" s="301">
        <v>2.4999999999999545E-3</v>
      </c>
      <c r="BK50" s="179">
        <v>401.92499999999268</v>
      </c>
      <c r="BL50" s="359"/>
      <c r="BM50" s="376">
        <v>0</v>
      </c>
      <c r="BN50" s="369"/>
      <c r="BO50" s="281">
        <v>0</v>
      </c>
      <c r="BP50" s="376">
        <v>0</v>
      </c>
      <c r="BQ50" s="369"/>
      <c r="BR50" s="281">
        <v>0</v>
      </c>
      <c r="BS50" s="376">
        <v>0</v>
      </c>
      <c r="BT50" s="369"/>
      <c r="BU50" s="281">
        <v>0</v>
      </c>
      <c r="BV50" s="376">
        <v>0</v>
      </c>
      <c r="BW50" s="369"/>
      <c r="BX50" s="281">
        <v>0</v>
      </c>
      <c r="BY50" s="376">
        <v>1.379999999999967</v>
      </c>
      <c r="BZ50" s="369">
        <v>1</v>
      </c>
      <c r="CA50" s="281">
        <v>100.48124999999709</v>
      </c>
      <c r="CB50" s="376">
        <v>1.379999999999967</v>
      </c>
      <c r="CC50" s="369">
        <v>1</v>
      </c>
      <c r="CD50" s="281">
        <v>140.67374999999811</v>
      </c>
      <c r="CE50" s="376">
        <v>1.379999999999967</v>
      </c>
      <c r="CF50" s="369">
        <v>1</v>
      </c>
      <c r="CG50" s="281">
        <v>140.67374999999811</v>
      </c>
      <c r="CH50" s="376">
        <v>1.379999999999967</v>
      </c>
      <c r="CI50" s="369"/>
      <c r="CJ50" s="281">
        <v>0</v>
      </c>
      <c r="CK50" s="178">
        <v>0.95000000000000062</v>
      </c>
      <c r="CL50" s="179">
        <v>381.82874999999331</v>
      </c>
      <c r="CM50" s="380">
        <v>0</v>
      </c>
      <c r="CN50" s="179">
        <v>0</v>
      </c>
      <c r="CO50" s="384">
        <v>0.95000000000000062</v>
      </c>
      <c r="CP50" s="687">
        <v>381.82874999999331</v>
      </c>
      <c r="CQ50" s="906">
        <v>0.95000000000000062</v>
      </c>
      <c r="CR50" s="687">
        <v>381.82874999999331</v>
      </c>
      <c r="CS50" s="785"/>
      <c r="CT50" s="824"/>
      <c r="CU50" s="367"/>
      <c r="CV50" s="407"/>
      <c r="CW50" s="407"/>
      <c r="CX50" s="407"/>
      <c r="CY50" s="407"/>
      <c r="CZ50" s="407"/>
      <c r="DA50" s="682"/>
      <c r="DB50" s="682"/>
      <c r="DD50" s="79" t="s">
        <v>289</v>
      </c>
      <c r="DF50" s="180">
        <v>1.3642420526593924E-11</v>
      </c>
      <c r="DG50" s="79">
        <v>160368.07500000001</v>
      </c>
      <c r="DH50" s="180">
        <v>401.92499999998836</v>
      </c>
      <c r="DI50" s="180">
        <v>40192.5</v>
      </c>
      <c r="DJ50" s="297">
        <v>9.9999999999997105E-3</v>
      </c>
      <c r="DK50" s="180">
        <v>136.62000000000003</v>
      </c>
    </row>
    <row r="51" spans="1:115" s="79" customFormat="1" ht="3" customHeight="1">
      <c r="A51" s="150"/>
      <c r="B51" s="160"/>
      <c r="C51" s="80"/>
      <c r="D51" s="80"/>
      <c r="E51" s="82"/>
      <c r="F51" s="83"/>
      <c r="G51" s="715"/>
      <c r="H51" s="716"/>
      <c r="I51" s="719"/>
      <c r="J51" s="716"/>
      <c r="K51" s="719"/>
      <c r="L51" s="716"/>
      <c r="M51" s="719"/>
      <c r="N51" s="716"/>
      <c r="O51" s="719"/>
      <c r="P51" s="716"/>
      <c r="Q51" s="715"/>
      <c r="R51" s="716"/>
      <c r="S51" s="715"/>
      <c r="T51" s="716"/>
      <c r="U51" s="715"/>
      <c r="V51" s="716"/>
      <c r="W51" s="715"/>
      <c r="X51" s="717"/>
      <c r="Y51" s="718"/>
      <c r="Z51" s="715"/>
      <c r="AA51" s="722"/>
      <c r="AB51" s="719"/>
      <c r="AC51" s="715"/>
      <c r="AD51" s="715"/>
      <c r="AE51" s="722"/>
      <c r="AF51" s="715"/>
      <c r="AG51" s="715"/>
      <c r="AH51" s="715"/>
      <c r="AI51" s="715"/>
      <c r="AJ51" s="715"/>
      <c r="AK51" s="722"/>
      <c r="AL51" s="715"/>
      <c r="AM51" s="715"/>
      <c r="AN51" s="715"/>
      <c r="AO51" s="715"/>
      <c r="AP51" s="715"/>
      <c r="AQ51" s="717"/>
      <c r="AR51" s="718"/>
      <c r="AS51" s="715"/>
      <c r="AT51" s="360"/>
      <c r="AU51" s="281"/>
      <c r="AV51" s="152"/>
      <c r="AW51" s="152"/>
      <c r="AX51" s="249"/>
      <c r="AY51" s="152"/>
      <c r="AZ51" s="152"/>
      <c r="BA51" s="152"/>
      <c r="BB51" s="152"/>
      <c r="BC51" s="152"/>
      <c r="BD51" s="249"/>
      <c r="BE51" s="152"/>
      <c r="BF51" s="152"/>
      <c r="BG51" s="152"/>
      <c r="BH51" s="152"/>
      <c r="BI51" s="152"/>
      <c r="BJ51" s="300"/>
      <c r="BK51" s="157"/>
      <c r="BL51" s="359"/>
      <c r="BM51" s="377"/>
      <c r="BN51" s="364"/>
      <c r="BO51" s="153"/>
      <c r="BP51" s="377"/>
      <c r="BQ51" s="364"/>
      <c r="BR51" s="152"/>
      <c r="BS51" s="377"/>
      <c r="BT51" s="364"/>
      <c r="BU51" s="152"/>
      <c r="BV51" s="377"/>
      <c r="BW51" s="364"/>
      <c r="BX51" s="152"/>
      <c r="BY51" s="377"/>
      <c r="BZ51" s="364"/>
      <c r="CA51" s="152"/>
      <c r="CB51" s="377"/>
      <c r="CC51" s="364"/>
      <c r="CD51" s="152"/>
      <c r="CE51" s="377"/>
      <c r="CF51" s="364"/>
      <c r="CG51" s="152"/>
      <c r="CH51" s="377"/>
      <c r="CI51" s="364"/>
      <c r="CJ51" s="152"/>
      <c r="CK51" s="156"/>
      <c r="CL51" s="157"/>
      <c r="CM51" s="156"/>
      <c r="CN51" s="157"/>
      <c r="CO51" s="383"/>
      <c r="CP51" s="681"/>
      <c r="CQ51" s="907"/>
      <c r="CR51" s="681"/>
      <c r="CS51" s="785"/>
      <c r="CT51" s="824"/>
      <c r="CU51" s="367"/>
      <c r="CV51" s="407"/>
      <c r="CW51" s="407"/>
      <c r="CX51" s="407"/>
      <c r="CY51" s="407"/>
      <c r="CZ51" s="407"/>
      <c r="DA51" s="682"/>
      <c r="DB51" s="682"/>
    </row>
    <row r="52" spans="1:115" s="79" customFormat="1">
      <c r="A52" s="171" t="s">
        <v>107</v>
      </c>
      <c r="B52" s="181" t="s">
        <v>111</v>
      </c>
      <c r="C52" s="173">
        <v>24</v>
      </c>
      <c r="D52" s="173" t="s">
        <v>11</v>
      </c>
      <c r="E52" s="174">
        <v>2947</v>
      </c>
      <c r="F52" s="175">
        <v>70728</v>
      </c>
      <c r="G52" s="715"/>
      <c r="H52" s="716">
        <v>24</v>
      </c>
      <c r="I52" s="719">
        <v>13261.5</v>
      </c>
      <c r="J52" s="716">
        <v>24</v>
      </c>
      <c r="K52" s="719">
        <v>18566.099999999999</v>
      </c>
      <c r="L52" s="716">
        <v>24</v>
      </c>
      <c r="M52" s="719">
        <v>18566.099999999999</v>
      </c>
      <c r="N52" s="716">
        <v>24</v>
      </c>
      <c r="O52" s="719">
        <v>2652.3</v>
      </c>
      <c r="P52" s="716">
        <v>24</v>
      </c>
      <c r="Q52" s="719">
        <v>4420.5</v>
      </c>
      <c r="R52" s="716">
        <v>24</v>
      </c>
      <c r="S52" s="719">
        <v>6188.6999999999989</v>
      </c>
      <c r="T52" s="716">
        <v>24</v>
      </c>
      <c r="U52" s="719">
        <v>6188.6999999999989</v>
      </c>
      <c r="V52" s="716">
        <v>24</v>
      </c>
      <c r="W52" s="719">
        <v>884.10000000000014</v>
      </c>
      <c r="X52" s="717">
        <v>1</v>
      </c>
      <c r="Y52" s="718">
        <v>70728</v>
      </c>
      <c r="Z52" s="715"/>
      <c r="AA52" s="722">
        <v>24</v>
      </c>
      <c r="AB52" s="719">
        <v>13261.5</v>
      </c>
      <c r="AC52" s="722">
        <v>24</v>
      </c>
      <c r="AD52" s="715">
        <v>18566.099999999999</v>
      </c>
      <c r="AE52" s="722">
        <v>24</v>
      </c>
      <c r="AF52" s="715">
        <v>18566.099999999999</v>
      </c>
      <c r="AG52" s="722">
        <v>24</v>
      </c>
      <c r="AH52" s="715">
        <v>2652.3</v>
      </c>
      <c r="AI52" s="715">
        <v>23.760000000000009</v>
      </c>
      <c r="AJ52" s="715">
        <v>4376.2950000000019</v>
      </c>
      <c r="AK52" s="715">
        <v>23.760000000000009</v>
      </c>
      <c r="AL52" s="715">
        <v>6126.8130000000019</v>
      </c>
      <c r="AM52" s="715">
        <v>23.760000000000009</v>
      </c>
      <c r="AN52" s="715">
        <v>6126.8130000000019</v>
      </c>
      <c r="AO52" s="715">
        <v>23.760000000000009</v>
      </c>
      <c r="AP52" s="715">
        <v>875.25900000000024</v>
      </c>
      <c r="AQ52" s="717">
        <v>0.99750000000000005</v>
      </c>
      <c r="AR52" s="718">
        <v>70551.180000000008</v>
      </c>
      <c r="AS52" s="715"/>
      <c r="AT52" s="368">
        <v>0</v>
      </c>
      <c r="AU52" s="281">
        <v>0</v>
      </c>
      <c r="AV52" s="368">
        <v>0</v>
      </c>
      <c r="AW52" s="281">
        <v>0</v>
      </c>
      <c r="AX52" s="368">
        <v>0</v>
      </c>
      <c r="AY52" s="281">
        <v>0</v>
      </c>
      <c r="AZ52" s="368">
        <v>0</v>
      </c>
      <c r="BA52" s="281">
        <v>0</v>
      </c>
      <c r="BB52" s="368">
        <v>0.23999999999999133</v>
      </c>
      <c r="BC52" s="281">
        <v>44.204999999998108</v>
      </c>
      <c r="BD52" s="368">
        <v>0.23999999999999133</v>
      </c>
      <c r="BE52" s="281">
        <v>61.886999999996988</v>
      </c>
      <c r="BF52" s="368">
        <v>0.23999999999999133</v>
      </c>
      <c r="BG52" s="281">
        <v>61.886999999996988</v>
      </c>
      <c r="BH52" s="368">
        <v>0.23999999999999133</v>
      </c>
      <c r="BI52" s="281">
        <v>8.8409999999998945</v>
      </c>
      <c r="BJ52" s="301">
        <v>2.4999999999998864E-3</v>
      </c>
      <c r="BK52" s="179">
        <v>176.81999999999198</v>
      </c>
      <c r="BL52" s="359"/>
      <c r="BM52" s="376">
        <v>0</v>
      </c>
      <c r="BN52" s="369"/>
      <c r="BO52" s="281">
        <v>0</v>
      </c>
      <c r="BP52" s="376">
        <v>0</v>
      </c>
      <c r="BQ52" s="369"/>
      <c r="BR52" s="281">
        <v>0</v>
      </c>
      <c r="BS52" s="376">
        <v>0</v>
      </c>
      <c r="BT52" s="369"/>
      <c r="BU52" s="281">
        <v>0</v>
      </c>
      <c r="BV52" s="376">
        <v>0</v>
      </c>
      <c r="BW52" s="369"/>
      <c r="BX52" s="281">
        <v>0</v>
      </c>
      <c r="BY52" s="376">
        <v>0.23999999999999133</v>
      </c>
      <c r="BZ52" s="369">
        <v>1</v>
      </c>
      <c r="CA52" s="281">
        <v>44.204999999998108</v>
      </c>
      <c r="CB52" s="376">
        <v>0.23999999999999133</v>
      </c>
      <c r="CC52" s="369">
        <v>1</v>
      </c>
      <c r="CD52" s="281">
        <v>61.886999999996988</v>
      </c>
      <c r="CE52" s="376">
        <v>0.23999999999999133</v>
      </c>
      <c r="CF52" s="369">
        <v>1</v>
      </c>
      <c r="CG52" s="281">
        <v>61.886999999996988</v>
      </c>
      <c r="CH52" s="376">
        <v>0.23999999999999133</v>
      </c>
      <c r="CI52" s="369"/>
      <c r="CJ52" s="281">
        <v>0</v>
      </c>
      <c r="CK52" s="178">
        <v>0.94999999999999829</v>
      </c>
      <c r="CL52" s="179">
        <v>167.97899999999208</v>
      </c>
      <c r="CM52" s="380">
        <v>0</v>
      </c>
      <c r="CN52" s="179">
        <v>0</v>
      </c>
      <c r="CO52" s="384">
        <v>0.94999999999999829</v>
      </c>
      <c r="CP52" s="687">
        <v>167.97899999999208</v>
      </c>
      <c r="CQ52" s="906">
        <v>0.94999999999999829</v>
      </c>
      <c r="CR52" s="687">
        <v>167.97899999999208</v>
      </c>
      <c r="CS52" s="785"/>
      <c r="CT52" s="824"/>
      <c r="CU52" s="367"/>
      <c r="CV52" s="407"/>
      <c r="CW52" s="407"/>
      <c r="CX52" s="407"/>
      <c r="CY52" s="407"/>
      <c r="CZ52" s="407"/>
      <c r="DA52" s="682"/>
      <c r="DB52" s="682"/>
      <c r="DD52" s="79" t="s">
        <v>289</v>
      </c>
      <c r="DF52" s="180">
        <v>0</v>
      </c>
      <c r="DG52" s="79">
        <v>70551.180000000008</v>
      </c>
      <c r="DH52" s="180">
        <v>176.81999999999243</v>
      </c>
      <c r="DI52" s="180">
        <v>17682</v>
      </c>
      <c r="DJ52" s="297">
        <v>9.9999999999995717E-3</v>
      </c>
      <c r="DK52" s="180">
        <v>23.760000000000009</v>
      </c>
    </row>
    <row r="53" spans="1:115" s="79" customFormat="1" ht="16.2" thickBot="1">
      <c r="A53" s="150"/>
      <c r="B53" s="160"/>
      <c r="C53" s="252">
        <v>162</v>
      </c>
      <c r="D53" s="80"/>
      <c r="E53" s="82"/>
      <c r="F53" s="83"/>
      <c r="G53" s="715"/>
      <c r="H53" s="723">
        <v>162</v>
      </c>
      <c r="I53" s="719"/>
      <c r="J53" s="723">
        <v>162</v>
      </c>
      <c r="K53" s="719"/>
      <c r="L53" s="723">
        <v>162</v>
      </c>
      <c r="M53" s="719"/>
      <c r="N53" s="723">
        <v>162</v>
      </c>
      <c r="O53" s="719"/>
      <c r="P53" s="723">
        <v>162</v>
      </c>
      <c r="Q53" s="715"/>
      <c r="R53" s="723">
        <v>162</v>
      </c>
      <c r="S53" s="715"/>
      <c r="T53" s="723">
        <v>162</v>
      </c>
      <c r="U53" s="715"/>
      <c r="V53" s="723">
        <v>162</v>
      </c>
      <c r="W53" s="715"/>
      <c r="X53" s="717"/>
      <c r="Y53" s="718"/>
      <c r="Z53" s="715"/>
      <c r="AA53" s="724">
        <v>162</v>
      </c>
      <c r="AB53" s="719"/>
      <c r="AC53" s="725">
        <v>162</v>
      </c>
      <c r="AD53" s="715"/>
      <c r="AE53" s="725">
        <v>162</v>
      </c>
      <c r="AF53" s="715"/>
      <c r="AG53" s="725">
        <v>162</v>
      </c>
      <c r="AH53" s="715"/>
      <c r="AI53" s="725">
        <v>160.38000000000005</v>
      </c>
      <c r="AJ53" s="715"/>
      <c r="AK53" s="725">
        <v>160.38000000000005</v>
      </c>
      <c r="AL53" s="715"/>
      <c r="AM53" s="725">
        <v>160.38000000000005</v>
      </c>
      <c r="AN53" s="715"/>
      <c r="AO53" s="726">
        <v>160.38000000000005</v>
      </c>
      <c r="AP53" s="715"/>
      <c r="AQ53" s="717"/>
      <c r="AR53" s="718"/>
      <c r="AS53" s="715"/>
      <c r="AT53" s="269"/>
      <c r="AU53" s="281"/>
      <c r="AV53" s="270"/>
      <c r="AW53" s="152"/>
      <c r="AX53" s="270"/>
      <c r="AY53" s="152"/>
      <c r="AZ53" s="270"/>
      <c r="BA53" s="152"/>
      <c r="BB53" s="268"/>
      <c r="BC53" s="152"/>
      <c r="BD53" s="270"/>
      <c r="BE53" s="152"/>
      <c r="BF53" s="270"/>
      <c r="BG53" s="152"/>
      <c r="BH53" s="268"/>
      <c r="BI53" s="152"/>
      <c r="BJ53" s="300"/>
      <c r="BK53" s="157"/>
      <c r="BL53" s="359"/>
      <c r="BM53" s="378"/>
      <c r="BN53" s="364"/>
      <c r="BO53" s="153"/>
      <c r="BP53" s="378"/>
      <c r="BQ53" s="364"/>
      <c r="BR53" s="152"/>
      <c r="BS53" s="378"/>
      <c r="BT53" s="364"/>
      <c r="BU53" s="152"/>
      <c r="BV53" s="378"/>
      <c r="BW53" s="364"/>
      <c r="BX53" s="152"/>
      <c r="BY53" s="378"/>
      <c r="BZ53" s="364"/>
      <c r="CA53" s="152"/>
      <c r="CB53" s="378"/>
      <c r="CC53" s="364"/>
      <c r="CD53" s="152"/>
      <c r="CE53" s="378"/>
      <c r="CF53" s="364"/>
      <c r="CG53" s="152"/>
      <c r="CH53" s="378"/>
      <c r="CI53" s="364"/>
      <c r="CJ53" s="152"/>
      <c r="CK53" s="156"/>
      <c r="CL53" s="157"/>
      <c r="CM53" s="156"/>
      <c r="CN53" s="157"/>
      <c r="CO53" s="383"/>
      <c r="CP53" s="681"/>
      <c r="CQ53" s="907"/>
      <c r="CR53" s="681"/>
      <c r="CS53" s="785"/>
      <c r="CT53" s="824"/>
      <c r="CU53" s="367"/>
      <c r="CV53" s="407"/>
      <c r="CW53" s="407"/>
      <c r="CX53" s="407"/>
      <c r="CY53" s="407"/>
      <c r="CZ53" s="407"/>
      <c r="DA53" s="682"/>
      <c r="DB53" s="682"/>
      <c r="DD53" s="180"/>
    </row>
    <row r="54" spans="1:115" s="79" customFormat="1" ht="16.2" thickTop="1">
      <c r="A54" s="262"/>
      <c r="B54" s="263" t="s">
        <v>326</v>
      </c>
      <c r="C54" s="264">
        <v>1</v>
      </c>
      <c r="D54" s="264" t="s">
        <v>109</v>
      </c>
      <c r="E54" s="265">
        <v>100000</v>
      </c>
      <c r="F54" s="266">
        <v>100000</v>
      </c>
      <c r="G54" s="715"/>
      <c r="H54" s="716">
        <v>1</v>
      </c>
      <c r="I54" s="719">
        <v>18750</v>
      </c>
      <c r="J54" s="716">
        <v>1</v>
      </c>
      <c r="K54" s="719">
        <v>26249.999999999996</v>
      </c>
      <c r="L54" s="716">
        <v>1</v>
      </c>
      <c r="M54" s="719">
        <v>26249.999999999996</v>
      </c>
      <c r="N54" s="716">
        <v>1</v>
      </c>
      <c r="O54" s="719">
        <v>3750.0000000000005</v>
      </c>
      <c r="P54" s="716">
        <v>1</v>
      </c>
      <c r="Q54" s="719">
        <v>6250</v>
      </c>
      <c r="R54" s="716">
        <v>1</v>
      </c>
      <c r="S54" s="719">
        <v>8750</v>
      </c>
      <c r="T54" s="716">
        <v>1</v>
      </c>
      <c r="U54" s="719">
        <v>8750</v>
      </c>
      <c r="V54" s="716">
        <v>1</v>
      </c>
      <c r="W54" s="719">
        <v>1250</v>
      </c>
      <c r="X54" s="717">
        <v>1</v>
      </c>
      <c r="Y54" s="718">
        <v>100000</v>
      </c>
      <c r="Z54" s="715"/>
      <c r="AA54" s="727">
        <v>0.99750000000000016</v>
      </c>
      <c r="AB54" s="719">
        <v>18703.125000000004</v>
      </c>
      <c r="AC54" s="727">
        <v>0.99750000000000016</v>
      </c>
      <c r="AD54" s="715">
        <v>26184.375</v>
      </c>
      <c r="AE54" s="727">
        <v>0.99750000000000016</v>
      </c>
      <c r="AF54" s="715">
        <v>26184.375</v>
      </c>
      <c r="AG54" s="727">
        <v>0.99750000000000016</v>
      </c>
      <c r="AH54" s="715">
        <v>3740.6250000000009</v>
      </c>
      <c r="AI54" s="727">
        <v>0.99750000000000016</v>
      </c>
      <c r="AJ54" s="715">
        <v>6234.3750000000009</v>
      </c>
      <c r="AK54" s="727">
        <v>0.99750000000000016</v>
      </c>
      <c r="AL54" s="715">
        <v>8728.125</v>
      </c>
      <c r="AM54" s="727">
        <v>0.99750000000000016</v>
      </c>
      <c r="AN54" s="715">
        <v>8728.125</v>
      </c>
      <c r="AO54" s="727">
        <v>0.99750000000000016</v>
      </c>
      <c r="AP54" s="715">
        <v>1246.8750000000002</v>
      </c>
      <c r="AQ54" s="717">
        <v>0.99750000000000005</v>
      </c>
      <c r="AR54" s="718">
        <v>99750</v>
      </c>
      <c r="AS54" s="715"/>
      <c r="AT54" s="368">
        <v>2.4999999999998357E-3</v>
      </c>
      <c r="AU54" s="281">
        <v>46.874999999996362</v>
      </c>
      <c r="AV54" s="368">
        <v>2.4999999999998357E-3</v>
      </c>
      <c r="AW54" s="281">
        <v>65.624999999996362</v>
      </c>
      <c r="AX54" s="368">
        <v>2.4999999999998357E-3</v>
      </c>
      <c r="AY54" s="281">
        <v>65.624999999996362</v>
      </c>
      <c r="AZ54" s="368">
        <v>2.4999999999998357E-3</v>
      </c>
      <c r="BA54" s="281">
        <v>9.3749999999995453</v>
      </c>
      <c r="BB54" s="368">
        <v>2.4999999999998357E-3</v>
      </c>
      <c r="BC54" s="281">
        <v>15.624999999999091</v>
      </c>
      <c r="BD54" s="368">
        <v>2.4999999999998357E-3</v>
      </c>
      <c r="BE54" s="281">
        <v>21.875</v>
      </c>
      <c r="BF54" s="368">
        <v>2.4999999999998357E-3</v>
      </c>
      <c r="BG54" s="281">
        <v>21.875</v>
      </c>
      <c r="BH54" s="368">
        <v>2.4999999999998357E-3</v>
      </c>
      <c r="BI54" s="281">
        <v>3.1249999999997726</v>
      </c>
      <c r="BJ54" s="301">
        <v>2.4999999999998752E-3</v>
      </c>
      <c r="BK54" s="179">
        <v>249.99999999998749</v>
      </c>
      <c r="BL54" s="359"/>
      <c r="BM54" s="376">
        <v>2.4999999999998357E-3</v>
      </c>
      <c r="BN54" s="369"/>
      <c r="BO54" s="281">
        <v>0</v>
      </c>
      <c r="BP54" s="376">
        <v>2.4999999999998357E-3</v>
      </c>
      <c r="BQ54" s="369"/>
      <c r="BR54" s="281">
        <v>0</v>
      </c>
      <c r="BS54" s="376">
        <v>2.4999999999998357E-3</v>
      </c>
      <c r="BT54" s="369"/>
      <c r="BU54" s="281">
        <v>0</v>
      </c>
      <c r="BV54" s="376">
        <v>2.4999999999998357E-3</v>
      </c>
      <c r="BW54" s="369"/>
      <c r="BX54" s="281">
        <v>0</v>
      </c>
      <c r="BY54" s="376">
        <v>2.4999999999998357E-3</v>
      </c>
      <c r="BZ54" s="369"/>
      <c r="CA54" s="281">
        <v>0</v>
      </c>
      <c r="CB54" s="376">
        <v>2.4999999999998357E-3</v>
      </c>
      <c r="CC54" s="369"/>
      <c r="CD54" s="281">
        <v>0</v>
      </c>
      <c r="CE54" s="376">
        <v>2.4999999999998357E-3</v>
      </c>
      <c r="CF54" s="369"/>
      <c r="CG54" s="281">
        <v>0</v>
      </c>
      <c r="CH54" s="376">
        <v>2.4999999999998357E-3</v>
      </c>
      <c r="CI54" s="369"/>
      <c r="CJ54" s="281">
        <v>0</v>
      </c>
      <c r="CK54" s="178">
        <v>0</v>
      </c>
      <c r="CL54" s="179">
        <v>0</v>
      </c>
      <c r="CM54" s="380">
        <v>0</v>
      </c>
      <c r="CN54" s="179">
        <v>0</v>
      </c>
      <c r="CO54" s="384">
        <v>0</v>
      </c>
      <c r="CP54" s="687">
        <v>0</v>
      </c>
      <c r="CQ54" s="906">
        <v>0</v>
      </c>
      <c r="CR54" s="687">
        <v>0</v>
      </c>
      <c r="CS54" s="785"/>
      <c r="CT54" s="824"/>
      <c r="CU54" s="367"/>
      <c r="CV54" s="407"/>
      <c r="CW54" s="407"/>
      <c r="CX54" s="407"/>
      <c r="CY54" s="407"/>
      <c r="CZ54" s="407"/>
      <c r="DA54" s="682"/>
      <c r="DB54" s="682"/>
      <c r="DF54" s="180">
        <v>187.49999999999909</v>
      </c>
      <c r="DG54" s="79">
        <v>99750.000000000015</v>
      </c>
      <c r="DH54" s="304">
        <v>249.99999999998545</v>
      </c>
      <c r="DI54" s="304">
        <v>100000</v>
      </c>
      <c r="DJ54" s="305">
        <v>2.4999999999998543E-3</v>
      </c>
      <c r="DK54" s="306">
        <v>0.99750000000000016</v>
      </c>
    </row>
    <row r="55" spans="1:115" s="79" customFormat="1" ht="6" customHeight="1">
      <c r="A55" s="150"/>
      <c r="B55" s="160"/>
      <c r="C55" s="80"/>
      <c r="D55" s="80"/>
      <c r="E55" s="82"/>
      <c r="F55" s="83"/>
      <c r="G55" s="715"/>
      <c r="H55" s="716"/>
      <c r="I55" s="719"/>
      <c r="J55" s="716"/>
      <c r="K55" s="719"/>
      <c r="L55" s="716"/>
      <c r="M55" s="719"/>
      <c r="N55" s="716"/>
      <c r="O55" s="719"/>
      <c r="P55" s="716"/>
      <c r="Q55" s="715"/>
      <c r="R55" s="716"/>
      <c r="S55" s="715"/>
      <c r="T55" s="716"/>
      <c r="U55" s="715"/>
      <c r="V55" s="716"/>
      <c r="W55" s="715"/>
      <c r="X55" s="717"/>
      <c r="Y55" s="718"/>
      <c r="Z55" s="715"/>
      <c r="AA55" s="715"/>
      <c r="AB55" s="719"/>
      <c r="AC55" s="715"/>
      <c r="AD55" s="715"/>
      <c r="AE55" s="715"/>
      <c r="AF55" s="715"/>
      <c r="AG55" s="715"/>
      <c r="AH55" s="715"/>
      <c r="AI55" s="715"/>
      <c r="AJ55" s="715"/>
      <c r="AK55" s="715"/>
      <c r="AL55" s="715"/>
      <c r="AM55" s="715"/>
      <c r="AN55" s="715"/>
      <c r="AO55" s="715"/>
      <c r="AP55" s="715"/>
      <c r="AQ55" s="717"/>
      <c r="AR55" s="718"/>
      <c r="AS55" s="715"/>
      <c r="AT55" s="282"/>
      <c r="AU55" s="281"/>
      <c r="AV55" s="152"/>
      <c r="AW55" s="152"/>
      <c r="AX55" s="152"/>
      <c r="AY55" s="152"/>
      <c r="AZ55" s="152"/>
      <c r="BA55" s="152"/>
      <c r="BB55" s="152"/>
      <c r="BC55" s="152"/>
      <c r="BD55" s="152"/>
      <c r="BE55" s="152"/>
      <c r="BF55" s="152"/>
      <c r="BG55" s="152"/>
      <c r="BH55" s="152"/>
      <c r="BI55" s="152"/>
      <c r="BJ55" s="300"/>
      <c r="BK55" s="157"/>
      <c r="BL55" s="359"/>
      <c r="BM55" s="377"/>
      <c r="BN55" s="370"/>
      <c r="BO55" s="153"/>
      <c r="BP55" s="377"/>
      <c r="BQ55" s="370"/>
      <c r="BR55" s="152"/>
      <c r="BS55" s="377"/>
      <c r="BT55" s="370"/>
      <c r="BU55" s="152"/>
      <c r="BV55" s="377"/>
      <c r="BW55" s="370"/>
      <c r="BX55" s="152"/>
      <c r="BY55" s="377"/>
      <c r="BZ55" s="370"/>
      <c r="CA55" s="152"/>
      <c r="CB55" s="377"/>
      <c r="CC55" s="370"/>
      <c r="CD55" s="152"/>
      <c r="CE55" s="377"/>
      <c r="CF55" s="370"/>
      <c r="CG55" s="152"/>
      <c r="CH55" s="377"/>
      <c r="CI55" s="370"/>
      <c r="CJ55" s="152"/>
      <c r="CK55" s="156"/>
      <c r="CL55" s="157"/>
      <c r="CM55" s="156"/>
      <c r="CN55" s="157"/>
      <c r="CO55" s="383"/>
      <c r="CP55" s="681"/>
      <c r="CQ55" s="907"/>
      <c r="CR55" s="681"/>
      <c r="CS55" s="785"/>
      <c r="CT55" s="824"/>
      <c r="CU55" s="367"/>
      <c r="CV55" s="407"/>
      <c r="CW55" s="407"/>
      <c r="CX55" s="407"/>
      <c r="CY55" s="407"/>
      <c r="CZ55" s="407"/>
      <c r="DA55" s="682"/>
      <c r="DB55" s="682"/>
    </row>
    <row r="56" spans="1:115" s="79" customFormat="1">
      <c r="A56" s="150" t="s">
        <v>15</v>
      </c>
      <c r="B56" s="160" t="s">
        <v>46</v>
      </c>
      <c r="C56" s="80"/>
      <c r="D56" s="80" t="s">
        <v>11</v>
      </c>
      <c r="E56" s="82">
        <v>0</v>
      </c>
      <c r="F56" s="83" t="s">
        <v>42</v>
      </c>
      <c r="G56" s="715"/>
      <c r="H56" s="716"/>
      <c r="I56" s="719"/>
      <c r="J56" s="716"/>
      <c r="K56" s="719"/>
      <c r="L56" s="716"/>
      <c r="M56" s="719"/>
      <c r="N56" s="716"/>
      <c r="O56" s="719"/>
      <c r="P56" s="716"/>
      <c r="Q56" s="715"/>
      <c r="R56" s="716"/>
      <c r="S56" s="715"/>
      <c r="T56" s="716"/>
      <c r="U56" s="715"/>
      <c r="V56" s="716"/>
      <c r="W56" s="715"/>
      <c r="X56" s="717"/>
      <c r="Y56" s="718"/>
      <c r="Z56" s="715"/>
      <c r="AA56" s="715"/>
      <c r="AB56" s="719"/>
      <c r="AC56" s="715"/>
      <c r="AD56" s="715"/>
      <c r="AE56" s="715"/>
      <c r="AF56" s="715"/>
      <c r="AG56" s="715"/>
      <c r="AH56" s="715"/>
      <c r="AI56" s="715"/>
      <c r="AJ56" s="715"/>
      <c r="AK56" s="715"/>
      <c r="AL56" s="715"/>
      <c r="AM56" s="715"/>
      <c r="AN56" s="715"/>
      <c r="AO56" s="715"/>
      <c r="AP56" s="715"/>
      <c r="AQ56" s="717"/>
      <c r="AR56" s="718"/>
      <c r="AS56" s="715"/>
      <c r="AT56" s="282"/>
      <c r="AU56" s="281"/>
      <c r="AV56" s="152"/>
      <c r="AW56" s="152"/>
      <c r="AX56" s="152"/>
      <c r="AY56" s="152"/>
      <c r="AZ56" s="152"/>
      <c r="BA56" s="152"/>
      <c r="BB56" s="152"/>
      <c r="BC56" s="152"/>
      <c r="BD56" s="152"/>
      <c r="BE56" s="152"/>
      <c r="BF56" s="152"/>
      <c r="BG56" s="152"/>
      <c r="BH56" s="152"/>
      <c r="BI56" s="152"/>
      <c r="BJ56" s="300"/>
      <c r="BK56" s="157"/>
      <c r="BL56" s="359"/>
      <c r="BM56" s="377"/>
      <c r="BN56" s="370"/>
      <c r="BO56" s="153"/>
      <c r="BP56" s="377"/>
      <c r="BQ56" s="370"/>
      <c r="BR56" s="152"/>
      <c r="BS56" s="377"/>
      <c r="BT56" s="370"/>
      <c r="BU56" s="152"/>
      <c r="BV56" s="377"/>
      <c r="BW56" s="370"/>
      <c r="BX56" s="152"/>
      <c r="BY56" s="377"/>
      <c r="BZ56" s="370"/>
      <c r="CA56" s="152"/>
      <c r="CB56" s="377"/>
      <c r="CC56" s="370"/>
      <c r="CD56" s="152"/>
      <c r="CE56" s="377"/>
      <c r="CF56" s="370"/>
      <c r="CG56" s="152"/>
      <c r="CH56" s="377"/>
      <c r="CI56" s="370"/>
      <c r="CJ56" s="152"/>
      <c r="CK56" s="156"/>
      <c r="CL56" s="157"/>
      <c r="CM56" s="156"/>
      <c r="CN56" s="157"/>
      <c r="CO56" s="383"/>
      <c r="CP56" s="681"/>
      <c r="CQ56" s="907"/>
      <c r="CR56" s="681"/>
      <c r="CS56" s="785"/>
      <c r="CT56" s="824"/>
      <c r="CU56" s="367"/>
      <c r="CV56" s="407"/>
      <c r="CW56" s="407"/>
      <c r="CX56" s="407"/>
      <c r="CY56" s="407"/>
      <c r="CZ56" s="407"/>
      <c r="DA56" s="682"/>
      <c r="DB56" s="682"/>
    </row>
    <row r="57" spans="1:115" s="79" customFormat="1">
      <c r="A57" s="255" t="s">
        <v>284</v>
      </c>
      <c r="B57" s="160"/>
      <c r="C57" s="80"/>
      <c r="D57" s="80"/>
      <c r="E57" s="82"/>
      <c r="F57" s="83"/>
      <c r="G57" s="715"/>
      <c r="H57" s="716"/>
      <c r="I57" s="719"/>
      <c r="J57" s="716"/>
      <c r="K57" s="719"/>
      <c r="L57" s="716"/>
      <c r="M57" s="719"/>
      <c r="N57" s="716"/>
      <c r="O57" s="719"/>
      <c r="P57" s="716"/>
      <c r="Q57" s="715"/>
      <c r="R57" s="716"/>
      <c r="S57" s="715"/>
      <c r="T57" s="716"/>
      <c r="U57" s="715"/>
      <c r="V57" s="716"/>
      <c r="W57" s="715"/>
      <c r="X57" s="717"/>
      <c r="Y57" s="718"/>
      <c r="Z57" s="715"/>
      <c r="AA57" s="715"/>
      <c r="AB57" s="719"/>
      <c r="AC57" s="715"/>
      <c r="AD57" s="715"/>
      <c r="AE57" s="715"/>
      <c r="AF57" s="715"/>
      <c r="AG57" s="715"/>
      <c r="AH57" s="715"/>
      <c r="AI57" s="715"/>
      <c r="AJ57" s="715"/>
      <c r="AK57" s="715"/>
      <c r="AL57" s="715"/>
      <c r="AM57" s="715"/>
      <c r="AN57" s="715"/>
      <c r="AO57" s="715"/>
      <c r="AP57" s="715"/>
      <c r="AQ57" s="717"/>
      <c r="AR57" s="718"/>
      <c r="AS57" s="715"/>
      <c r="AT57" s="282"/>
      <c r="AU57" s="281"/>
      <c r="AV57" s="152"/>
      <c r="AW57" s="152"/>
      <c r="AX57" s="152"/>
      <c r="AY57" s="152"/>
      <c r="AZ57" s="152"/>
      <c r="BA57" s="152"/>
      <c r="BB57" s="152"/>
      <c r="BC57" s="152"/>
      <c r="BD57" s="152"/>
      <c r="BE57" s="152"/>
      <c r="BF57" s="152"/>
      <c r="BG57" s="152"/>
      <c r="BH57" s="152"/>
      <c r="BI57" s="152"/>
      <c r="BJ57" s="300"/>
      <c r="BK57" s="157"/>
      <c r="BL57" s="359"/>
      <c r="BM57" s="377"/>
      <c r="BN57" s="370"/>
      <c r="BO57" s="153"/>
      <c r="BP57" s="377"/>
      <c r="BQ57" s="370"/>
      <c r="BR57" s="152"/>
      <c r="BS57" s="377"/>
      <c r="BT57" s="370"/>
      <c r="BU57" s="152"/>
      <c r="BV57" s="377"/>
      <c r="BW57" s="370"/>
      <c r="BX57" s="152"/>
      <c r="BY57" s="377"/>
      <c r="BZ57" s="370"/>
      <c r="CA57" s="152"/>
      <c r="CB57" s="377"/>
      <c r="CC57" s="370"/>
      <c r="CD57" s="152"/>
      <c r="CE57" s="377"/>
      <c r="CF57" s="370"/>
      <c r="CG57" s="152"/>
      <c r="CH57" s="377"/>
      <c r="CI57" s="370"/>
      <c r="CJ57" s="152"/>
      <c r="CK57" s="156"/>
      <c r="CL57" s="157"/>
      <c r="CM57" s="156"/>
      <c r="CN57" s="157"/>
      <c r="CO57" s="383"/>
      <c r="CP57" s="681"/>
      <c r="CQ57" s="907"/>
      <c r="CR57" s="681"/>
      <c r="CS57" s="785"/>
      <c r="CT57" s="824"/>
      <c r="CU57" s="367"/>
      <c r="CV57" s="407"/>
      <c r="CW57" s="407"/>
      <c r="CX57" s="407"/>
      <c r="CY57" s="407"/>
      <c r="CZ57" s="407"/>
      <c r="DA57" s="682"/>
      <c r="DB57" s="682"/>
    </row>
    <row r="58" spans="1:115" s="79" customFormat="1">
      <c r="A58" s="171" t="s">
        <v>17</v>
      </c>
      <c r="B58" s="181" t="s">
        <v>251</v>
      </c>
      <c r="C58" s="173">
        <v>455</v>
      </c>
      <c r="D58" s="173" t="s">
        <v>11</v>
      </c>
      <c r="E58" s="174">
        <v>1117</v>
      </c>
      <c r="F58" s="175">
        <v>508235</v>
      </c>
      <c r="G58" s="715"/>
      <c r="H58" s="716">
        <v>455</v>
      </c>
      <c r="I58" s="719">
        <v>95294.0625</v>
      </c>
      <c r="J58" s="716">
        <v>455</v>
      </c>
      <c r="K58" s="719">
        <v>133411.68749999997</v>
      </c>
      <c r="L58" s="716">
        <v>455</v>
      </c>
      <c r="M58" s="719">
        <v>133411.68749999997</v>
      </c>
      <c r="N58" s="716">
        <v>455</v>
      </c>
      <c r="O58" s="719">
        <v>19058.812500000004</v>
      </c>
      <c r="P58" s="716">
        <v>455</v>
      </c>
      <c r="Q58" s="719">
        <v>31764.6875</v>
      </c>
      <c r="R58" s="716">
        <v>455</v>
      </c>
      <c r="S58" s="719">
        <v>44470.5625</v>
      </c>
      <c r="T58" s="716">
        <v>455</v>
      </c>
      <c r="U58" s="719">
        <v>44470.5625</v>
      </c>
      <c r="V58" s="716">
        <v>455</v>
      </c>
      <c r="W58" s="719">
        <v>6352.9375</v>
      </c>
      <c r="X58" s="717">
        <v>0.99999999999999989</v>
      </c>
      <c r="Y58" s="718">
        <v>508234.99999999994</v>
      </c>
      <c r="Z58" s="715"/>
      <c r="AA58" s="722">
        <v>455</v>
      </c>
      <c r="AB58" s="719">
        <v>95294.0625</v>
      </c>
      <c r="AC58" s="722">
        <v>455</v>
      </c>
      <c r="AD58" s="715">
        <v>133411.68749999997</v>
      </c>
      <c r="AE58" s="722">
        <v>455</v>
      </c>
      <c r="AF58" s="715">
        <v>133411.68749999997</v>
      </c>
      <c r="AG58" s="722">
        <v>455</v>
      </c>
      <c r="AH58" s="715">
        <v>19058.812500000004</v>
      </c>
      <c r="AI58" s="715">
        <v>384.91746519356354</v>
      </c>
      <c r="AJ58" s="715">
        <v>26872.050538825653</v>
      </c>
      <c r="AK58" s="722">
        <v>384.91746519356354</v>
      </c>
      <c r="AL58" s="715">
        <v>37620.870754355914</v>
      </c>
      <c r="AM58" s="722">
        <v>384.91746519356354</v>
      </c>
      <c r="AN58" s="715">
        <v>37620.870754355914</v>
      </c>
      <c r="AO58" s="715">
        <v>384.91746519356354</v>
      </c>
      <c r="AP58" s="715">
        <v>5374.4101077651312</v>
      </c>
      <c r="AQ58" s="717">
        <v>0.96149311274371607</v>
      </c>
      <c r="AR58" s="718">
        <v>488664.45215530251</v>
      </c>
      <c r="AS58" s="715"/>
      <c r="AT58" s="368">
        <v>0</v>
      </c>
      <c r="AU58" s="281">
        <v>0</v>
      </c>
      <c r="AV58" s="368">
        <v>0</v>
      </c>
      <c r="AW58" s="281">
        <v>0</v>
      </c>
      <c r="AX58" s="368">
        <v>0</v>
      </c>
      <c r="AY58" s="281">
        <v>0</v>
      </c>
      <c r="AZ58" s="368">
        <v>0</v>
      </c>
      <c r="BA58" s="281">
        <v>0</v>
      </c>
      <c r="BB58" s="368">
        <v>70.082534806436456</v>
      </c>
      <c r="BC58" s="281">
        <v>4892.6369611743467</v>
      </c>
      <c r="BD58" s="368">
        <v>70.082534806436456</v>
      </c>
      <c r="BE58" s="281">
        <v>6849.691745644086</v>
      </c>
      <c r="BF58" s="368">
        <v>70.082534806436456</v>
      </c>
      <c r="BG58" s="281">
        <v>6849.691745644086</v>
      </c>
      <c r="BH58" s="368">
        <v>70.082534806436456</v>
      </c>
      <c r="BI58" s="281">
        <v>978.52739223486878</v>
      </c>
      <c r="BJ58" s="301">
        <v>3.8506887256283782E-2</v>
      </c>
      <c r="BK58" s="179">
        <v>19570.547844697387</v>
      </c>
      <c r="BL58" s="359"/>
      <c r="BM58" s="376">
        <v>0</v>
      </c>
      <c r="BN58" s="369">
        <v>0.09</v>
      </c>
      <c r="BO58" s="281">
        <v>0</v>
      </c>
      <c r="BP58" s="376">
        <v>0</v>
      </c>
      <c r="BQ58" s="369"/>
      <c r="BR58" s="281">
        <v>0</v>
      </c>
      <c r="BS58" s="376">
        <v>0</v>
      </c>
      <c r="BT58" s="369"/>
      <c r="BU58" s="281">
        <v>0</v>
      </c>
      <c r="BV58" s="376">
        <v>0</v>
      </c>
      <c r="BW58" s="369"/>
      <c r="BX58" s="281">
        <v>0</v>
      </c>
      <c r="BY58" s="376">
        <v>70.082534806436456</v>
      </c>
      <c r="BZ58" s="369">
        <v>1</v>
      </c>
      <c r="CA58" s="281">
        <v>4892.6369611743467</v>
      </c>
      <c r="CB58" s="376">
        <v>70.082534806436456</v>
      </c>
      <c r="CC58" s="369">
        <v>1</v>
      </c>
      <c r="CD58" s="281">
        <v>6849.691745644086</v>
      </c>
      <c r="CE58" s="376">
        <v>70.082534806436456</v>
      </c>
      <c r="CF58" s="369">
        <v>1</v>
      </c>
      <c r="CG58" s="281">
        <v>6849.691745644086</v>
      </c>
      <c r="CH58" s="376">
        <v>70.082534806436456</v>
      </c>
      <c r="CI58" s="369"/>
      <c r="CJ58" s="281">
        <v>0</v>
      </c>
      <c r="CK58" s="178">
        <v>0.95000000000000007</v>
      </c>
      <c r="CL58" s="179">
        <v>18592.020452462519</v>
      </c>
      <c r="CM58" s="380">
        <v>0</v>
      </c>
      <c r="CN58" s="179">
        <v>0</v>
      </c>
      <c r="CO58" s="384">
        <v>0.95000000000000007</v>
      </c>
      <c r="CP58" s="687">
        <v>18592.020452462519</v>
      </c>
      <c r="CQ58" s="906">
        <v>0.95000000000000007</v>
      </c>
      <c r="CR58" s="687">
        <v>18592.020452462519</v>
      </c>
      <c r="CS58" s="785"/>
      <c r="CT58" s="824"/>
      <c r="CU58" s="367"/>
      <c r="CV58" s="407"/>
      <c r="CW58" s="407"/>
      <c r="CX58" s="407"/>
      <c r="CY58" s="407"/>
      <c r="CZ58" s="407"/>
      <c r="DA58" s="682"/>
      <c r="DB58" s="682"/>
      <c r="DD58" s="79" t="s">
        <v>290</v>
      </c>
      <c r="DF58" s="180">
        <v>5.4569682106375694E-11</v>
      </c>
      <c r="DG58" s="79">
        <v>488664.45215530263</v>
      </c>
      <c r="DH58" s="180">
        <v>19570.547844697372</v>
      </c>
      <c r="DI58" s="180">
        <v>127058.75</v>
      </c>
      <c r="DJ58" s="297">
        <v>0.15402754902513499</v>
      </c>
      <c r="DK58" s="180">
        <v>384.91746519356354</v>
      </c>
    </row>
    <row r="59" spans="1:115" s="79" customFormat="1" ht="3.75" customHeight="1">
      <c r="A59" s="150"/>
      <c r="B59" s="160"/>
      <c r="C59" s="80"/>
      <c r="D59" s="80"/>
      <c r="E59" s="82"/>
      <c r="F59" s="83"/>
      <c r="G59" s="715"/>
      <c r="H59" s="716"/>
      <c r="I59" s="719"/>
      <c r="J59" s="716"/>
      <c r="K59" s="719"/>
      <c r="L59" s="716"/>
      <c r="M59" s="719"/>
      <c r="N59" s="716"/>
      <c r="O59" s="719"/>
      <c r="P59" s="716"/>
      <c r="Q59" s="715"/>
      <c r="R59" s="716"/>
      <c r="S59" s="715"/>
      <c r="T59" s="716"/>
      <c r="U59" s="715"/>
      <c r="V59" s="716"/>
      <c r="W59" s="715"/>
      <c r="X59" s="717"/>
      <c r="Y59" s="718"/>
      <c r="Z59" s="715"/>
      <c r="AA59" s="715"/>
      <c r="AB59" s="719"/>
      <c r="AC59" s="715"/>
      <c r="AD59" s="715"/>
      <c r="AE59" s="715"/>
      <c r="AF59" s="715"/>
      <c r="AG59" s="715"/>
      <c r="AH59" s="715"/>
      <c r="AI59" s="715"/>
      <c r="AJ59" s="715"/>
      <c r="AK59" s="715"/>
      <c r="AL59" s="715"/>
      <c r="AM59" s="715"/>
      <c r="AN59" s="715"/>
      <c r="AO59" s="715"/>
      <c r="AP59" s="715"/>
      <c r="AQ59" s="717"/>
      <c r="AR59" s="718"/>
      <c r="AS59" s="715"/>
      <c r="AT59" s="282"/>
      <c r="AU59" s="281"/>
      <c r="AV59" s="152"/>
      <c r="AW59" s="152"/>
      <c r="AX59" s="152"/>
      <c r="AY59" s="152"/>
      <c r="AZ59" s="152"/>
      <c r="BA59" s="152"/>
      <c r="BB59" s="152"/>
      <c r="BC59" s="152"/>
      <c r="BD59" s="152"/>
      <c r="BE59" s="152"/>
      <c r="BF59" s="152"/>
      <c r="BG59" s="152"/>
      <c r="BH59" s="152"/>
      <c r="BI59" s="152"/>
      <c r="BJ59" s="300"/>
      <c r="BK59" s="157"/>
      <c r="BL59" s="359"/>
      <c r="BM59" s="377"/>
      <c r="BN59" s="370"/>
      <c r="BO59" s="153"/>
      <c r="BP59" s="377"/>
      <c r="BQ59" s="370"/>
      <c r="BR59" s="152"/>
      <c r="BS59" s="377"/>
      <c r="BT59" s="370"/>
      <c r="BU59" s="152"/>
      <c r="BV59" s="377"/>
      <c r="BW59" s="370"/>
      <c r="BX59" s="152"/>
      <c r="BY59" s="377"/>
      <c r="BZ59" s="370"/>
      <c r="CA59" s="152"/>
      <c r="CB59" s="377"/>
      <c r="CC59" s="370"/>
      <c r="CD59" s="152"/>
      <c r="CE59" s="377"/>
      <c r="CF59" s="370"/>
      <c r="CG59" s="152"/>
      <c r="CH59" s="377"/>
      <c r="CI59" s="370"/>
      <c r="CJ59" s="152"/>
      <c r="CK59" s="156"/>
      <c r="CL59" s="157"/>
      <c r="CM59" s="156"/>
      <c r="CN59" s="157"/>
      <c r="CO59" s="383"/>
      <c r="CP59" s="681"/>
      <c r="CQ59" s="907"/>
      <c r="CR59" s="681"/>
      <c r="CS59" s="785"/>
      <c r="CT59" s="824"/>
      <c r="CU59" s="367"/>
      <c r="CV59" s="407"/>
      <c r="CW59" s="407"/>
      <c r="CX59" s="407"/>
      <c r="CY59" s="407"/>
      <c r="CZ59" s="407"/>
      <c r="DA59" s="682"/>
      <c r="DB59" s="682"/>
    </row>
    <row r="60" spans="1:115" s="79" customFormat="1">
      <c r="A60" s="171" t="s">
        <v>112</v>
      </c>
      <c r="B60" s="181" t="s">
        <v>113</v>
      </c>
      <c r="C60" s="173">
        <v>59</v>
      </c>
      <c r="D60" s="173" t="s">
        <v>11</v>
      </c>
      <c r="E60" s="174">
        <v>2202</v>
      </c>
      <c r="F60" s="175">
        <v>129918</v>
      </c>
      <c r="G60" s="715"/>
      <c r="H60" s="716">
        <v>59</v>
      </c>
      <c r="I60" s="719">
        <v>24359.625</v>
      </c>
      <c r="J60" s="716">
        <v>59</v>
      </c>
      <c r="K60" s="719">
        <v>34103.474999999991</v>
      </c>
      <c r="L60" s="716">
        <v>59</v>
      </c>
      <c r="M60" s="719">
        <v>34103.474999999991</v>
      </c>
      <c r="N60" s="716">
        <v>59</v>
      </c>
      <c r="O60" s="719">
        <v>4871.9250000000011</v>
      </c>
      <c r="P60" s="716">
        <v>59</v>
      </c>
      <c r="Q60" s="719">
        <v>8119.875</v>
      </c>
      <c r="R60" s="716">
        <v>59</v>
      </c>
      <c r="S60" s="719">
        <v>11367.824999999999</v>
      </c>
      <c r="T60" s="716">
        <v>59</v>
      </c>
      <c r="U60" s="719">
        <v>11367.824999999999</v>
      </c>
      <c r="V60" s="716">
        <v>59</v>
      </c>
      <c r="W60" s="719">
        <v>1623.9750000000001</v>
      </c>
      <c r="X60" s="717">
        <v>0.99999999999999989</v>
      </c>
      <c r="Y60" s="718">
        <v>129917.99999999999</v>
      </c>
      <c r="Z60" s="715"/>
      <c r="AA60" s="722">
        <v>59</v>
      </c>
      <c r="AB60" s="719">
        <v>24359.625</v>
      </c>
      <c r="AC60" s="722">
        <v>59</v>
      </c>
      <c r="AD60" s="715">
        <v>34103.474999999991</v>
      </c>
      <c r="AE60" s="715">
        <v>59</v>
      </c>
      <c r="AF60" s="715">
        <v>34103.474999999991</v>
      </c>
      <c r="AG60" s="722">
        <v>59</v>
      </c>
      <c r="AH60" s="715">
        <v>4871.9250000000011</v>
      </c>
      <c r="AI60" s="715">
        <v>10.610745098039196</v>
      </c>
      <c r="AJ60" s="715">
        <v>1460.3037941176444</v>
      </c>
      <c r="AK60" s="722">
        <v>10.610745098039196</v>
      </c>
      <c r="AL60" s="715">
        <v>2044.4253117647017</v>
      </c>
      <c r="AM60" s="722">
        <v>10.610745098039196</v>
      </c>
      <c r="AN60" s="715">
        <v>2044.4253117647017</v>
      </c>
      <c r="AO60" s="715">
        <v>10.610745098039196</v>
      </c>
      <c r="AP60" s="715">
        <v>292.06075882352889</v>
      </c>
      <c r="AQ60" s="717">
        <v>0.7949607843137253</v>
      </c>
      <c r="AR60" s="718">
        <v>103279.71517647056</v>
      </c>
      <c r="AS60" s="715"/>
      <c r="AT60" s="368">
        <v>0</v>
      </c>
      <c r="AU60" s="281">
        <v>0</v>
      </c>
      <c r="AV60" s="368">
        <v>0</v>
      </c>
      <c r="AW60" s="281">
        <v>0</v>
      </c>
      <c r="AX60" s="368">
        <v>0</v>
      </c>
      <c r="AY60" s="281">
        <v>0</v>
      </c>
      <c r="AZ60" s="368">
        <v>0</v>
      </c>
      <c r="BA60" s="281">
        <v>0</v>
      </c>
      <c r="BB60" s="368">
        <v>48.389254901960804</v>
      </c>
      <c r="BC60" s="281">
        <v>6659.5712058823556</v>
      </c>
      <c r="BD60" s="368">
        <v>48.389254901960804</v>
      </c>
      <c r="BE60" s="281">
        <v>9323.3996882352967</v>
      </c>
      <c r="BF60" s="368">
        <v>48.389254901960804</v>
      </c>
      <c r="BG60" s="281">
        <v>9323.3996882352967</v>
      </c>
      <c r="BH60" s="368">
        <v>48.389254901960804</v>
      </c>
      <c r="BI60" s="281">
        <v>1331.9142411764713</v>
      </c>
      <c r="BJ60" s="301">
        <v>0.20503921568627456</v>
      </c>
      <c r="BK60" s="179">
        <v>26638.284823529419</v>
      </c>
      <c r="BL60" s="359"/>
      <c r="BM60" s="376">
        <v>0</v>
      </c>
      <c r="BN60" s="369"/>
      <c r="BO60" s="281">
        <v>0</v>
      </c>
      <c r="BP60" s="376">
        <v>0</v>
      </c>
      <c r="BQ60" s="369"/>
      <c r="BR60" s="281">
        <v>0</v>
      </c>
      <c r="BS60" s="376">
        <v>0</v>
      </c>
      <c r="BT60" s="369"/>
      <c r="BU60" s="281">
        <v>0</v>
      </c>
      <c r="BV60" s="376">
        <v>0</v>
      </c>
      <c r="BW60" s="369"/>
      <c r="BX60" s="281">
        <v>0</v>
      </c>
      <c r="BY60" s="376">
        <v>48.389254901960804</v>
      </c>
      <c r="BZ60" s="369">
        <v>1</v>
      </c>
      <c r="CA60" s="281">
        <v>6659.5712058823556</v>
      </c>
      <c r="CB60" s="376">
        <v>48.389254901960804</v>
      </c>
      <c r="CC60" s="369">
        <v>1</v>
      </c>
      <c r="CD60" s="281">
        <v>9323.3996882352967</v>
      </c>
      <c r="CE60" s="376">
        <v>48.389254901960804</v>
      </c>
      <c r="CF60" s="369">
        <v>1</v>
      </c>
      <c r="CG60" s="281">
        <v>9323.3996882352967</v>
      </c>
      <c r="CH60" s="376">
        <v>48.389254901960804</v>
      </c>
      <c r="CI60" s="369"/>
      <c r="CJ60" s="281">
        <v>0</v>
      </c>
      <c r="CK60" s="178">
        <v>0.95000000000000007</v>
      </c>
      <c r="CL60" s="179">
        <v>25306.370582352949</v>
      </c>
      <c r="CM60" s="380">
        <v>0</v>
      </c>
      <c r="CN60" s="179">
        <v>0</v>
      </c>
      <c r="CO60" s="384">
        <v>0.95000000000000007</v>
      </c>
      <c r="CP60" s="687">
        <v>25306.370582352949</v>
      </c>
      <c r="CQ60" s="906">
        <v>0.95000000000000007</v>
      </c>
      <c r="CR60" s="687">
        <v>25306.370582352949</v>
      </c>
      <c r="CS60" s="785"/>
      <c r="CT60" s="824"/>
      <c r="CU60" s="367"/>
      <c r="CV60" s="407"/>
      <c r="CW60" s="407"/>
      <c r="CX60" s="407"/>
      <c r="CY60" s="407"/>
      <c r="CZ60" s="407"/>
      <c r="DA60" s="682"/>
      <c r="DB60" s="682"/>
      <c r="DD60" s="79" t="s">
        <v>290</v>
      </c>
      <c r="DF60" s="180">
        <v>1.6370904631912708E-11</v>
      </c>
      <c r="DG60" s="79">
        <v>103279.71517647058</v>
      </c>
      <c r="DH60" s="180">
        <v>26638.284823529422</v>
      </c>
      <c r="DI60" s="180">
        <v>32479.5</v>
      </c>
      <c r="DJ60" s="297">
        <v>0.82015686274509836</v>
      </c>
      <c r="DK60" s="180">
        <v>10.610745098039196</v>
      </c>
    </row>
    <row r="61" spans="1:115" s="79" customFormat="1" ht="16.2" thickBot="1">
      <c r="A61" s="150"/>
      <c r="B61" s="160"/>
      <c r="C61" s="252">
        <v>514</v>
      </c>
      <c r="D61" s="80"/>
      <c r="E61" s="261">
        <v>0.84482758620689657</v>
      </c>
      <c r="F61" s="83"/>
      <c r="G61" s="715"/>
      <c r="H61" s="723">
        <v>514</v>
      </c>
      <c r="I61" s="719"/>
      <c r="J61" s="723">
        <v>514</v>
      </c>
      <c r="K61" s="719"/>
      <c r="L61" s="723">
        <v>514</v>
      </c>
      <c r="M61" s="719"/>
      <c r="N61" s="723">
        <v>514</v>
      </c>
      <c r="O61" s="719"/>
      <c r="P61" s="723">
        <v>514</v>
      </c>
      <c r="Q61" s="715"/>
      <c r="R61" s="723">
        <v>514</v>
      </c>
      <c r="S61" s="715"/>
      <c r="T61" s="723">
        <v>514</v>
      </c>
      <c r="U61" s="715"/>
      <c r="V61" s="723">
        <v>514</v>
      </c>
      <c r="W61" s="715"/>
      <c r="X61" s="717"/>
      <c r="Y61" s="718"/>
      <c r="Z61" s="715"/>
      <c r="AA61" s="724">
        <v>514</v>
      </c>
      <c r="AB61" s="719"/>
      <c r="AC61" s="725">
        <v>514</v>
      </c>
      <c r="AD61" s="715"/>
      <c r="AE61" s="726">
        <v>514</v>
      </c>
      <c r="AF61" s="715"/>
      <c r="AG61" s="725">
        <v>514</v>
      </c>
      <c r="AH61" s="715"/>
      <c r="AI61" s="726">
        <v>395.52821029160276</v>
      </c>
      <c r="AJ61" s="715"/>
      <c r="AK61" s="725">
        <v>395.52821029160276</v>
      </c>
      <c r="AL61" s="715"/>
      <c r="AM61" s="725">
        <v>395.52821029160276</v>
      </c>
      <c r="AN61" s="715"/>
      <c r="AO61" s="726">
        <v>395.52821029160276</v>
      </c>
      <c r="AP61" s="715"/>
      <c r="AQ61" s="717"/>
      <c r="AR61" s="718"/>
      <c r="AS61" s="715"/>
      <c r="AT61" s="269"/>
      <c r="AU61" s="281"/>
      <c r="AV61" s="270"/>
      <c r="AW61" s="152"/>
      <c r="AX61" s="270"/>
      <c r="AY61" s="152"/>
      <c r="AZ61" s="270"/>
      <c r="BA61" s="152"/>
      <c r="BB61" s="268"/>
      <c r="BC61" s="152"/>
      <c r="BD61" s="270"/>
      <c r="BE61" s="152"/>
      <c r="BF61" s="270"/>
      <c r="BG61" s="152"/>
      <c r="BH61" s="268"/>
      <c r="BI61" s="152"/>
      <c r="BJ61" s="300"/>
      <c r="BK61" s="157"/>
      <c r="BL61" s="359"/>
      <c r="BM61" s="378"/>
      <c r="BN61" s="364"/>
      <c r="BO61" s="153"/>
      <c r="BP61" s="378"/>
      <c r="BQ61" s="364"/>
      <c r="BR61" s="152"/>
      <c r="BS61" s="378"/>
      <c r="BT61" s="364"/>
      <c r="BU61" s="152"/>
      <c r="BV61" s="378"/>
      <c r="BW61" s="364"/>
      <c r="BX61" s="152"/>
      <c r="BY61" s="378"/>
      <c r="BZ61" s="364"/>
      <c r="CA61" s="152"/>
      <c r="CB61" s="378"/>
      <c r="CC61" s="364"/>
      <c r="CD61" s="152"/>
      <c r="CE61" s="378"/>
      <c r="CF61" s="364"/>
      <c r="CG61" s="152"/>
      <c r="CH61" s="378"/>
      <c r="CI61" s="364"/>
      <c r="CJ61" s="152"/>
      <c r="CK61" s="156"/>
      <c r="CL61" s="157"/>
      <c r="CM61" s="156"/>
      <c r="CN61" s="157"/>
      <c r="CO61" s="383"/>
      <c r="CP61" s="681"/>
      <c r="CQ61" s="907"/>
      <c r="CR61" s="681"/>
      <c r="CS61" s="785"/>
      <c r="CT61" s="824"/>
      <c r="CU61" s="367"/>
      <c r="CV61" s="407"/>
      <c r="CW61" s="407"/>
      <c r="CX61" s="407"/>
      <c r="CY61" s="407"/>
      <c r="CZ61" s="407"/>
      <c r="DA61" s="682"/>
      <c r="DB61" s="682"/>
      <c r="DD61" s="180"/>
    </row>
    <row r="62" spans="1:115" s="79" customFormat="1" ht="16.2" thickTop="1">
      <c r="A62" s="255" t="s">
        <v>284</v>
      </c>
      <c r="B62" s="160"/>
      <c r="C62" s="80"/>
      <c r="D62" s="80"/>
      <c r="E62" s="261">
        <v>0.15517241379310345</v>
      </c>
      <c r="F62" s="83"/>
      <c r="G62" s="715"/>
      <c r="H62" s="716"/>
      <c r="I62" s="719"/>
      <c r="J62" s="716"/>
      <c r="K62" s="719"/>
      <c r="L62" s="716"/>
      <c r="M62" s="719"/>
      <c r="N62" s="716"/>
      <c r="O62" s="719"/>
      <c r="P62" s="716"/>
      <c r="Q62" s="715"/>
      <c r="R62" s="716"/>
      <c r="S62" s="715"/>
      <c r="T62" s="716"/>
      <c r="U62" s="715"/>
      <c r="V62" s="716"/>
      <c r="W62" s="715"/>
      <c r="X62" s="717"/>
      <c r="Y62" s="718"/>
      <c r="Z62" s="715"/>
      <c r="AA62" s="715"/>
      <c r="AB62" s="719"/>
      <c r="AC62" s="722"/>
      <c r="AD62" s="715"/>
      <c r="AE62" s="715"/>
      <c r="AF62" s="715"/>
      <c r="AG62" s="715"/>
      <c r="AH62" s="715"/>
      <c r="AI62" s="715"/>
      <c r="AJ62" s="715"/>
      <c r="AK62" s="715"/>
      <c r="AL62" s="715"/>
      <c r="AM62" s="715"/>
      <c r="AN62" s="715"/>
      <c r="AO62" s="715"/>
      <c r="AP62" s="715"/>
      <c r="AQ62" s="717"/>
      <c r="AR62" s="718"/>
      <c r="AS62" s="715"/>
      <c r="AT62" s="282"/>
      <c r="AU62" s="281"/>
      <c r="AV62" s="249"/>
      <c r="AW62" s="152"/>
      <c r="AX62" s="152"/>
      <c r="AY62" s="152"/>
      <c r="AZ62" s="152"/>
      <c r="BA62" s="152"/>
      <c r="BB62" s="152"/>
      <c r="BC62" s="152"/>
      <c r="BD62" s="152"/>
      <c r="BE62" s="152"/>
      <c r="BF62" s="152"/>
      <c r="BG62" s="152"/>
      <c r="BH62" s="152"/>
      <c r="BI62" s="152"/>
      <c r="BJ62" s="300"/>
      <c r="BK62" s="157"/>
      <c r="BL62" s="359"/>
      <c r="BM62" s="377"/>
      <c r="BN62" s="370"/>
      <c r="BO62" s="153"/>
      <c r="BP62" s="377"/>
      <c r="BQ62" s="370"/>
      <c r="BR62" s="152"/>
      <c r="BS62" s="377"/>
      <c r="BT62" s="370"/>
      <c r="BU62" s="152"/>
      <c r="BV62" s="377"/>
      <c r="BW62" s="370"/>
      <c r="BX62" s="152"/>
      <c r="BY62" s="377"/>
      <c r="BZ62" s="370"/>
      <c r="CA62" s="152"/>
      <c r="CB62" s="377"/>
      <c r="CC62" s="370"/>
      <c r="CD62" s="152"/>
      <c r="CE62" s="377"/>
      <c r="CF62" s="370"/>
      <c r="CG62" s="152"/>
      <c r="CH62" s="377"/>
      <c r="CI62" s="370"/>
      <c r="CJ62" s="152"/>
      <c r="CK62" s="156"/>
      <c r="CL62" s="157"/>
      <c r="CM62" s="156"/>
      <c r="CN62" s="157"/>
      <c r="CO62" s="383"/>
      <c r="CP62" s="681"/>
      <c r="CQ62" s="907"/>
      <c r="CR62" s="681"/>
      <c r="CS62" s="785"/>
      <c r="CT62" s="824"/>
      <c r="CU62" s="367"/>
      <c r="CV62" s="407"/>
      <c r="CW62" s="407"/>
      <c r="CX62" s="407"/>
      <c r="CY62" s="407"/>
      <c r="CZ62" s="407"/>
      <c r="DA62" s="682"/>
      <c r="DB62" s="682"/>
    </row>
    <row r="63" spans="1:115" s="79" customFormat="1">
      <c r="A63" s="171" t="s">
        <v>20</v>
      </c>
      <c r="B63" s="181" t="s">
        <v>252</v>
      </c>
      <c r="C63" s="173">
        <v>343</v>
      </c>
      <c r="D63" s="173" t="s">
        <v>11</v>
      </c>
      <c r="E63" s="174">
        <v>1646</v>
      </c>
      <c r="F63" s="175">
        <v>564578</v>
      </c>
      <c r="G63" s="715"/>
      <c r="H63" s="716">
        <v>343</v>
      </c>
      <c r="I63" s="719">
        <v>105858.375</v>
      </c>
      <c r="J63" s="716">
        <v>343</v>
      </c>
      <c r="K63" s="719">
        <v>148201.72499999998</v>
      </c>
      <c r="L63" s="716">
        <v>343</v>
      </c>
      <c r="M63" s="719">
        <v>148201.72499999998</v>
      </c>
      <c r="N63" s="716">
        <v>343</v>
      </c>
      <c r="O63" s="719">
        <v>21171.675000000003</v>
      </c>
      <c r="P63" s="716">
        <v>343</v>
      </c>
      <c r="Q63" s="719">
        <v>35286.125</v>
      </c>
      <c r="R63" s="716">
        <v>343</v>
      </c>
      <c r="S63" s="719">
        <v>49400.574999999997</v>
      </c>
      <c r="T63" s="716">
        <v>343</v>
      </c>
      <c r="U63" s="719">
        <v>49400.574999999997</v>
      </c>
      <c r="V63" s="716">
        <v>343</v>
      </c>
      <c r="W63" s="719">
        <v>7057.2250000000013</v>
      </c>
      <c r="X63" s="717">
        <v>0.99999999999999978</v>
      </c>
      <c r="Y63" s="718">
        <v>564577.99999999988</v>
      </c>
      <c r="Z63" s="715"/>
      <c r="AA63" s="722">
        <v>343</v>
      </c>
      <c r="AB63" s="719">
        <v>105858.375</v>
      </c>
      <c r="AC63" s="722">
        <v>343</v>
      </c>
      <c r="AD63" s="715">
        <v>148201.72499999998</v>
      </c>
      <c r="AE63" s="722">
        <v>343</v>
      </c>
      <c r="AF63" s="715">
        <v>148201.72499999998</v>
      </c>
      <c r="AG63" s="722">
        <v>343</v>
      </c>
      <c r="AH63" s="715">
        <v>21171.675000000003</v>
      </c>
      <c r="AI63" s="715">
        <v>343</v>
      </c>
      <c r="AJ63" s="715">
        <v>35286.125</v>
      </c>
      <c r="AK63" s="722">
        <v>343</v>
      </c>
      <c r="AL63" s="715">
        <v>49400.574999999997</v>
      </c>
      <c r="AM63" s="722">
        <v>343</v>
      </c>
      <c r="AN63" s="715">
        <v>49400.574999999997</v>
      </c>
      <c r="AO63" s="715">
        <v>343</v>
      </c>
      <c r="AP63" s="715">
        <v>7057.2250000000013</v>
      </c>
      <c r="AQ63" s="717">
        <v>0.99999999999999978</v>
      </c>
      <c r="AR63" s="718">
        <v>564577.99999999988</v>
      </c>
      <c r="AS63" s="715"/>
      <c r="AT63" s="368">
        <v>0</v>
      </c>
      <c r="AU63" s="281">
        <v>0</v>
      </c>
      <c r="AV63" s="368">
        <v>0</v>
      </c>
      <c r="AW63" s="281">
        <v>0</v>
      </c>
      <c r="AX63" s="368">
        <v>0</v>
      </c>
      <c r="AY63" s="281">
        <v>0</v>
      </c>
      <c r="AZ63" s="368">
        <v>0</v>
      </c>
      <c r="BA63" s="281">
        <v>0</v>
      </c>
      <c r="BB63" s="368">
        <v>0</v>
      </c>
      <c r="BC63" s="281">
        <v>0</v>
      </c>
      <c r="BD63" s="368">
        <v>0</v>
      </c>
      <c r="BE63" s="281">
        <v>0</v>
      </c>
      <c r="BF63" s="368">
        <v>0</v>
      </c>
      <c r="BG63" s="281">
        <v>0</v>
      </c>
      <c r="BH63" s="368">
        <v>0</v>
      </c>
      <c r="BI63" s="281">
        <v>0</v>
      </c>
      <c r="BJ63" s="301">
        <v>0</v>
      </c>
      <c r="BK63" s="179">
        <v>0</v>
      </c>
      <c r="BL63" s="359"/>
      <c r="BM63" s="376">
        <v>0</v>
      </c>
      <c r="BN63" s="369"/>
      <c r="BO63" s="281">
        <v>0</v>
      </c>
      <c r="BP63" s="376">
        <v>0</v>
      </c>
      <c r="BQ63" s="369"/>
      <c r="BR63" s="281">
        <v>0</v>
      </c>
      <c r="BS63" s="376">
        <v>0</v>
      </c>
      <c r="BT63" s="369"/>
      <c r="BU63" s="281">
        <v>0</v>
      </c>
      <c r="BV63" s="376">
        <v>0</v>
      </c>
      <c r="BW63" s="369"/>
      <c r="BX63" s="281">
        <v>0</v>
      </c>
      <c r="BY63" s="376">
        <v>0</v>
      </c>
      <c r="BZ63" s="369"/>
      <c r="CA63" s="281">
        <v>0</v>
      </c>
      <c r="CB63" s="376">
        <v>0</v>
      </c>
      <c r="CC63" s="369"/>
      <c r="CD63" s="281">
        <v>0</v>
      </c>
      <c r="CE63" s="376">
        <v>0</v>
      </c>
      <c r="CF63" s="369"/>
      <c r="CG63" s="281">
        <v>0</v>
      </c>
      <c r="CH63" s="376">
        <v>0</v>
      </c>
      <c r="CI63" s="369"/>
      <c r="CJ63" s="281">
        <v>0</v>
      </c>
      <c r="CK63" s="178"/>
      <c r="CL63" s="179">
        <v>0</v>
      </c>
      <c r="CM63" s="380">
        <v>0</v>
      </c>
      <c r="CN63" s="179">
        <v>0</v>
      </c>
      <c r="CO63" s="384"/>
      <c r="CP63" s="687">
        <v>0</v>
      </c>
      <c r="CQ63" s="906"/>
      <c r="CR63" s="687">
        <v>0</v>
      </c>
      <c r="CS63" s="785"/>
      <c r="CT63" s="824"/>
      <c r="CU63" s="367"/>
      <c r="CV63" s="407"/>
      <c r="CW63" s="407"/>
      <c r="CX63" s="407"/>
      <c r="CY63" s="407"/>
      <c r="CZ63" s="407"/>
      <c r="DA63" s="682"/>
      <c r="DB63" s="682"/>
      <c r="DD63" s="79" t="s">
        <v>290</v>
      </c>
      <c r="DF63" s="180">
        <v>4.3655745685100555E-11</v>
      </c>
      <c r="DG63" s="79">
        <v>564578</v>
      </c>
    </row>
    <row r="64" spans="1:115" s="79" customFormat="1" ht="3.75" customHeight="1">
      <c r="A64" s="150"/>
      <c r="B64" s="160"/>
      <c r="C64" s="80"/>
      <c r="D64" s="80"/>
      <c r="E64" s="82"/>
      <c r="F64" s="83"/>
      <c r="G64" s="715"/>
      <c r="H64" s="716"/>
      <c r="I64" s="719"/>
      <c r="J64" s="716"/>
      <c r="K64" s="719"/>
      <c r="L64" s="716"/>
      <c r="M64" s="719"/>
      <c r="N64" s="716"/>
      <c r="O64" s="719"/>
      <c r="P64" s="716"/>
      <c r="Q64" s="715"/>
      <c r="R64" s="716"/>
      <c r="S64" s="715"/>
      <c r="T64" s="716"/>
      <c r="U64" s="715"/>
      <c r="V64" s="716"/>
      <c r="W64" s="715"/>
      <c r="X64" s="717"/>
      <c r="Y64" s="718"/>
      <c r="Z64" s="715"/>
      <c r="AA64" s="715"/>
      <c r="AB64" s="719"/>
      <c r="AC64" s="722"/>
      <c r="AD64" s="715"/>
      <c r="AE64" s="715"/>
      <c r="AF64" s="715"/>
      <c r="AG64" s="715"/>
      <c r="AH64" s="715"/>
      <c r="AI64" s="715"/>
      <c r="AJ64" s="715"/>
      <c r="AK64" s="715"/>
      <c r="AL64" s="715"/>
      <c r="AM64" s="715"/>
      <c r="AN64" s="715"/>
      <c r="AO64" s="715"/>
      <c r="AP64" s="715"/>
      <c r="AQ64" s="717"/>
      <c r="AR64" s="718"/>
      <c r="AS64" s="715"/>
      <c r="AT64" s="282"/>
      <c r="AU64" s="281"/>
      <c r="AV64" s="249"/>
      <c r="AW64" s="152"/>
      <c r="AX64" s="152"/>
      <c r="AY64" s="152"/>
      <c r="AZ64" s="152"/>
      <c r="BA64" s="152"/>
      <c r="BB64" s="152"/>
      <c r="BC64" s="152"/>
      <c r="BD64" s="152"/>
      <c r="BE64" s="152"/>
      <c r="BF64" s="152"/>
      <c r="BG64" s="152"/>
      <c r="BH64" s="152"/>
      <c r="BI64" s="152"/>
      <c r="BJ64" s="300"/>
      <c r="BK64" s="157"/>
      <c r="BL64" s="359"/>
      <c r="BM64" s="377"/>
      <c r="BN64" s="370"/>
      <c r="BO64" s="153"/>
      <c r="BP64" s="377"/>
      <c r="BQ64" s="370"/>
      <c r="BR64" s="152"/>
      <c r="BS64" s="377"/>
      <c r="BT64" s="370"/>
      <c r="BU64" s="152"/>
      <c r="BV64" s="377"/>
      <c r="BW64" s="370"/>
      <c r="BX64" s="152"/>
      <c r="BY64" s="377"/>
      <c r="BZ64" s="370"/>
      <c r="CA64" s="152"/>
      <c r="CB64" s="377"/>
      <c r="CC64" s="370"/>
      <c r="CD64" s="152"/>
      <c r="CE64" s="377"/>
      <c r="CF64" s="370"/>
      <c r="CG64" s="152"/>
      <c r="CH64" s="377"/>
      <c r="CI64" s="370"/>
      <c r="CJ64" s="152"/>
      <c r="CK64" s="156"/>
      <c r="CL64" s="157"/>
      <c r="CM64" s="156"/>
      <c r="CN64" s="157"/>
      <c r="CO64" s="383"/>
      <c r="CP64" s="681"/>
      <c r="CQ64" s="907"/>
      <c r="CR64" s="681"/>
      <c r="CS64" s="785"/>
      <c r="CT64" s="824"/>
      <c r="CU64" s="367"/>
      <c r="CV64" s="407"/>
      <c r="CW64" s="407"/>
      <c r="CX64" s="407"/>
      <c r="CY64" s="407"/>
      <c r="CZ64" s="407"/>
      <c r="DA64" s="682"/>
      <c r="DB64" s="682"/>
    </row>
    <row r="65" spans="1:115" s="79" customFormat="1">
      <c r="A65" s="171" t="s">
        <v>114</v>
      </c>
      <c r="B65" s="181" t="s">
        <v>253</v>
      </c>
      <c r="C65" s="173">
        <v>63</v>
      </c>
      <c r="D65" s="173" t="s">
        <v>11</v>
      </c>
      <c r="E65" s="174">
        <v>2345</v>
      </c>
      <c r="F65" s="175">
        <v>147735</v>
      </c>
      <c r="G65" s="715"/>
      <c r="H65" s="716">
        <v>63</v>
      </c>
      <c r="I65" s="719">
        <v>27700.3125</v>
      </c>
      <c r="J65" s="716">
        <v>63</v>
      </c>
      <c r="K65" s="719">
        <v>38780.437499999993</v>
      </c>
      <c r="L65" s="716">
        <v>63</v>
      </c>
      <c r="M65" s="719">
        <v>38780.437499999993</v>
      </c>
      <c r="N65" s="716">
        <v>63</v>
      </c>
      <c r="O65" s="719">
        <v>5540.0625000000009</v>
      </c>
      <c r="P65" s="716">
        <v>63</v>
      </c>
      <c r="Q65" s="719">
        <v>9233.4375</v>
      </c>
      <c r="R65" s="716">
        <v>63</v>
      </c>
      <c r="S65" s="719">
        <v>12926.812499999998</v>
      </c>
      <c r="T65" s="716">
        <v>63</v>
      </c>
      <c r="U65" s="719">
        <v>12926.812499999998</v>
      </c>
      <c r="V65" s="716">
        <v>63</v>
      </c>
      <c r="W65" s="719">
        <v>1846.6875000000002</v>
      </c>
      <c r="X65" s="717">
        <v>1</v>
      </c>
      <c r="Y65" s="718">
        <v>147735</v>
      </c>
      <c r="Z65" s="715"/>
      <c r="AA65" s="722">
        <v>63</v>
      </c>
      <c r="AB65" s="719">
        <v>27700.3125</v>
      </c>
      <c r="AC65" s="722">
        <v>63</v>
      </c>
      <c r="AD65" s="715">
        <v>38780.437499999993</v>
      </c>
      <c r="AE65" s="722">
        <v>63</v>
      </c>
      <c r="AF65" s="715">
        <v>38780.437499999993</v>
      </c>
      <c r="AG65" s="722">
        <v>63</v>
      </c>
      <c r="AH65" s="715">
        <v>5540.0625000000009</v>
      </c>
      <c r="AI65" s="722">
        <v>63</v>
      </c>
      <c r="AJ65" s="715">
        <v>9233.4375</v>
      </c>
      <c r="AK65" s="722">
        <v>63</v>
      </c>
      <c r="AL65" s="715">
        <v>12926.812499999998</v>
      </c>
      <c r="AM65" s="722">
        <v>63</v>
      </c>
      <c r="AN65" s="715">
        <v>12926.812499999998</v>
      </c>
      <c r="AO65" s="715">
        <v>63</v>
      </c>
      <c r="AP65" s="715">
        <v>1846.6875000000002</v>
      </c>
      <c r="AQ65" s="717">
        <v>1</v>
      </c>
      <c r="AR65" s="718">
        <v>147735</v>
      </c>
      <c r="AS65" s="715"/>
      <c r="AT65" s="368">
        <v>0</v>
      </c>
      <c r="AU65" s="281">
        <v>0</v>
      </c>
      <c r="AV65" s="368">
        <v>0</v>
      </c>
      <c r="AW65" s="281">
        <v>0</v>
      </c>
      <c r="AX65" s="368">
        <v>0</v>
      </c>
      <c r="AY65" s="281">
        <v>0</v>
      </c>
      <c r="AZ65" s="368">
        <v>0</v>
      </c>
      <c r="BA65" s="281">
        <v>0</v>
      </c>
      <c r="BB65" s="368">
        <v>0</v>
      </c>
      <c r="BC65" s="281">
        <v>0</v>
      </c>
      <c r="BD65" s="368">
        <v>0</v>
      </c>
      <c r="BE65" s="281">
        <v>0</v>
      </c>
      <c r="BF65" s="368">
        <v>0</v>
      </c>
      <c r="BG65" s="281">
        <v>0</v>
      </c>
      <c r="BH65" s="368">
        <v>0</v>
      </c>
      <c r="BI65" s="281">
        <v>0</v>
      </c>
      <c r="BJ65" s="301">
        <v>0</v>
      </c>
      <c r="BK65" s="179">
        <v>0</v>
      </c>
      <c r="BL65" s="359"/>
      <c r="BM65" s="376">
        <v>0</v>
      </c>
      <c r="BN65" s="369"/>
      <c r="BO65" s="281">
        <v>0</v>
      </c>
      <c r="BP65" s="376">
        <v>0</v>
      </c>
      <c r="BQ65" s="369"/>
      <c r="BR65" s="281">
        <v>0</v>
      </c>
      <c r="BS65" s="376">
        <v>0</v>
      </c>
      <c r="BT65" s="369"/>
      <c r="BU65" s="281">
        <v>0</v>
      </c>
      <c r="BV65" s="376">
        <v>0</v>
      </c>
      <c r="BW65" s="369"/>
      <c r="BX65" s="281">
        <v>0</v>
      </c>
      <c r="BY65" s="376">
        <v>0</v>
      </c>
      <c r="BZ65" s="369"/>
      <c r="CA65" s="281">
        <v>0</v>
      </c>
      <c r="CB65" s="376">
        <v>0</v>
      </c>
      <c r="CC65" s="369"/>
      <c r="CD65" s="281">
        <v>0</v>
      </c>
      <c r="CE65" s="376">
        <v>0</v>
      </c>
      <c r="CF65" s="369"/>
      <c r="CG65" s="281">
        <v>0</v>
      </c>
      <c r="CH65" s="376">
        <v>0</v>
      </c>
      <c r="CI65" s="369"/>
      <c r="CJ65" s="281">
        <v>0</v>
      </c>
      <c r="CK65" s="178"/>
      <c r="CL65" s="179">
        <v>0</v>
      </c>
      <c r="CM65" s="380">
        <v>0</v>
      </c>
      <c r="CN65" s="179">
        <v>0</v>
      </c>
      <c r="CO65" s="384"/>
      <c r="CP65" s="687">
        <v>0</v>
      </c>
      <c r="CQ65" s="906"/>
      <c r="CR65" s="687">
        <v>0</v>
      </c>
      <c r="CS65" s="785"/>
      <c r="CT65" s="824"/>
      <c r="CU65" s="367"/>
      <c r="CV65" s="407"/>
      <c r="CW65" s="407"/>
      <c r="CX65" s="407"/>
      <c r="CY65" s="407"/>
      <c r="CZ65" s="407"/>
      <c r="DA65" s="682"/>
      <c r="DB65" s="682"/>
      <c r="DD65" s="79" t="s">
        <v>290</v>
      </c>
      <c r="DF65" s="180">
        <v>1.3642420526593924E-11</v>
      </c>
      <c r="DG65" s="79">
        <v>147735</v>
      </c>
    </row>
    <row r="66" spans="1:115" s="79" customFormat="1">
      <c r="A66" s="150"/>
      <c r="B66" s="160"/>
      <c r="C66" s="728">
        <v>406</v>
      </c>
      <c r="D66" s="80"/>
      <c r="E66" s="82"/>
      <c r="F66" s="83"/>
      <c r="G66" s="715"/>
      <c r="H66" s="729">
        <v>406</v>
      </c>
      <c r="I66" s="719"/>
      <c r="J66" s="729">
        <v>406</v>
      </c>
      <c r="K66" s="719"/>
      <c r="L66" s="729">
        <v>406</v>
      </c>
      <c r="M66" s="719"/>
      <c r="N66" s="729">
        <v>406</v>
      </c>
      <c r="O66" s="719"/>
      <c r="P66" s="729">
        <v>406</v>
      </c>
      <c r="Q66" s="715"/>
      <c r="R66" s="729">
        <v>406</v>
      </c>
      <c r="S66" s="715"/>
      <c r="T66" s="729">
        <v>406</v>
      </c>
      <c r="U66" s="715"/>
      <c r="V66" s="729">
        <v>406</v>
      </c>
      <c r="W66" s="715"/>
      <c r="X66" s="717"/>
      <c r="Y66" s="718"/>
      <c r="Z66" s="715"/>
      <c r="AA66" s="730">
        <v>406</v>
      </c>
      <c r="AB66" s="719"/>
      <c r="AC66" s="731">
        <v>406</v>
      </c>
      <c r="AD66" s="715"/>
      <c r="AE66" s="731">
        <v>406</v>
      </c>
      <c r="AF66" s="715"/>
      <c r="AG66" s="731">
        <v>406</v>
      </c>
      <c r="AH66" s="715"/>
      <c r="AI66" s="732">
        <v>406</v>
      </c>
      <c r="AJ66" s="715"/>
      <c r="AK66" s="731">
        <v>406</v>
      </c>
      <c r="AL66" s="715"/>
      <c r="AM66" s="731">
        <v>406</v>
      </c>
      <c r="AN66" s="715"/>
      <c r="AO66" s="732">
        <v>406</v>
      </c>
      <c r="AP66" s="715"/>
      <c r="AQ66" s="717"/>
      <c r="AR66" s="718"/>
      <c r="AS66" s="715"/>
      <c r="AT66" s="733"/>
      <c r="AU66" s="281"/>
      <c r="AV66" s="734"/>
      <c r="AW66" s="152"/>
      <c r="AX66" s="734"/>
      <c r="AY66" s="152"/>
      <c r="AZ66" s="734"/>
      <c r="BA66" s="152"/>
      <c r="BB66" s="735"/>
      <c r="BC66" s="152"/>
      <c r="BD66" s="734"/>
      <c r="BE66" s="152"/>
      <c r="BF66" s="734"/>
      <c r="BG66" s="152"/>
      <c r="BH66" s="735"/>
      <c r="BI66" s="152"/>
      <c r="BJ66" s="300"/>
      <c r="BK66" s="157"/>
      <c r="BL66" s="359"/>
      <c r="BM66" s="736"/>
      <c r="BN66" s="364"/>
      <c r="BO66" s="153"/>
      <c r="BP66" s="736"/>
      <c r="BQ66" s="364"/>
      <c r="BR66" s="152"/>
      <c r="BS66" s="736"/>
      <c r="BT66" s="364"/>
      <c r="BU66" s="152"/>
      <c r="BV66" s="736"/>
      <c r="BW66" s="364"/>
      <c r="BX66" s="152"/>
      <c r="BY66" s="736"/>
      <c r="BZ66" s="364"/>
      <c r="CA66" s="152"/>
      <c r="CB66" s="736"/>
      <c r="CC66" s="364"/>
      <c r="CD66" s="152"/>
      <c r="CE66" s="736"/>
      <c r="CF66" s="364"/>
      <c r="CG66" s="152"/>
      <c r="CH66" s="736"/>
      <c r="CI66" s="364"/>
      <c r="CJ66" s="152"/>
      <c r="CK66" s="156"/>
      <c r="CL66" s="157"/>
      <c r="CM66" s="156"/>
      <c r="CN66" s="157"/>
      <c r="CO66" s="383"/>
      <c r="CP66" s="681"/>
      <c r="CQ66" s="907"/>
      <c r="CR66" s="681"/>
      <c r="CS66" s="785"/>
      <c r="CT66" s="824"/>
      <c r="CU66" s="367"/>
      <c r="CV66" s="407"/>
      <c r="CW66" s="407"/>
      <c r="CX66" s="407"/>
      <c r="CY66" s="407"/>
      <c r="CZ66" s="407"/>
      <c r="DA66" s="682"/>
      <c r="DB66" s="682"/>
      <c r="DD66" s="180"/>
    </row>
    <row r="67" spans="1:115" s="79" customFormat="1">
      <c r="A67" s="432"/>
      <c r="B67" s="433"/>
      <c r="C67" s="695"/>
      <c r="D67" s="434"/>
      <c r="E67" s="435"/>
      <c r="F67" s="436"/>
      <c r="G67" s="737"/>
      <c r="H67" s="738"/>
      <c r="I67" s="739"/>
      <c r="J67" s="738"/>
      <c r="K67" s="739"/>
      <c r="L67" s="738"/>
      <c r="M67" s="739"/>
      <c r="N67" s="738"/>
      <c r="O67" s="739"/>
      <c r="P67" s="738"/>
      <c r="Q67" s="737"/>
      <c r="R67" s="738"/>
      <c r="S67" s="737"/>
      <c r="T67" s="738"/>
      <c r="U67" s="737"/>
      <c r="V67" s="738"/>
      <c r="W67" s="737"/>
      <c r="X67" s="740"/>
      <c r="Y67" s="741"/>
      <c r="Z67" s="737"/>
      <c r="AA67" s="742"/>
      <c r="AB67" s="739"/>
      <c r="AC67" s="742"/>
      <c r="AD67" s="737"/>
      <c r="AE67" s="742"/>
      <c r="AF67" s="737"/>
      <c r="AG67" s="742"/>
      <c r="AH67" s="737"/>
      <c r="AI67" s="737"/>
      <c r="AJ67" s="737"/>
      <c r="AK67" s="742"/>
      <c r="AL67" s="737"/>
      <c r="AM67" s="742"/>
      <c r="AN67" s="737"/>
      <c r="AO67" s="737"/>
      <c r="AP67" s="737"/>
      <c r="AQ67" s="740"/>
      <c r="AR67" s="741"/>
      <c r="AS67" s="737"/>
      <c r="AT67" s="743"/>
      <c r="AU67" s="744"/>
      <c r="AV67" s="745"/>
      <c r="AW67" s="705"/>
      <c r="AX67" s="745"/>
      <c r="AY67" s="705"/>
      <c r="AZ67" s="745"/>
      <c r="BA67" s="705"/>
      <c r="BB67" s="705"/>
      <c r="BC67" s="705"/>
      <c r="BD67" s="745"/>
      <c r="BE67" s="705"/>
      <c r="BF67" s="745"/>
      <c r="BG67" s="705"/>
      <c r="BH67" s="705"/>
      <c r="BI67" s="705"/>
      <c r="BJ67" s="706"/>
      <c r="BK67" s="707">
        <f>SUM(BK38:BK66)</f>
        <v>540169.06683328166</v>
      </c>
      <c r="BL67" s="708"/>
      <c r="BM67" s="746"/>
      <c r="BN67" s="710"/>
      <c r="BO67" s="747"/>
      <c r="BP67" s="746"/>
      <c r="BQ67" s="710"/>
      <c r="BR67" s="705"/>
      <c r="BS67" s="746"/>
      <c r="BT67" s="710"/>
      <c r="BU67" s="705"/>
      <c r="BV67" s="746"/>
      <c r="BW67" s="710"/>
      <c r="BX67" s="705"/>
      <c r="BY67" s="746"/>
      <c r="BZ67" s="710"/>
      <c r="CA67" s="705"/>
      <c r="CB67" s="746"/>
      <c r="CC67" s="710"/>
      <c r="CD67" s="705"/>
      <c r="CE67" s="746"/>
      <c r="CF67" s="710"/>
      <c r="CG67" s="705"/>
      <c r="CH67" s="746"/>
      <c r="CI67" s="710"/>
      <c r="CJ67" s="705"/>
      <c r="CK67" s="711"/>
      <c r="CL67" s="707"/>
      <c r="CM67" s="711"/>
      <c r="CN67" s="707"/>
      <c r="CO67" s="712">
        <f>CP67/BK67</f>
        <v>0.76674963622750814</v>
      </c>
      <c r="CP67" s="958">
        <f>SUM(CP38:CP66)</f>
        <v>414174.43549577123</v>
      </c>
      <c r="CQ67" s="955">
        <f>CR67/BK67</f>
        <v>0.76674963622750814</v>
      </c>
      <c r="CR67" s="958">
        <f>SUM(CR38:CR66)</f>
        <v>414174.43549577123</v>
      </c>
      <c r="CS67" s="913">
        <v>0.77</v>
      </c>
      <c r="CT67" s="959">
        <f>BK67*CS67</f>
        <v>415930.1814616269</v>
      </c>
      <c r="CU67" s="956">
        <f>CT67</f>
        <v>415930.1814616269</v>
      </c>
      <c r="CV67" s="438"/>
      <c r="CW67" s="438"/>
      <c r="CX67" s="438"/>
      <c r="CY67" s="438"/>
      <c r="CZ67" s="438"/>
      <c r="DA67" s="682"/>
      <c r="DB67" s="682"/>
      <c r="DD67" s="180"/>
    </row>
    <row r="68" spans="1:115" s="79" customFormat="1">
      <c r="A68" s="150"/>
      <c r="B68" s="160"/>
      <c r="C68" s="748"/>
      <c r="D68" s="80"/>
      <c r="E68" s="82"/>
      <c r="F68" s="83"/>
      <c r="G68" s="715"/>
      <c r="H68" s="749"/>
      <c r="I68" s="719"/>
      <c r="J68" s="749"/>
      <c r="K68" s="719"/>
      <c r="L68" s="749"/>
      <c r="M68" s="719"/>
      <c r="N68" s="749"/>
      <c r="O68" s="719"/>
      <c r="P68" s="749"/>
      <c r="Q68" s="715"/>
      <c r="R68" s="749"/>
      <c r="S68" s="715"/>
      <c r="T68" s="749"/>
      <c r="U68" s="715"/>
      <c r="V68" s="749"/>
      <c r="W68" s="715"/>
      <c r="X68" s="717"/>
      <c r="Y68" s="718"/>
      <c r="Z68" s="715"/>
      <c r="AA68" s="722"/>
      <c r="AB68" s="719"/>
      <c r="AC68" s="722"/>
      <c r="AD68" s="715"/>
      <c r="AE68" s="722"/>
      <c r="AF68" s="715"/>
      <c r="AG68" s="722"/>
      <c r="AH68" s="715"/>
      <c r="AI68" s="715"/>
      <c r="AJ68" s="715"/>
      <c r="AK68" s="722"/>
      <c r="AL68" s="715"/>
      <c r="AM68" s="722"/>
      <c r="AN68" s="715"/>
      <c r="AO68" s="715"/>
      <c r="AP68" s="715"/>
      <c r="AQ68" s="717"/>
      <c r="AR68" s="718"/>
      <c r="AS68" s="715"/>
      <c r="AT68" s="360"/>
      <c r="AU68" s="281"/>
      <c r="AV68" s="249"/>
      <c r="AW68" s="152"/>
      <c r="AX68" s="249"/>
      <c r="AY68" s="152"/>
      <c r="AZ68" s="249"/>
      <c r="BA68" s="152"/>
      <c r="BB68" s="152"/>
      <c r="BC68" s="152"/>
      <c r="BD68" s="249"/>
      <c r="BE68" s="152"/>
      <c r="BF68" s="249"/>
      <c r="BG68" s="152"/>
      <c r="BH68" s="152"/>
      <c r="BI68" s="152"/>
      <c r="BJ68" s="300"/>
      <c r="BK68" s="157"/>
      <c r="BL68" s="359"/>
      <c r="BM68" s="377"/>
      <c r="BN68" s="364"/>
      <c r="BO68" s="153"/>
      <c r="BP68" s="377"/>
      <c r="BQ68" s="364"/>
      <c r="BR68" s="152"/>
      <c r="BS68" s="377"/>
      <c r="BT68" s="364"/>
      <c r="BU68" s="152"/>
      <c r="BV68" s="377"/>
      <c r="BW68" s="364"/>
      <c r="BX68" s="152"/>
      <c r="BY68" s="377"/>
      <c r="BZ68" s="364"/>
      <c r="CA68" s="152"/>
      <c r="CB68" s="377"/>
      <c r="CC68" s="364"/>
      <c r="CD68" s="152"/>
      <c r="CE68" s="377"/>
      <c r="CF68" s="364"/>
      <c r="CG68" s="152"/>
      <c r="CH68" s="377"/>
      <c r="CI68" s="364"/>
      <c r="CJ68" s="152"/>
      <c r="CK68" s="156"/>
      <c r="CL68" s="157"/>
      <c r="CM68" s="156"/>
      <c r="CN68" s="157"/>
      <c r="CO68" s="383"/>
      <c r="CP68" s="681"/>
      <c r="CQ68" s="907"/>
      <c r="CR68" s="681"/>
      <c r="CS68" s="785"/>
      <c r="CT68" s="824"/>
      <c r="CU68" s="367"/>
      <c r="CV68" s="407"/>
      <c r="CW68" s="407"/>
      <c r="CX68" s="407"/>
      <c r="CY68" s="407"/>
      <c r="CZ68" s="407"/>
      <c r="DA68" s="682"/>
      <c r="DB68" s="682"/>
      <c r="DD68" s="180"/>
    </row>
    <row r="69" spans="1:115" s="79" customFormat="1">
      <c r="A69" s="150"/>
      <c r="B69" s="167" t="s">
        <v>16</v>
      </c>
      <c r="C69" s="80"/>
      <c r="D69" s="80"/>
      <c r="E69" s="82"/>
      <c r="F69" s="83"/>
      <c r="G69" s="715"/>
      <c r="H69" s="716"/>
      <c r="I69" s="719"/>
      <c r="J69" s="716"/>
      <c r="K69" s="719"/>
      <c r="L69" s="716"/>
      <c r="M69" s="719"/>
      <c r="N69" s="716"/>
      <c r="O69" s="719"/>
      <c r="P69" s="716"/>
      <c r="Q69" s="715"/>
      <c r="R69" s="716"/>
      <c r="S69" s="715"/>
      <c r="T69" s="716"/>
      <c r="U69" s="715"/>
      <c r="V69" s="716"/>
      <c r="W69" s="715"/>
      <c r="X69" s="717"/>
      <c r="Y69" s="718"/>
      <c r="Z69" s="715"/>
      <c r="AA69" s="715"/>
      <c r="AB69" s="719"/>
      <c r="AC69" s="715"/>
      <c r="AD69" s="715"/>
      <c r="AE69" s="715"/>
      <c r="AF69" s="715"/>
      <c r="AG69" s="715"/>
      <c r="AH69" s="715"/>
      <c r="AI69" s="715"/>
      <c r="AJ69" s="715"/>
      <c r="AK69" s="715"/>
      <c r="AL69" s="715"/>
      <c r="AM69" s="715"/>
      <c r="AN69" s="715"/>
      <c r="AO69" s="715"/>
      <c r="AP69" s="715"/>
      <c r="AQ69" s="717"/>
      <c r="AR69" s="718"/>
      <c r="AS69" s="715"/>
      <c r="AT69" s="282"/>
      <c r="AU69" s="281"/>
      <c r="AV69" s="152"/>
      <c r="AW69" s="152"/>
      <c r="AX69" s="152"/>
      <c r="AY69" s="152"/>
      <c r="AZ69" s="152"/>
      <c r="BA69" s="152"/>
      <c r="BB69" s="152"/>
      <c r="BC69" s="152"/>
      <c r="BD69" s="152"/>
      <c r="BE69" s="152"/>
      <c r="BF69" s="152"/>
      <c r="BG69" s="152"/>
      <c r="BH69" s="152"/>
      <c r="BI69" s="152"/>
      <c r="BJ69" s="300"/>
      <c r="BK69" s="157"/>
      <c r="BL69" s="359"/>
      <c r="BM69" s="377"/>
      <c r="BN69" s="370"/>
      <c r="BO69" s="153"/>
      <c r="BP69" s="377"/>
      <c r="BQ69" s="370"/>
      <c r="BR69" s="152"/>
      <c r="BS69" s="377"/>
      <c r="BT69" s="370"/>
      <c r="BU69" s="152"/>
      <c r="BV69" s="377"/>
      <c r="BW69" s="370"/>
      <c r="BX69" s="152"/>
      <c r="BY69" s="377"/>
      <c r="BZ69" s="370"/>
      <c r="CA69" s="152"/>
      <c r="CB69" s="377"/>
      <c r="CC69" s="370"/>
      <c r="CD69" s="152"/>
      <c r="CE69" s="377"/>
      <c r="CF69" s="370"/>
      <c r="CG69" s="152"/>
      <c r="CH69" s="377"/>
      <c r="CI69" s="370"/>
      <c r="CJ69" s="152"/>
      <c r="CK69" s="156"/>
      <c r="CL69" s="157"/>
      <c r="CM69" s="156"/>
      <c r="CN69" s="157"/>
      <c r="CO69" s="383"/>
      <c r="CP69" s="681"/>
      <c r="CQ69" s="907"/>
      <c r="CR69" s="681"/>
      <c r="CS69" s="785"/>
      <c r="CT69" s="824"/>
      <c r="CU69" s="367"/>
      <c r="CV69" s="407"/>
      <c r="CW69" s="407"/>
      <c r="CX69" s="407"/>
      <c r="CY69" s="407"/>
      <c r="CZ69" s="407"/>
      <c r="DA69" s="682"/>
      <c r="DB69" s="682"/>
    </row>
    <row r="70" spans="1:115" s="79" customFormat="1" ht="5.25" customHeight="1">
      <c r="A70" s="150"/>
      <c r="B70" s="168"/>
      <c r="C70" s="80"/>
      <c r="D70" s="80"/>
      <c r="E70" s="82"/>
      <c r="F70" s="83"/>
      <c r="G70" s="715"/>
      <c r="H70" s="716"/>
      <c r="I70" s="719"/>
      <c r="J70" s="716"/>
      <c r="K70" s="719"/>
      <c r="L70" s="716"/>
      <c r="M70" s="719"/>
      <c r="N70" s="716"/>
      <c r="O70" s="719"/>
      <c r="P70" s="716"/>
      <c r="Q70" s="715"/>
      <c r="R70" s="716"/>
      <c r="S70" s="715"/>
      <c r="T70" s="716"/>
      <c r="U70" s="715"/>
      <c r="V70" s="716"/>
      <c r="W70" s="715"/>
      <c r="X70" s="717"/>
      <c r="Y70" s="718"/>
      <c r="Z70" s="715"/>
      <c r="AA70" s="715"/>
      <c r="AB70" s="719"/>
      <c r="AC70" s="715"/>
      <c r="AD70" s="715"/>
      <c r="AE70" s="715"/>
      <c r="AF70" s="715"/>
      <c r="AG70" s="715"/>
      <c r="AH70" s="715"/>
      <c r="AI70" s="715"/>
      <c r="AJ70" s="715"/>
      <c r="AK70" s="715"/>
      <c r="AL70" s="715"/>
      <c r="AM70" s="715"/>
      <c r="AN70" s="715"/>
      <c r="AO70" s="715"/>
      <c r="AP70" s="715"/>
      <c r="AQ70" s="717"/>
      <c r="AR70" s="718"/>
      <c r="AS70" s="715"/>
      <c r="AT70" s="282"/>
      <c r="AU70" s="281"/>
      <c r="AV70" s="152"/>
      <c r="AW70" s="152"/>
      <c r="AX70" s="152"/>
      <c r="AY70" s="152"/>
      <c r="AZ70" s="152"/>
      <c r="BA70" s="152"/>
      <c r="BB70" s="152"/>
      <c r="BC70" s="152"/>
      <c r="BD70" s="152"/>
      <c r="BE70" s="152"/>
      <c r="BF70" s="152"/>
      <c r="BG70" s="152"/>
      <c r="BH70" s="152"/>
      <c r="BI70" s="152"/>
      <c r="BJ70" s="300"/>
      <c r="BK70" s="157"/>
      <c r="BL70" s="359"/>
      <c r="BM70" s="377"/>
      <c r="BN70" s="370"/>
      <c r="BO70" s="153"/>
      <c r="BP70" s="377"/>
      <c r="BQ70" s="370"/>
      <c r="BR70" s="152"/>
      <c r="BS70" s="377"/>
      <c r="BT70" s="370"/>
      <c r="BU70" s="152"/>
      <c r="BV70" s="377"/>
      <c r="BW70" s="370"/>
      <c r="BX70" s="152"/>
      <c r="BY70" s="377"/>
      <c r="BZ70" s="370"/>
      <c r="CA70" s="152"/>
      <c r="CB70" s="377"/>
      <c r="CC70" s="370"/>
      <c r="CD70" s="152"/>
      <c r="CE70" s="377"/>
      <c r="CF70" s="370"/>
      <c r="CG70" s="152"/>
      <c r="CH70" s="377"/>
      <c r="CI70" s="370"/>
      <c r="CJ70" s="152"/>
      <c r="CK70" s="156"/>
      <c r="CL70" s="157"/>
      <c r="CM70" s="156"/>
      <c r="CN70" s="157"/>
      <c r="CO70" s="383"/>
      <c r="CP70" s="681"/>
      <c r="CQ70" s="907"/>
      <c r="CR70" s="681"/>
      <c r="CS70" s="785"/>
      <c r="CT70" s="824"/>
      <c r="CU70" s="367"/>
      <c r="CV70" s="407"/>
      <c r="CW70" s="407"/>
      <c r="CX70" s="407"/>
      <c r="CY70" s="407"/>
      <c r="CZ70" s="407"/>
      <c r="DA70" s="682"/>
      <c r="DB70" s="682"/>
    </row>
    <row r="71" spans="1:115" s="79" customFormat="1" ht="31.2">
      <c r="A71" s="150" t="s">
        <v>22</v>
      </c>
      <c r="B71" s="256" t="s">
        <v>327</v>
      </c>
      <c r="C71" s="80">
        <v>1</v>
      </c>
      <c r="D71" s="276" t="s">
        <v>19</v>
      </c>
      <c r="E71" s="82">
        <v>425000</v>
      </c>
      <c r="F71" s="83">
        <v>425000</v>
      </c>
      <c r="G71" s="715"/>
      <c r="H71" s="716">
        <v>1</v>
      </c>
      <c r="I71" s="719">
        <v>79687.5</v>
      </c>
      <c r="J71" s="716">
        <v>1</v>
      </c>
      <c r="K71" s="719">
        <v>111562.49999999999</v>
      </c>
      <c r="L71" s="716">
        <v>1</v>
      </c>
      <c r="M71" s="719">
        <v>111562.49999999999</v>
      </c>
      <c r="N71" s="716">
        <v>1</v>
      </c>
      <c r="O71" s="719">
        <v>15937.500000000002</v>
      </c>
      <c r="P71" s="716">
        <v>1</v>
      </c>
      <c r="Q71" s="719">
        <v>26562.5</v>
      </c>
      <c r="R71" s="716">
        <v>1</v>
      </c>
      <c r="S71" s="719">
        <v>37187.5</v>
      </c>
      <c r="T71" s="716">
        <v>1</v>
      </c>
      <c r="U71" s="719">
        <v>37187.5</v>
      </c>
      <c r="V71" s="716">
        <v>1</v>
      </c>
      <c r="W71" s="719">
        <v>5312.5</v>
      </c>
      <c r="X71" s="717">
        <v>1</v>
      </c>
      <c r="Y71" s="718">
        <v>425000</v>
      </c>
      <c r="Z71" s="715"/>
      <c r="AA71" s="715">
        <v>0.46833034080265157</v>
      </c>
      <c r="AB71" s="719">
        <v>37320.074032711294</v>
      </c>
      <c r="AC71" s="715">
        <v>0.46833034080265157</v>
      </c>
      <c r="AD71" s="715">
        <v>52248.103645795803</v>
      </c>
      <c r="AE71" s="715">
        <v>0.46833034080265157</v>
      </c>
      <c r="AF71" s="715">
        <v>52248.103645795803</v>
      </c>
      <c r="AG71" s="715">
        <v>0.46833034080265157</v>
      </c>
      <c r="AH71" s="715">
        <v>7464.01480654226</v>
      </c>
      <c r="AI71" s="715">
        <v>0.46833034080265157</v>
      </c>
      <c r="AJ71" s="715">
        <v>12440.024677570433</v>
      </c>
      <c r="AK71" s="715">
        <v>0.46833034080265157</v>
      </c>
      <c r="AL71" s="715">
        <v>17416.034548598604</v>
      </c>
      <c r="AM71" s="715">
        <v>0.46833034080265157</v>
      </c>
      <c r="AN71" s="715">
        <v>17416.034548598604</v>
      </c>
      <c r="AO71" s="715">
        <v>0.46833034080265157</v>
      </c>
      <c r="AP71" s="715">
        <v>2488.0049355140864</v>
      </c>
      <c r="AQ71" s="717">
        <v>0.46833034080265157</v>
      </c>
      <c r="AR71" s="718">
        <v>199040.39484112692</v>
      </c>
      <c r="AS71" s="715"/>
      <c r="AT71" s="368">
        <v>0.53166965919734843</v>
      </c>
      <c r="AU71" s="281">
        <v>42367.425967288706</v>
      </c>
      <c r="AV71" s="368">
        <v>0.53166965919734843</v>
      </c>
      <c r="AW71" s="281">
        <v>59314.396354204182</v>
      </c>
      <c r="AX71" s="368">
        <v>0.53166965919734843</v>
      </c>
      <c r="AY71" s="281">
        <v>59314.396354204182</v>
      </c>
      <c r="AZ71" s="368">
        <v>0.53166965919734843</v>
      </c>
      <c r="BA71" s="281">
        <v>8473.4851934577418</v>
      </c>
      <c r="BB71" s="368">
        <v>0.53166965919734843</v>
      </c>
      <c r="BC71" s="281">
        <v>14122.475322429567</v>
      </c>
      <c r="BD71" s="368">
        <v>0.53166965919734843</v>
      </c>
      <c r="BE71" s="281">
        <v>19771.465451401396</v>
      </c>
      <c r="BF71" s="368">
        <v>0.53166965919734843</v>
      </c>
      <c r="BG71" s="281">
        <v>19771.465451401396</v>
      </c>
      <c r="BH71" s="368">
        <v>0.53166965919734843</v>
      </c>
      <c r="BI71" s="281">
        <v>2824.4950644859136</v>
      </c>
      <c r="BJ71" s="300">
        <v>0.53166965919734843</v>
      </c>
      <c r="BK71" s="157">
        <v>225959.60515887308</v>
      </c>
      <c r="BL71" s="359"/>
      <c r="BM71" s="376">
        <v>0.53166965919734843</v>
      </c>
      <c r="BN71" s="500">
        <v>1</v>
      </c>
      <c r="BO71" s="281">
        <v>42367.425967288706</v>
      </c>
      <c r="BP71" s="376">
        <v>0.53166965919734843</v>
      </c>
      <c r="BQ71" s="500">
        <v>1</v>
      </c>
      <c r="BR71" s="281">
        <v>59314.396354204182</v>
      </c>
      <c r="BS71" s="376">
        <v>0.53166965919734843</v>
      </c>
      <c r="BT71" s="500">
        <v>1</v>
      </c>
      <c r="BU71" s="281">
        <v>59314.396354204182</v>
      </c>
      <c r="BV71" s="376">
        <v>0.53166965919734843</v>
      </c>
      <c r="BW71" s="500">
        <v>1</v>
      </c>
      <c r="BX71" s="281">
        <v>8473.4851934577418</v>
      </c>
      <c r="BY71" s="376">
        <v>0.53166965919734843</v>
      </c>
      <c r="BZ71" s="500">
        <v>1</v>
      </c>
      <c r="CA71" s="281">
        <v>14122.475322429567</v>
      </c>
      <c r="CB71" s="376">
        <v>0.53166965919734843</v>
      </c>
      <c r="CC71" s="500">
        <v>1</v>
      </c>
      <c r="CD71" s="281">
        <v>19771.465451401396</v>
      </c>
      <c r="CE71" s="376">
        <v>0.53166965919734843</v>
      </c>
      <c r="CF71" s="500">
        <v>1</v>
      </c>
      <c r="CG71" s="281">
        <v>19771.465451401396</v>
      </c>
      <c r="CH71" s="376">
        <v>0.53166965919734843</v>
      </c>
      <c r="CI71" s="500">
        <v>1</v>
      </c>
      <c r="CJ71" s="281">
        <v>2824.4950644859136</v>
      </c>
      <c r="CK71" s="178">
        <v>0</v>
      </c>
      <c r="CL71" s="179">
        <v>0</v>
      </c>
      <c r="CM71" s="380">
        <v>1</v>
      </c>
      <c r="CN71" s="179">
        <v>225959.60515887308</v>
      </c>
      <c r="CO71" s="384">
        <v>1</v>
      </c>
      <c r="CP71" s="687">
        <v>225959.60515887308</v>
      </c>
      <c r="CQ71" s="906">
        <v>1</v>
      </c>
      <c r="CR71" s="687">
        <v>225959.60515887308</v>
      </c>
      <c r="CS71" s="786"/>
      <c r="CT71" s="824"/>
      <c r="CU71" s="367"/>
      <c r="CV71" s="407"/>
      <c r="CW71" s="407"/>
      <c r="CX71" s="407"/>
      <c r="CY71" s="407"/>
      <c r="CZ71" s="407"/>
      <c r="DA71" s="682"/>
      <c r="DB71" s="682"/>
      <c r="DF71" s="180"/>
      <c r="DG71" s="79">
        <v>199040.39484112689</v>
      </c>
      <c r="DH71" s="304">
        <v>225959.60515887311</v>
      </c>
      <c r="DI71" s="304">
        <v>425000</v>
      </c>
      <c r="DJ71" s="305">
        <v>0.53166965919734843</v>
      </c>
      <c r="DK71" s="306">
        <v>0.46833034080265157</v>
      </c>
    </row>
    <row r="72" spans="1:115" s="79" customFormat="1" ht="12.75" customHeight="1">
      <c r="A72" s="150"/>
      <c r="B72" s="160"/>
      <c r="C72" s="80"/>
      <c r="D72" s="80"/>
      <c r="E72" s="82"/>
      <c r="F72" s="83"/>
      <c r="G72" s="715"/>
      <c r="H72" s="716"/>
      <c r="I72" s="719"/>
      <c r="J72" s="716"/>
      <c r="K72" s="719"/>
      <c r="L72" s="716"/>
      <c r="M72" s="719"/>
      <c r="N72" s="716"/>
      <c r="O72" s="719"/>
      <c r="P72" s="716"/>
      <c r="Q72" s="715"/>
      <c r="R72" s="716"/>
      <c r="S72" s="715"/>
      <c r="T72" s="716"/>
      <c r="U72" s="715"/>
      <c r="V72" s="716"/>
      <c r="W72" s="715"/>
      <c r="X72" s="717"/>
      <c r="Y72" s="718"/>
      <c r="Z72" s="715"/>
      <c r="AA72" s="715"/>
      <c r="AB72" s="719"/>
      <c r="AC72" s="715"/>
      <c r="AD72" s="715"/>
      <c r="AE72" s="715"/>
      <c r="AF72" s="715"/>
      <c r="AG72" s="715"/>
      <c r="AH72" s="715"/>
      <c r="AI72" s="715"/>
      <c r="AJ72" s="715"/>
      <c r="AK72" s="715"/>
      <c r="AL72" s="715"/>
      <c r="AM72" s="715"/>
      <c r="AN72" s="715"/>
      <c r="AO72" s="715"/>
      <c r="AP72" s="715"/>
      <c r="AQ72" s="717"/>
      <c r="AR72" s="718"/>
      <c r="AS72" s="715"/>
      <c r="AT72" s="282"/>
      <c r="AU72" s="281"/>
      <c r="AV72" s="152"/>
      <c r="AW72" s="152"/>
      <c r="AX72" s="152"/>
      <c r="AY72" s="152"/>
      <c r="AZ72" s="152"/>
      <c r="BA72" s="152"/>
      <c r="BB72" s="152"/>
      <c r="BC72" s="152"/>
      <c r="BD72" s="152"/>
      <c r="BE72" s="152"/>
      <c r="BF72" s="152"/>
      <c r="BG72" s="152"/>
      <c r="BH72" s="152"/>
      <c r="BI72" s="152"/>
      <c r="BJ72" s="300"/>
      <c r="BK72" s="157"/>
      <c r="BL72" s="359"/>
      <c r="BM72" s="377"/>
      <c r="BN72" s="370"/>
      <c r="BO72" s="153"/>
      <c r="BP72" s="377"/>
      <c r="BQ72" s="370"/>
      <c r="BR72" s="152"/>
      <c r="BS72" s="377"/>
      <c r="BT72" s="370"/>
      <c r="BU72" s="152"/>
      <c r="BV72" s="377"/>
      <c r="BW72" s="370"/>
      <c r="BX72" s="152"/>
      <c r="BY72" s="377"/>
      <c r="BZ72" s="370"/>
      <c r="CA72" s="152"/>
      <c r="CB72" s="377"/>
      <c r="CC72" s="370"/>
      <c r="CD72" s="152"/>
      <c r="CE72" s="377"/>
      <c r="CF72" s="370"/>
      <c r="CG72" s="152"/>
      <c r="CH72" s="377"/>
      <c r="CI72" s="370"/>
      <c r="CJ72" s="152"/>
      <c r="CK72" s="156"/>
      <c r="CL72" s="157"/>
      <c r="CM72" s="156"/>
      <c r="CN72" s="157"/>
      <c r="CO72" s="383"/>
      <c r="CP72" s="681"/>
      <c r="CQ72" s="907"/>
      <c r="CR72" s="681"/>
      <c r="CS72" s="786"/>
      <c r="CT72" s="824"/>
      <c r="CU72" s="367"/>
      <c r="CV72" s="407"/>
      <c r="CW72" s="407"/>
      <c r="CX72" s="407"/>
      <c r="CY72" s="407"/>
      <c r="CZ72" s="407"/>
      <c r="DA72" s="682"/>
      <c r="DB72" s="682"/>
    </row>
    <row r="73" spans="1:115" s="79" customFormat="1">
      <c r="A73" s="150" t="s">
        <v>24</v>
      </c>
      <c r="B73" s="160" t="s">
        <v>115</v>
      </c>
      <c r="C73" s="80">
        <v>14</v>
      </c>
      <c r="D73" s="80" t="s">
        <v>19</v>
      </c>
      <c r="E73" s="82">
        <v>13750</v>
      </c>
      <c r="F73" s="83">
        <v>192500</v>
      </c>
      <c r="G73" s="715"/>
      <c r="H73" s="716">
        <v>14</v>
      </c>
      <c r="I73" s="719">
        <v>36093.75</v>
      </c>
      <c r="J73" s="716">
        <v>14</v>
      </c>
      <c r="K73" s="719">
        <v>50531.249999999993</v>
      </c>
      <c r="L73" s="716">
        <v>14</v>
      </c>
      <c r="M73" s="719">
        <v>50531.249999999993</v>
      </c>
      <c r="N73" s="716">
        <v>14</v>
      </c>
      <c r="O73" s="719">
        <v>7218.7500000000018</v>
      </c>
      <c r="P73" s="716">
        <v>14</v>
      </c>
      <c r="Q73" s="719">
        <v>12031.25</v>
      </c>
      <c r="R73" s="716">
        <v>14</v>
      </c>
      <c r="S73" s="719">
        <v>16843.749999999996</v>
      </c>
      <c r="T73" s="716">
        <v>14</v>
      </c>
      <c r="U73" s="719">
        <v>16843.749999999996</v>
      </c>
      <c r="V73" s="716">
        <v>14</v>
      </c>
      <c r="W73" s="719">
        <v>2406.2500000000005</v>
      </c>
      <c r="X73" s="717">
        <v>1</v>
      </c>
      <c r="Y73" s="718">
        <v>192500</v>
      </c>
      <c r="Z73" s="715"/>
      <c r="AA73" s="715"/>
      <c r="AB73" s="719">
        <v>0</v>
      </c>
      <c r="AC73" s="715"/>
      <c r="AD73" s="715">
        <v>0</v>
      </c>
      <c r="AE73" s="715"/>
      <c r="AF73" s="715">
        <v>0</v>
      </c>
      <c r="AG73" s="715"/>
      <c r="AH73" s="715">
        <v>0</v>
      </c>
      <c r="AI73" s="715"/>
      <c r="AJ73" s="715">
        <v>0</v>
      </c>
      <c r="AK73" s="715"/>
      <c r="AL73" s="715">
        <v>0</v>
      </c>
      <c r="AM73" s="715"/>
      <c r="AN73" s="715">
        <v>0</v>
      </c>
      <c r="AO73" s="715"/>
      <c r="AP73" s="715">
        <v>0</v>
      </c>
      <c r="AQ73" s="717">
        <v>0</v>
      </c>
      <c r="AR73" s="718">
        <v>0</v>
      </c>
      <c r="AS73" s="715"/>
      <c r="AT73" s="368">
        <v>14</v>
      </c>
      <c r="AU73" s="281">
        <v>36093.75</v>
      </c>
      <c r="AV73" s="368">
        <v>14</v>
      </c>
      <c r="AW73" s="281">
        <v>50531.249999999993</v>
      </c>
      <c r="AX73" s="368">
        <v>14</v>
      </c>
      <c r="AY73" s="281">
        <v>50531.249999999993</v>
      </c>
      <c r="AZ73" s="368">
        <v>14</v>
      </c>
      <c r="BA73" s="281">
        <v>7218.7500000000018</v>
      </c>
      <c r="BB73" s="368">
        <v>14</v>
      </c>
      <c r="BC73" s="281">
        <v>12031.25</v>
      </c>
      <c r="BD73" s="368">
        <v>14</v>
      </c>
      <c r="BE73" s="281">
        <v>16843.749999999996</v>
      </c>
      <c r="BF73" s="368">
        <v>14</v>
      </c>
      <c r="BG73" s="281">
        <v>16843.749999999996</v>
      </c>
      <c r="BH73" s="368">
        <v>14</v>
      </c>
      <c r="BI73" s="281">
        <v>2406.2500000000005</v>
      </c>
      <c r="BJ73" s="300">
        <v>1</v>
      </c>
      <c r="BK73" s="157">
        <v>192500</v>
      </c>
      <c r="BL73" s="359"/>
      <c r="BM73" s="376">
        <v>14</v>
      </c>
      <c r="BN73" s="500">
        <v>0.4</v>
      </c>
      <c r="BO73" s="281">
        <v>14437.5</v>
      </c>
      <c r="BP73" s="376">
        <v>14</v>
      </c>
      <c r="BQ73" s="500">
        <v>0.4</v>
      </c>
      <c r="BR73" s="281">
        <v>20212.5</v>
      </c>
      <c r="BS73" s="376">
        <v>14</v>
      </c>
      <c r="BT73" s="500">
        <v>0.4</v>
      </c>
      <c r="BU73" s="281">
        <v>20212.5</v>
      </c>
      <c r="BV73" s="376">
        <v>14</v>
      </c>
      <c r="BW73" s="500">
        <v>0.4</v>
      </c>
      <c r="BX73" s="281">
        <v>2887.5000000000009</v>
      </c>
      <c r="BY73" s="376">
        <v>14</v>
      </c>
      <c r="BZ73" s="500">
        <v>0.14000000000000001</v>
      </c>
      <c r="CA73" s="281">
        <v>1684.3750000000002</v>
      </c>
      <c r="CB73" s="376">
        <v>14</v>
      </c>
      <c r="CC73" s="500">
        <v>0.14000000000000001</v>
      </c>
      <c r="CD73" s="281">
        <v>2358.1249999999995</v>
      </c>
      <c r="CE73" s="376">
        <v>14</v>
      </c>
      <c r="CF73" s="500">
        <v>0.14000000000000001</v>
      </c>
      <c r="CG73" s="281">
        <v>2358.1249999999995</v>
      </c>
      <c r="CH73" s="376">
        <v>14</v>
      </c>
      <c r="CI73" s="369"/>
      <c r="CJ73" s="281">
        <v>0</v>
      </c>
      <c r="CK73" s="178">
        <v>0.13499999999999998</v>
      </c>
      <c r="CL73" s="179">
        <v>25987.499999999996</v>
      </c>
      <c r="CM73" s="380">
        <v>0.19825000000000001</v>
      </c>
      <c r="CN73" s="179">
        <v>38163.125</v>
      </c>
      <c r="CO73" s="384">
        <v>0.33324999999999999</v>
      </c>
      <c r="CP73" s="687">
        <v>64150.625</v>
      </c>
      <c r="CQ73" s="906">
        <v>0.39500000000000002</v>
      </c>
      <c r="CR73" s="687">
        <v>76037.5</v>
      </c>
      <c r="CS73" s="786"/>
      <c r="CT73" s="824"/>
      <c r="CU73" s="367"/>
      <c r="CV73" s="407"/>
      <c r="CW73" s="407"/>
      <c r="CX73" s="407"/>
      <c r="CY73" s="407"/>
      <c r="CZ73" s="407"/>
      <c r="DA73" s="682"/>
      <c r="DB73" s="682"/>
    </row>
    <row r="74" spans="1:115" s="79" customFormat="1" ht="12.75" customHeight="1">
      <c r="A74" s="150"/>
      <c r="B74" s="160"/>
      <c r="C74" s="80"/>
      <c r="D74" s="80"/>
      <c r="E74" s="82"/>
      <c r="F74" s="83"/>
      <c r="G74" s="715"/>
      <c r="H74" s="716"/>
      <c r="I74" s="719"/>
      <c r="J74" s="716"/>
      <c r="K74" s="719"/>
      <c r="L74" s="716"/>
      <c r="M74" s="719"/>
      <c r="N74" s="716"/>
      <c r="O74" s="719"/>
      <c r="P74" s="716"/>
      <c r="Q74" s="715"/>
      <c r="R74" s="716"/>
      <c r="S74" s="715"/>
      <c r="T74" s="716"/>
      <c r="U74" s="715"/>
      <c r="V74" s="716"/>
      <c r="W74" s="715"/>
      <c r="X74" s="717"/>
      <c r="Y74" s="718"/>
      <c r="Z74" s="715"/>
      <c r="AA74" s="715"/>
      <c r="AB74" s="719"/>
      <c r="AC74" s="715"/>
      <c r="AD74" s="715"/>
      <c r="AE74" s="715"/>
      <c r="AF74" s="715"/>
      <c r="AG74" s="715"/>
      <c r="AH74" s="715"/>
      <c r="AI74" s="715"/>
      <c r="AJ74" s="715"/>
      <c r="AK74" s="715"/>
      <c r="AL74" s="715"/>
      <c r="AM74" s="715"/>
      <c r="AN74" s="715"/>
      <c r="AO74" s="715"/>
      <c r="AP74" s="715"/>
      <c r="AQ74" s="717"/>
      <c r="AR74" s="718"/>
      <c r="AS74" s="715"/>
      <c r="AT74" s="282"/>
      <c r="AU74" s="281"/>
      <c r="AV74" s="152"/>
      <c r="AW74" s="152"/>
      <c r="AX74" s="152"/>
      <c r="AY74" s="152"/>
      <c r="AZ74" s="152"/>
      <c r="BA74" s="152"/>
      <c r="BB74" s="152"/>
      <c r="BC74" s="152"/>
      <c r="BD74" s="152"/>
      <c r="BE74" s="152"/>
      <c r="BF74" s="152"/>
      <c r="BG74" s="152"/>
      <c r="BH74" s="152"/>
      <c r="BI74" s="152"/>
      <c r="BJ74" s="300"/>
      <c r="BK74" s="157"/>
      <c r="BL74" s="359"/>
      <c r="BM74" s="377"/>
      <c r="BN74" s="370"/>
      <c r="BO74" s="153"/>
      <c r="BP74" s="377"/>
      <c r="BQ74" s="370"/>
      <c r="BR74" s="152"/>
      <c r="BS74" s="377"/>
      <c r="BT74" s="370"/>
      <c r="BU74" s="152"/>
      <c r="BV74" s="377"/>
      <c r="BW74" s="370"/>
      <c r="BX74" s="152"/>
      <c r="BY74" s="377"/>
      <c r="BZ74" s="370"/>
      <c r="CA74" s="152"/>
      <c r="CB74" s="377"/>
      <c r="CC74" s="370"/>
      <c r="CD74" s="152"/>
      <c r="CE74" s="377"/>
      <c r="CF74" s="370"/>
      <c r="CG74" s="152"/>
      <c r="CH74" s="377"/>
      <c r="CI74" s="370"/>
      <c r="CJ74" s="152"/>
      <c r="CK74" s="156"/>
      <c r="CL74" s="157"/>
      <c r="CM74" s="156"/>
      <c r="CN74" s="157"/>
      <c r="CO74" s="383"/>
      <c r="CP74" s="681"/>
      <c r="CQ74" s="907"/>
      <c r="CR74" s="681"/>
      <c r="CS74" s="785"/>
      <c r="CT74" s="824"/>
      <c r="CU74" s="367"/>
      <c r="CV74" s="407"/>
      <c r="CW74" s="407"/>
      <c r="CX74" s="407"/>
      <c r="CY74" s="407"/>
      <c r="CZ74" s="407"/>
      <c r="DA74" s="682"/>
      <c r="DB74" s="682"/>
    </row>
    <row r="75" spans="1:115" s="79" customFormat="1">
      <c r="A75" s="150" t="s">
        <v>116</v>
      </c>
      <c r="B75" s="160" t="s">
        <v>108</v>
      </c>
      <c r="C75" s="80">
        <v>3</v>
      </c>
      <c r="D75" s="80" t="s">
        <v>19</v>
      </c>
      <c r="E75" s="82">
        <v>50700</v>
      </c>
      <c r="F75" s="83">
        <v>152100</v>
      </c>
      <c r="G75" s="715"/>
      <c r="H75" s="716">
        <v>3</v>
      </c>
      <c r="I75" s="719">
        <v>28518.75</v>
      </c>
      <c r="J75" s="716">
        <v>3</v>
      </c>
      <c r="K75" s="719">
        <v>39926.249999999993</v>
      </c>
      <c r="L75" s="716">
        <v>3</v>
      </c>
      <c r="M75" s="719">
        <v>39926.249999999993</v>
      </c>
      <c r="N75" s="716">
        <v>3</v>
      </c>
      <c r="O75" s="719">
        <v>5703.7500000000009</v>
      </c>
      <c r="P75" s="716">
        <v>3</v>
      </c>
      <c r="Q75" s="719">
        <v>9506.25</v>
      </c>
      <c r="R75" s="716">
        <v>3</v>
      </c>
      <c r="S75" s="719">
        <v>13308.749999999998</v>
      </c>
      <c r="T75" s="716">
        <v>3</v>
      </c>
      <c r="U75" s="719">
        <v>13308.749999999998</v>
      </c>
      <c r="V75" s="716">
        <v>3</v>
      </c>
      <c r="W75" s="719">
        <v>1901.2500000000002</v>
      </c>
      <c r="X75" s="717">
        <v>1</v>
      </c>
      <c r="Y75" s="718">
        <v>152100</v>
      </c>
      <c r="Z75" s="715"/>
      <c r="AA75" s="715"/>
      <c r="AB75" s="719">
        <v>0</v>
      </c>
      <c r="AC75" s="715"/>
      <c r="AD75" s="715">
        <v>0</v>
      </c>
      <c r="AE75" s="715"/>
      <c r="AF75" s="715">
        <v>0</v>
      </c>
      <c r="AG75" s="715"/>
      <c r="AH75" s="715">
        <v>0</v>
      </c>
      <c r="AI75" s="715"/>
      <c r="AJ75" s="715">
        <v>0</v>
      </c>
      <c r="AK75" s="715"/>
      <c r="AL75" s="715">
        <v>0</v>
      </c>
      <c r="AM75" s="715"/>
      <c r="AN75" s="715">
        <v>0</v>
      </c>
      <c r="AO75" s="715"/>
      <c r="AP75" s="715">
        <v>0</v>
      </c>
      <c r="AQ75" s="717">
        <v>0</v>
      </c>
      <c r="AR75" s="718">
        <v>0</v>
      </c>
      <c r="AS75" s="715"/>
      <c r="AT75" s="368">
        <v>3</v>
      </c>
      <c r="AU75" s="281">
        <v>28518.75</v>
      </c>
      <c r="AV75" s="368">
        <v>3</v>
      </c>
      <c r="AW75" s="281">
        <v>39926.249999999993</v>
      </c>
      <c r="AX75" s="368">
        <v>3</v>
      </c>
      <c r="AY75" s="281">
        <v>39926.249999999993</v>
      </c>
      <c r="AZ75" s="368">
        <v>3</v>
      </c>
      <c r="BA75" s="281">
        <v>5703.7500000000009</v>
      </c>
      <c r="BB75" s="368">
        <v>3</v>
      </c>
      <c r="BC75" s="281">
        <v>9506.25</v>
      </c>
      <c r="BD75" s="368">
        <v>3</v>
      </c>
      <c r="BE75" s="281">
        <v>13308.749999999998</v>
      </c>
      <c r="BF75" s="368">
        <v>3</v>
      </c>
      <c r="BG75" s="281">
        <v>13308.749999999998</v>
      </c>
      <c r="BH75" s="368">
        <v>3</v>
      </c>
      <c r="BI75" s="281">
        <v>1901.2500000000002</v>
      </c>
      <c r="BJ75" s="300">
        <v>1</v>
      </c>
      <c r="BK75" s="157">
        <v>152100</v>
      </c>
      <c r="BL75" s="359"/>
      <c r="BM75" s="376">
        <v>3</v>
      </c>
      <c r="BN75" s="369"/>
      <c r="BO75" s="281">
        <v>0</v>
      </c>
      <c r="BP75" s="376">
        <v>3</v>
      </c>
      <c r="BQ75" s="369"/>
      <c r="BR75" s="281">
        <v>0</v>
      </c>
      <c r="BS75" s="376">
        <v>3</v>
      </c>
      <c r="BT75" s="369"/>
      <c r="BU75" s="281">
        <v>0</v>
      </c>
      <c r="BV75" s="376">
        <v>3</v>
      </c>
      <c r="BW75" s="369"/>
      <c r="BX75" s="281">
        <v>0</v>
      </c>
      <c r="BY75" s="376">
        <v>3</v>
      </c>
      <c r="BZ75" s="369"/>
      <c r="CA75" s="281">
        <v>0</v>
      </c>
      <c r="CB75" s="376">
        <v>3</v>
      </c>
      <c r="CC75" s="369"/>
      <c r="CD75" s="281">
        <v>0</v>
      </c>
      <c r="CE75" s="376">
        <v>3</v>
      </c>
      <c r="CF75" s="369"/>
      <c r="CG75" s="281">
        <v>0</v>
      </c>
      <c r="CH75" s="376">
        <v>3</v>
      </c>
      <c r="CI75" s="369"/>
      <c r="CJ75" s="281">
        <v>0</v>
      </c>
      <c r="CK75" s="178">
        <v>0</v>
      </c>
      <c r="CL75" s="179">
        <v>0</v>
      </c>
      <c r="CM75" s="380">
        <v>0</v>
      </c>
      <c r="CN75" s="179">
        <v>0</v>
      </c>
      <c r="CO75" s="384">
        <v>0</v>
      </c>
      <c r="CP75" s="687">
        <v>0</v>
      </c>
      <c r="CQ75" s="906">
        <v>0</v>
      </c>
      <c r="CR75" s="687">
        <v>0</v>
      </c>
      <c r="CS75" s="785"/>
      <c r="CT75" s="824">
        <f>'Doors Progress '!N64</f>
        <v>651261.43412709842</v>
      </c>
      <c r="CU75" s="367"/>
      <c r="CV75" s="407"/>
      <c r="CW75" s="407"/>
      <c r="CX75" s="407"/>
      <c r="CY75" s="407"/>
      <c r="CZ75" s="407"/>
      <c r="DA75" s="682"/>
      <c r="DB75" s="682"/>
    </row>
    <row r="76" spans="1:115" s="79" customFormat="1" ht="12.75" customHeight="1">
      <c r="A76" s="150"/>
      <c r="B76" s="160"/>
      <c r="C76" s="80"/>
      <c r="D76" s="80"/>
      <c r="E76" s="82"/>
      <c r="F76" s="83"/>
      <c r="G76" s="715"/>
      <c r="H76" s="716"/>
      <c r="I76" s="719"/>
      <c r="J76" s="716"/>
      <c r="K76" s="719"/>
      <c r="L76" s="716"/>
      <c r="M76" s="719"/>
      <c r="N76" s="716"/>
      <c r="O76" s="719"/>
      <c r="P76" s="716"/>
      <c r="Q76" s="715"/>
      <c r="R76" s="716"/>
      <c r="S76" s="715"/>
      <c r="T76" s="716"/>
      <c r="U76" s="715"/>
      <c r="V76" s="716"/>
      <c r="W76" s="715"/>
      <c r="X76" s="717"/>
      <c r="Y76" s="718"/>
      <c r="Z76" s="715"/>
      <c r="AA76" s="715"/>
      <c r="AB76" s="719"/>
      <c r="AC76" s="715"/>
      <c r="AD76" s="715"/>
      <c r="AE76" s="715"/>
      <c r="AF76" s="715"/>
      <c r="AG76" s="715"/>
      <c r="AH76" s="715"/>
      <c r="AI76" s="715"/>
      <c r="AJ76" s="715"/>
      <c r="AK76" s="715"/>
      <c r="AL76" s="715"/>
      <c r="AM76" s="715"/>
      <c r="AN76" s="715"/>
      <c r="AO76" s="715"/>
      <c r="AP76" s="715"/>
      <c r="AQ76" s="717"/>
      <c r="AR76" s="718"/>
      <c r="AS76" s="715"/>
      <c r="AT76" s="282"/>
      <c r="AU76" s="281"/>
      <c r="AV76" s="152"/>
      <c r="AW76" s="152"/>
      <c r="AX76" s="152"/>
      <c r="AY76" s="152"/>
      <c r="AZ76" s="152"/>
      <c r="BA76" s="152"/>
      <c r="BB76" s="152"/>
      <c r="BC76" s="152"/>
      <c r="BD76" s="152"/>
      <c r="BE76" s="152"/>
      <c r="BF76" s="152"/>
      <c r="BG76" s="152"/>
      <c r="BH76" s="152"/>
      <c r="BI76" s="152"/>
      <c r="BJ76" s="300"/>
      <c r="BK76" s="157"/>
      <c r="BL76" s="359"/>
      <c r="BM76" s="377"/>
      <c r="BN76" s="370"/>
      <c r="BO76" s="153"/>
      <c r="BP76" s="377"/>
      <c r="BQ76" s="370"/>
      <c r="BR76" s="152"/>
      <c r="BS76" s="377"/>
      <c r="BT76" s="370"/>
      <c r="BU76" s="152"/>
      <c r="BV76" s="377"/>
      <c r="BW76" s="370"/>
      <c r="BX76" s="152"/>
      <c r="BY76" s="377"/>
      <c r="BZ76" s="370"/>
      <c r="CA76" s="152"/>
      <c r="CB76" s="377"/>
      <c r="CC76" s="370"/>
      <c r="CD76" s="152"/>
      <c r="CE76" s="377"/>
      <c r="CF76" s="370"/>
      <c r="CG76" s="152"/>
      <c r="CH76" s="377"/>
      <c r="CI76" s="370"/>
      <c r="CJ76" s="152"/>
      <c r="CK76" s="156"/>
      <c r="CL76" s="157"/>
      <c r="CM76" s="156"/>
      <c r="CN76" s="157"/>
      <c r="CO76" s="383"/>
      <c r="CP76" s="681"/>
      <c r="CQ76" s="907"/>
      <c r="CR76" s="681"/>
      <c r="CS76" s="785"/>
      <c r="CT76" s="824"/>
      <c r="CU76" s="367"/>
      <c r="CV76" s="407"/>
      <c r="CW76" s="407"/>
      <c r="CX76" s="407"/>
      <c r="CY76" s="407"/>
      <c r="CZ76" s="407"/>
      <c r="DA76" s="682"/>
      <c r="DB76" s="682"/>
    </row>
    <row r="77" spans="1:115" s="79" customFormat="1" ht="31.2">
      <c r="A77" s="150" t="s">
        <v>27</v>
      </c>
      <c r="B77" s="81" t="s">
        <v>117</v>
      </c>
      <c r="C77" s="80">
        <v>4</v>
      </c>
      <c r="D77" s="80" t="s">
        <v>19</v>
      </c>
      <c r="E77" s="82">
        <v>28700</v>
      </c>
      <c r="F77" s="83">
        <v>114800</v>
      </c>
      <c r="G77" s="715"/>
      <c r="H77" s="716">
        <v>4</v>
      </c>
      <c r="I77" s="719">
        <v>21525</v>
      </c>
      <c r="J77" s="716">
        <v>4</v>
      </c>
      <c r="K77" s="719">
        <v>30134.999999999996</v>
      </c>
      <c r="L77" s="716">
        <v>4</v>
      </c>
      <c r="M77" s="719">
        <v>30134.999999999996</v>
      </c>
      <c r="N77" s="716">
        <v>4</v>
      </c>
      <c r="O77" s="719">
        <v>4305.0000000000009</v>
      </c>
      <c r="P77" s="716">
        <v>4</v>
      </c>
      <c r="Q77" s="719">
        <v>7175</v>
      </c>
      <c r="R77" s="716">
        <v>4</v>
      </c>
      <c r="S77" s="719">
        <v>10045</v>
      </c>
      <c r="T77" s="716">
        <v>4</v>
      </c>
      <c r="U77" s="719">
        <v>10045</v>
      </c>
      <c r="V77" s="716">
        <v>4</v>
      </c>
      <c r="W77" s="719">
        <v>1435</v>
      </c>
      <c r="X77" s="717">
        <v>1</v>
      </c>
      <c r="Y77" s="718">
        <v>114800</v>
      </c>
      <c r="Z77" s="715"/>
      <c r="AA77" s="715"/>
      <c r="AB77" s="719">
        <v>0</v>
      </c>
      <c r="AC77" s="715"/>
      <c r="AD77" s="715">
        <v>0</v>
      </c>
      <c r="AE77" s="715"/>
      <c r="AF77" s="715">
        <v>0</v>
      </c>
      <c r="AG77" s="715"/>
      <c r="AH77" s="715">
        <v>0</v>
      </c>
      <c r="AI77" s="715"/>
      <c r="AJ77" s="715">
        <v>0</v>
      </c>
      <c r="AK77" s="715"/>
      <c r="AL77" s="715">
        <v>0</v>
      </c>
      <c r="AM77" s="715"/>
      <c r="AN77" s="715">
        <v>0</v>
      </c>
      <c r="AO77" s="715"/>
      <c r="AP77" s="715">
        <v>0</v>
      </c>
      <c r="AQ77" s="717">
        <v>0</v>
      </c>
      <c r="AR77" s="718">
        <v>0</v>
      </c>
      <c r="AS77" s="715"/>
      <c r="AT77" s="368">
        <v>4</v>
      </c>
      <c r="AU77" s="281">
        <v>21525</v>
      </c>
      <c r="AV77" s="368">
        <v>4</v>
      </c>
      <c r="AW77" s="281">
        <v>30134.999999999996</v>
      </c>
      <c r="AX77" s="368">
        <v>4</v>
      </c>
      <c r="AY77" s="281">
        <v>30134.999999999996</v>
      </c>
      <c r="AZ77" s="368">
        <v>4</v>
      </c>
      <c r="BA77" s="281">
        <v>4305.0000000000009</v>
      </c>
      <c r="BB77" s="368">
        <v>4</v>
      </c>
      <c r="BC77" s="281">
        <v>7175</v>
      </c>
      <c r="BD77" s="368">
        <v>4</v>
      </c>
      <c r="BE77" s="281">
        <v>10045</v>
      </c>
      <c r="BF77" s="368">
        <v>4</v>
      </c>
      <c r="BG77" s="281">
        <v>10045</v>
      </c>
      <c r="BH77" s="368">
        <v>4</v>
      </c>
      <c r="BI77" s="281">
        <v>1435</v>
      </c>
      <c r="BJ77" s="300">
        <v>1</v>
      </c>
      <c r="BK77" s="157">
        <v>114800</v>
      </c>
      <c r="BL77" s="359"/>
      <c r="BM77" s="376">
        <v>4</v>
      </c>
      <c r="BN77" s="369"/>
      <c r="BO77" s="281">
        <v>0</v>
      </c>
      <c r="BP77" s="376">
        <v>4</v>
      </c>
      <c r="BQ77" s="369"/>
      <c r="BR77" s="281">
        <v>0</v>
      </c>
      <c r="BS77" s="376">
        <v>4</v>
      </c>
      <c r="BT77" s="369"/>
      <c r="BU77" s="281">
        <v>0</v>
      </c>
      <c r="BV77" s="376">
        <v>4</v>
      </c>
      <c r="BW77" s="369"/>
      <c r="BX77" s="281">
        <v>0</v>
      </c>
      <c r="BY77" s="376">
        <v>4</v>
      </c>
      <c r="BZ77" s="369"/>
      <c r="CA77" s="281">
        <v>0</v>
      </c>
      <c r="CB77" s="376">
        <v>4</v>
      </c>
      <c r="CC77" s="369"/>
      <c r="CD77" s="281">
        <v>0</v>
      </c>
      <c r="CE77" s="376">
        <v>4</v>
      </c>
      <c r="CF77" s="369"/>
      <c r="CG77" s="281">
        <v>0</v>
      </c>
      <c r="CH77" s="376">
        <v>4</v>
      </c>
      <c r="CI77" s="369"/>
      <c r="CJ77" s="281">
        <v>0</v>
      </c>
      <c r="CK77" s="178">
        <v>0</v>
      </c>
      <c r="CL77" s="179">
        <v>0</v>
      </c>
      <c r="CM77" s="380">
        <v>0</v>
      </c>
      <c r="CN77" s="179">
        <v>0</v>
      </c>
      <c r="CO77" s="384">
        <v>0</v>
      </c>
      <c r="CP77" s="687">
        <v>0</v>
      </c>
      <c r="CQ77" s="906">
        <v>0</v>
      </c>
      <c r="CR77" s="687">
        <v>0</v>
      </c>
      <c r="CS77" s="785"/>
      <c r="CT77" s="824"/>
      <c r="CU77" s="367"/>
      <c r="CV77" s="407"/>
      <c r="CW77" s="407"/>
      <c r="CX77" s="407"/>
      <c r="CY77" s="407"/>
      <c r="CZ77" s="407"/>
      <c r="DA77" s="682"/>
      <c r="DB77" s="682"/>
    </row>
    <row r="78" spans="1:115" s="79" customFormat="1" ht="12.75" customHeight="1">
      <c r="A78" s="150"/>
      <c r="B78" s="160"/>
      <c r="C78" s="80"/>
      <c r="D78" s="80"/>
      <c r="E78" s="82"/>
      <c r="F78" s="83"/>
      <c r="G78" s="715"/>
      <c r="H78" s="716"/>
      <c r="I78" s="719"/>
      <c r="J78" s="716"/>
      <c r="K78" s="719"/>
      <c r="L78" s="716"/>
      <c r="M78" s="719"/>
      <c r="N78" s="716"/>
      <c r="O78" s="719"/>
      <c r="P78" s="716"/>
      <c r="Q78" s="715"/>
      <c r="R78" s="716"/>
      <c r="S78" s="715"/>
      <c r="T78" s="716"/>
      <c r="U78" s="715"/>
      <c r="V78" s="716"/>
      <c r="W78" s="715"/>
      <c r="X78" s="717"/>
      <c r="Y78" s="718"/>
      <c r="Z78" s="715"/>
      <c r="AA78" s="715"/>
      <c r="AB78" s="719"/>
      <c r="AC78" s="715"/>
      <c r="AD78" s="715"/>
      <c r="AE78" s="715"/>
      <c r="AF78" s="715"/>
      <c r="AG78" s="715"/>
      <c r="AH78" s="715"/>
      <c r="AI78" s="715"/>
      <c r="AJ78" s="715"/>
      <c r="AK78" s="715"/>
      <c r="AL78" s="715"/>
      <c r="AM78" s="715"/>
      <c r="AN78" s="715"/>
      <c r="AO78" s="715"/>
      <c r="AP78" s="715"/>
      <c r="AQ78" s="717"/>
      <c r="AR78" s="718"/>
      <c r="AS78" s="715"/>
      <c r="AT78" s="282"/>
      <c r="AU78" s="281"/>
      <c r="AV78" s="152"/>
      <c r="AW78" s="152"/>
      <c r="AX78" s="152"/>
      <c r="AY78" s="152"/>
      <c r="AZ78" s="152"/>
      <c r="BA78" s="152"/>
      <c r="BB78" s="152"/>
      <c r="BC78" s="152"/>
      <c r="BD78" s="152"/>
      <c r="BE78" s="152"/>
      <c r="BF78" s="152"/>
      <c r="BG78" s="152"/>
      <c r="BH78" s="152"/>
      <c r="BI78" s="152"/>
      <c r="BJ78" s="300"/>
      <c r="BK78" s="157"/>
      <c r="BL78" s="359"/>
      <c r="BM78" s="377"/>
      <c r="BN78" s="370"/>
      <c r="BO78" s="153"/>
      <c r="BP78" s="377"/>
      <c r="BQ78" s="370"/>
      <c r="BR78" s="152"/>
      <c r="BS78" s="377"/>
      <c r="BT78" s="370"/>
      <c r="BU78" s="152"/>
      <c r="BV78" s="377"/>
      <c r="BW78" s="370"/>
      <c r="BX78" s="152"/>
      <c r="BY78" s="377"/>
      <c r="BZ78" s="370"/>
      <c r="CA78" s="152"/>
      <c r="CB78" s="377"/>
      <c r="CC78" s="370"/>
      <c r="CD78" s="152"/>
      <c r="CE78" s="377"/>
      <c r="CF78" s="370"/>
      <c r="CG78" s="152"/>
      <c r="CH78" s="377"/>
      <c r="CI78" s="370"/>
      <c r="CJ78" s="152"/>
      <c r="CK78" s="156"/>
      <c r="CL78" s="157"/>
      <c r="CM78" s="156"/>
      <c r="CN78" s="157"/>
      <c r="CO78" s="383"/>
      <c r="CP78" s="681"/>
      <c r="CQ78" s="907"/>
      <c r="CR78" s="681"/>
      <c r="CS78" s="785"/>
      <c r="CT78" s="824"/>
      <c r="CU78" s="367"/>
      <c r="CV78" s="407"/>
      <c r="CW78" s="407"/>
      <c r="CX78" s="407"/>
      <c r="CY78" s="407"/>
      <c r="CZ78" s="407"/>
      <c r="DA78" s="682"/>
      <c r="DB78" s="682"/>
    </row>
    <row r="79" spans="1:115" s="79" customFormat="1" ht="31.2">
      <c r="A79" s="150" t="s">
        <v>28</v>
      </c>
      <c r="B79" s="81" t="s">
        <v>118</v>
      </c>
      <c r="C79" s="80">
        <v>3</v>
      </c>
      <c r="D79" s="80" t="s">
        <v>19</v>
      </c>
      <c r="E79" s="82">
        <v>28700</v>
      </c>
      <c r="F79" s="83">
        <v>86100</v>
      </c>
      <c r="G79" s="715"/>
      <c r="H79" s="716">
        <v>3</v>
      </c>
      <c r="I79" s="719">
        <v>16143.75</v>
      </c>
      <c r="J79" s="716">
        <v>3</v>
      </c>
      <c r="K79" s="719">
        <v>22601.249999999996</v>
      </c>
      <c r="L79" s="716">
        <v>3</v>
      </c>
      <c r="M79" s="719">
        <v>22601.249999999996</v>
      </c>
      <c r="N79" s="716">
        <v>3</v>
      </c>
      <c r="O79" s="719">
        <v>3228.7500000000005</v>
      </c>
      <c r="P79" s="716">
        <v>3</v>
      </c>
      <c r="Q79" s="719">
        <v>5381.25</v>
      </c>
      <c r="R79" s="716">
        <v>3</v>
      </c>
      <c r="S79" s="719">
        <v>7533.7499999999991</v>
      </c>
      <c r="T79" s="716">
        <v>3</v>
      </c>
      <c r="U79" s="719">
        <v>7533.7499999999991</v>
      </c>
      <c r="V79" s="716">
        <v>3</v>
      </c>
      <c r="W79" s="719">
        <v>1076.2500000000002</v>
      </c>
      <c r="X79" s="717">
        <v>1</v>
      </c>
      <c r="Y79" s="718">
        <v>86100</v>
      </c>
      <c r="Z79" s="715"/>
      <c r="AA79" s="715"/>
      <c r="AB79" s="719">
        <v>0</v>
      </c>
      <c r="AC79" s="715"/>
      <c r="AD79" s="715">
        <v>0</v>
      </c>
      <c r="AE79" s="715"/>
      <c r="AF79" s="715">
        <v>0</v>
      </c>
      <c r="AG79" s="715"/>
      <c r="AH79" s="715">
        <v>0</v>
      </c>
      <c r="AI79" s="715"/>
      <c r="AJ79" s="715">
        <v>0</v>
      </c>
      <c r="AK79" s="715"/>
      <c r="AL79" s="715">
        <v>0</v>
      </c>
      <c r="AM79" s="715"/>
      <c r="AN79" s="715">
        <v>0</v>
      </c>
      <c r="AO79" s="715"/>
      <c r="AP79" s="715">
        <v>0</v>
      </c>
      <c r="AQ79" s="717">
        <v>0</v>
      </c>
      <c r="AR79" s="718">
        <v>0</v>
      </c>
      <c r="AS79" s="715"/>
      <c r="AT79" s="368">
        <v>3</v>
      </c>
      <c r="AU79" s="281">
        <v>16143.75</v>
      </c>
      <c r="AV79" s="368">
        <v>3</v>
      </c>
      <c r="AW79" s="281">
        <v>22601.249999999996</v>
      </c>
      <c r="AX79" s="368">
        <v>3</v>
      </c>
      <c r="AY79" s="281">
        <v>22601.249999999996</v>
      </c>
      <c r="AZ79" s="368">
        <v>3</v>
      </c>
      <c r="BA79" s="281">
        <v>3228.7500000000005</v>
      </c>
      <c r="BB79" s="368">
        <v>3</v>
      </c>
      <c r="BC79" s="281">
        <v>5381.25</v>
      </c>
      <c r="BD79" s="368">
        <v>3</v>
      </c>
      <c r="BE79" s="281">
        <v>7533.7499999999991</v>
      </c>
      <c r="BF79" s="368">
        <v>3</v>
      </c>
      <c r="BG79" s="281">
        <v>7533.7499999999991</v>
      </c>
      <c r="BH79" s="368">
        <v>3</v>
      </c>
      <c r="BI79" s="281">
        <v>1076.2500000000002</v>
      </c>
      <c r="BJ79" s="300">
        <v>1</v>
      </c>
      <c r="BK79" s="157">
        <v>86100</v>
      </c>
      <c r="BL79" s="359"/>
      <c r="BM79" s="376">
        <v>3</v>
      </c>
      <c r="BN79" s="369"/>
      <c r="BO79" s="281">
        <v>0</v>
      </c>
      <c r="BP79" s="376">
        <v>3</v>
      </c>
      <c r="BQ79" s="369"/>
      <c r="BR79" s="281">
        <v>0</v>
      </c>
      <c r="BS79" s="376">
        <v>3</v>
      </c>
      <c r="BT79" s="369"/>
      <c r="BU79" s="281">
        <v>0</v>
      </c>
      <c r="BV79" s="376">
        <v>3</v>
      </c>
      <c r="BW79" s="369"/>
      <c r="BX79" s="281">
        <v>0</v>
      </c>
      <c r="BY79" s="376">
        <v>3</v>
      </c>
      <c r="BZ79" s="369"/>
      <c r="CA79" s="281">
        <v>0</v>
      </c>
      <c r="CB79" s="376">
        <v>3</v>
      </c>
      <c r="CC79" s="369"/>
      <c r="CD79" s="281">
        <v>0</v>
      </c>
      <c r="CE79" s="376">
        <v>3</v>
      </c>
      <c r="CF79" s="369"/>
      <c r="CG79" s="281">
        <v>0</v>
      </c>
      <c r="CH79" s="376">
        <v>3</v>
      </c>
      <c r="CI79" s="369"/>
      <c r="CJ79" s="281">
        <v>0</v>
      </c>
      <c r="CK79" s="178">
        <v>0</v>
      </c>
      <c r="CL79" s="179">
        <v>0</v>
      </c>
      <c r="CM79" s="380">
        <v>0</v>
      </c>
      <c r="CN79" s="179">
        <v>0</v>
      </c>
      <c r="CO79" s="384">
        <v>0</v>
      </c>
      <c r="CP79" s="687">
        <v>0</v>
      </c>
      <c r="CQ79" s="906">
        <v>0</v>
      </c>
      <c r="CR79" s="687">
        <v>0</v>
      </c>
      <c r="CS79" s="785"/>
      <c r="CT79" s="824"/>
      <c r="CU79" s="367"/>
      <c r="CV79" s="407"/>
      <c r="CW79" s="407"/>
      <c r="CX79" s="407"/>
      <c r="CY79" s="407"/>
      <c r="CZ79" s="407"/>
      <c r="DA79" s="682"/>
      <c r="DB79" s="682"/>
    </row>
    <row r="80" spans="1:115" s="79" customFormat="1" ht="24" customHeight="1">
      <c r="A80" s="432"/>
      <c r="B80" s="433"/>
      <c r="C80" s="434"/>
      <c r="D80" s="434"/>
      <c r="E80" s="435"/>
      <c r="F80" s="436"/>
      <c r="G80" s="737"/>
      <c r="H80" s="750"/>
      <c r="I80" s="737"/>
      <c r="J80" s="750"/>
      <c r="K80" s="737"/>
      <c r="L80" s="750"/>
      <c r="M80" s="737"/>
      <c r="N80" s="750"/>
      <c r="O80" s="737"/>
      <c r="P80" s="750"/>
      <c r="Q80" s="737"/>
      <c r="R80" s="750"/>
      <c r="S80" s="737"/>
      <c r="T80" s="750"/>
      <c r="U80" s="737"/>
      <c r="V80" s="750"/>
      <c r="W80" s="737"/>
      <c r="X80" s="740"/>
      <c r="Y80" s="741"/>
      <c r="Z80" s="737"/>
      <c r="AA80" s="737"/>
      <c r="AB80" s="737"/>
      <c r="AC80" s="737"/>
      <c r="AD80" s="737"/>
      <c r="AE80" s="737"/>
      <c r="AF80" s="737"/>
      <c r="AG80" s="737"/>
      <c r="AH80" s="737"/>
      <c r="AI80" s="737"/>
      <c r="AJ80" s="737"/>
      <c r="AK80" s="737"/>
      <c r="AL80" s="737"/>
      <c r="AM80" s="737"/>
      <c r="AN80" s="737"/>
      <c r="AO80" s="737"/>
      <c r="AP80" s="737"/>
      <c r="AQ80" s="740"/>
      <c r="AR80" s="741"/>
      <c r="AS80" s="737"/>
      <c r="AT80" s="703"/>
      <c r="AU80" s="703"/>
      <c r="AV80" s="705"/>
      <c r="AW80" s="705"/>
      <c r="AX80" s="705"/>
      <c r="AY80" s="705"/>
      <c r="AZ80" s="705"/>
      <c r="BA80" s="705"/>
      <c r="BB80" s="705"/>
      <c r="BC80" s="705"/>
      <c r="BD80" s="705"/>
      <c r="BE80" s="705"/>
      <c r="BF80" s="705"/>
      <c r="BG80" s="705"/>
      <c r="BH80" s="705"/>
      <c r="BI80" s="705"/>
      <c r="BJ80" s="706"/>
      <c r="BK80" s="707">
        <f>SUM(BK71:BL79)</f>
        <v>771459.60515887314</v>
      </c>
      <c r="BL80" s="707"/>
      <c r="BM80" s="707"/>
      <c r="BN80" s="707"/>
      <c r="BO80" s="707"/>
      <c r="BP80" s="707"/>
      <c r="BQ80" s="707"/>
      <c r="BR80" s="707"/>
      <c r="BS80" s="707"/>
      <c r="BT80" s="707"/>
      <c r="BU80" s="707"/>
      <c r="BV80" s="707"/>
      <c r="BW80" s="707"/>
      <c r="BX80" s="707"/>
      <c r="BY80" s="707"/>
      <c r="BZ80" s="707"/>
      <c r="CA80" s="707"/>
      <c r="CB80" s="707"/>
      <c r="CC80" s="707"/>
      <c r="CD80" s="707"/>
      <c r="CE80" s="707"/>
      <c r="CF80" s="707"/>
      <c r="CG80" s="707"/>
      <c r="CH80" s="707"/>
      <c r="CI80" s="707"/>
      <c r="CJ80" s="707"/>
      <c r="CK80" s="707"/>
      <c r="CL80" s="707"/>
      <c r="CM80" s="707"/>
      <c r="CN80" s="707"/>
      <c r="CO80" s="928">
        <f>CP80/BK80</f>
        <v>0.37605368864274913</v>
      </c>
      <c r="CP80" s="953">
        <f>SUM(CP71:CP79)</f>
        <v>290110.23015887308</v>
      </c>
      <c r="CQ80" s="955">
        <f>CR80/BK80</f>
        <v>0.39146198082099226</v>
      </c>
      <c r="CR80" s="953">
        <f>SUM(CR71:CR79)</f>
        <v>301997.10515887308</v>
      </c>
      <c r="CS80" s="955">
        <f>CT80/BK80</f>
        <v>0.84419382398249965</v>
      </c>
      <c r="CT80" s="959">
        <f>SUM(CT68:CT79)</f>
        <v>651261.43412709842</v>
      </c>
      <c r="CU80" s="862"/>
      <c r="CV80" s="438"/>
      <c r="CW80" s="440">
        <f>CT80</f>
        <v>651261.43412709842</v>
      </c>
      <c r="CX80" s="438"/>
      <c r="CY80" s="438"/>
      <c r="CZ80" s="438"/>
      <c r="DA80" s="682"/>
      <c r="DB80" s="682"/>
    </row>
    <row r="81" spans="1:115" s="79" customFormat="1" ht="12.75" customHeight="1">
      <c r="A81" s="150"/>
      <c r="B81" s="160"/>
      <c r="C81" s="80"/>
      <c r="D81" s="80"/>
      <c r="E81" s="82"/>
      <c r="F81" s="83"/>
      <c r="G81" s="359"/>
      <c r="H81" s="80"/>
      <c r="I81" s="153"/>
      <c r="J81" s="80"/>
      <c r="K81" s="153"/>
      <c r="L81" s="80"/>
      <c r="M81" s="153"/>
      <c r="N81" s="80"/>
      <c r="O81" s="153"/>
      <c r="P81" s="80"/>
      <c r="Q81" s="152"/>
      <c r="R81" s="80"/>
      <c r="S81" s="152"/>
      <c r="T81" s="80"/>
      <c r="U81" s="152"/>
      <c r="V81" s="80"/>
      <c r="W81" s="152"/>
      <c r="X81" s="300"/>
      <c r="Y81" s="157"/>
      <c r="Z81" s="359"/>
      <c r="AA81" s="152"/>
      <c r="AB81" s="153"/>
      <c r="AC81" s="152"/>
      <c r="AD81" s="152"/>
      <c r="AE81" s="152"/>
      <c r="AF81" s="152"/>
      <c r="AG81" s="152"/>
      <c r="AH81" s="152"/>
      <c r="AI81" s="152"/>
      <c r="AJ81" s="152"/>
      <c r="AK81" s="152"/>
      <c r="AL81" s="152"/>
      <c r="AM81" s="152"/>
      <c r="AN81" s="152"/>
      <c r="AO81" s="152"/>
      <c r="AP81" s="152"/>
      <c r="AQ81" s="300"/>
      <c r="AR81" s="157"/>
      <c r="AS81" s="359"/>
      <c r="AT81" s="282"/>
      <c r="AU81" s="281"/>
      <c r="AV81" s="152"/>
      <c r="AW81" s="152"/>
      <c r="AX81" s="152"/>
      <c r="AY81" s="152"/>
      <c r="AZ81" s="152"/>
      <c r="BA81" s="152"/>
      <c r="BB81" s="152"/>
      <c r="BC81" s="152"/>
      <c r="BD81" s="152"/>
      <c r="BE81" s="152"/>
      <c r="BF81" s="152"/>
      <c r="BG81" s="152"/>
      <c r="BH81" s="152"/>
      <c r="BI81" s="152"/>
      <c r="BJ81" s="300"/>
      <c r="BK81" s="157"/>
      <c r="BL81" s="359"/>
      <c r="BM81" s="377"/>
      <c r="BN81" s="370"/>
      <c r="BO81" s="153"/>
      <c r="BP81" s="377"/>
      <c r="BQ81" s="370"/>
      <c r="BR81" s="152"/>
      <c r="BS81" s="377"/>
      <c r="BT81" s="370"/>
      <c r="BU81" s="152"/>
      <c r="BV81" s="377"/>
      <c r="BW81" s="370"/>
      <c r="BX81" s="152"/>
      <c r="BY81" s="377"/>
      <c r="BZ81" s="370"/>
      <c r="CA81" s="152"/>
      <c r="CB81" s="377"/>
      <c r="CC81" s="370"/>
      <c r="CD81" s="152"/>
      <c r="CE81" s="377"/>
      <c r="CF81" s="370"/>
      <c r="CG81" s="152"/>
      <c r="CH81" s="377"/>
      <c r="CI81" s="370"/>
      <c r="CJ81" s="152"/>
      <c r="CK81" s="156"/>
      <c r="CL81" s="157"/>
      <c r="CM81" s="156"/>
      <c r="CN81" s="157"/>
      <c r="CO81" s="383"/>
      <c r="CP81" s="681"/>
      <c r="CQ81" s="907"/>
      <c r="CR81" s="681"/>
      <c r="CS81" s="785"/>
      <c r="CT81" s="824"/>
      <c r="CU81" s="367"/>
      <c r="CV81" s="407"/>
      <c r="CW81" s="407"/>
      <c r="CX81" s="407"/>
      <c r="CY81" s="407"/>
      <c r="CZ81" s="407"/>
      <c r="DA81" s="682"/>
      <c r="DB81" s="682"/>
    </row>
    <row r="82" spans="1:115" s="79" customFormat="1">
      <c r="A82" s="150"/>
      <c r="B82" s="169" t="s">
        <v>29</v>
      </c>
      <c r="C82" s="80"/>
      <c r="D82" s="80"/>
      <c r="E82" s="82"/>
      <c r="F82" s="83"/>
      <c r="G82" s="359"/>
      <c r="H82" s="80"/>
      <c r="I82" s="153"/>
      <c r="J82" s="80"/>
      <c r="K82" s="153"/>
      <c r="L82" s="80"/>
      <c r="M82" s="153"/>
      <c r="N82" s="80"/>
      <c r="O82" s="153"/>
      <c r="P82" s="80"/>
      <c r="Q82" s="152"/>
      <c r="R82" s="80"/>
      <c r="S82" s="152"/>
      <c r="T82" s="80"/>
      <c r="U82" s="152"/>
      <c r="V82" s="80"/>
      <c r="W82" s="152"/>
      <c r="X82" s="300"/>
      <c r="Y82" s="157"/>
      <c r="Z82" s="359"/>
      <c r="AA82" s="278"/>
      <c r="AB82" s="153"/>
      <c r="AC82" s="278"/>
      <c r="AD82" s="152"/>
      <c r="AE82" s="278"/>
      <c r="AF82" s="152"/>
      <c r="AG82" s="278"/>
      <c r="AH82" s="152"/>
      <c r="AI82" s="278"/>
      <c r="AJ82" s="152"/>
      <c r="AK82" s="278"/>
      <c r="AL82" s="152"/>
      <c r="AM82" s="278"/>
      <c r="AN82" s="152"/>
      <c r="AO82" s="278"/>
      <c r="AP82" s="152"/>
      <c r="AQ82" s="300"/>
      <c r="AR82" s="157"/>
      <c r="AS82" s="359"/>
      <c r="AT82" s="363"/>
      <c r="AU82" s="281"/>
      <c r="AV82" s="278"/>
      <c r="AW82" s="152"/>
      <c r="AX82" s="278"/>
      <c r="AY82" s="152"/>
      <c r="AZ82" s="278"/>
      <c r="BA82" s="152"/>
      <c r="BB82" s="278"/>
      <c r="BC82" s="152"/>
      <c r="BD82" s="278"/>
      <c r="BE82" s="152"/>
      <c r="BF82" s="278"/>
      <c r="BG82" s="152"/>
      <c r="BH82" s="278"/>
      <c r="BI82" s="152"/>
      <c r="BJ82" s="300"/>
      <c r="BK82" s="157"/>
      <c r="BL82" s="359"/>
      <c r="BM82" s="379"/>
      <c r="BN82" s="371"/>
      <c r="BO82" s="153"/>
      <c r="BP82" s="379"/>
      <c r="BQ82" s="371"/>
      <c r="BR82" s="152"/>
      <c r="BS82" s="379"/>
      <c r="BT82" s="371"/>
      <c r="BU82" s="152"/>
      <c r="BV82" s="379"/>
      <c r="BW82" s="371"/>
      <c r="BX82" s="152"/>
      <c r="BY82" s="379"/>
      <c r="BZ82" s="371"/>
      <c r="CA82" s="152"/>
      <c r="CB82" s="379"/>
      <c r="CC82" s="371"/>
      <c r="CD82" s="152"/>
      <c r="CE82" s="379"/>
      <c r="CF82" s="371"/>
      <c r="CG82" s="152"/>
      <c r="CH82" s="379"/>
      <c r="CI82" s="371"/>
      <c r="CJ82" s="152"/>
      <c r="CK82" s="156"/>
      <c r="CL82" s="157"/>
      <c r="CM82" s="156"/>
      <c r="CN82" s="157"/>
      <c r="CO82" s="383"/>
      <c r="CP82" s="681"/>
      <c r="CQ82" s="907"/>
      <c r="CR82" s="681"/>
      <c r="CS82" s="785"/>
      <c r="CT82" s="824"/>
      <c r="CU82" s="367"/>
      <c r="CV82" s="407"/>
      <c r="CW82" s="407"/>
      <c r="CX82" s="407"/>
      <c r="CY82" s="407"/>
      <c r="CZ82" s="407"/>
      <c r="DA82" s="682"/>
      <c r="DB82" s="682"/>
    </row>
    <row r="83" spans="1:115" s="79" customFormat="1" ht="12.75" customHeight="1">
      <c r="A83" s="150"/>
      <c r="B83" s="160"/>
      <c r="C83" s="80"/>
      <c r="D83" s="80"/>
      <c r="E83" s="82"/>
      <c r="F83" s="83"/>
      <c r="G83" s="359"/>
      <c r="H83" s="80"/>
      <c r="I83" s="153"/>
      <c r="J83" s="80"/>
      <c r="K83" s="153"/>
      <c r="L83" s="80"/>
      <c r="M83" s="153"/>
      <c r="N83" s="80"/>
      <c r="O83" s="153"/>
      <c r="P83" s="80"/>
      <c r="Q83" s="152"/>
      <c r="R83" s="80"/>
      <c r="S83" s="152"/>
      <c r="T83" s="80"/>
      <c r="U83" s="152"/>
      <c r="V83" s="80"/>
      <c r="W83" s="152"/>
      <c r="X83" s="300"/>
      <c r="Y83" s="157"/>
      <c r="Z83" s="359"/>
      <c r="AA83" s="278"/>
      <c r="AB83" s="153"/>
      <c r="AC83" s="278"/>
      <c r="AD83" s="152"/>
      <c r="AE83" s="278"/>
      <c r="AF83" s="152"/>
      <c r="AG83" s="278"/>
      <c r="AH83" s="152"/>
      <c r="AI83" s="278"/>
      <c r="AJ83" s="152"/>
      <c r="AK83" s="278"/>
      <c r="AL83" s="152"/>
      <c r="AM83" s="278"/>
      <c r="AN83" s="152"/>
      <c r="AO83" s="278"/>
      <c r="AP83" s="152"/>
      <c r="AQ83" s="300"/>
      <c r="AR83" s="157"/>
      <c r="AS83" s="359"/>
      <c r="AT83" s="363"/>
      <c r="AU83" s="281"/>
      <c r="AV83" s="278"/>
      <c r="AW83" s="152"/>
      <c r="AX83" s="278"/>
      <c r="AY83" s="152"/>
      <c r="AZ83" s="278"/>
      <c r="BA83" s="152"/>
      <c r="BB83" s="278"/>
      <c r="BC83" s="152"/>
      <c r="BD83" s="278"/>
      <c r="BE83" s="152"/>
      <c r="BF83" s="278"/>
      <c r="BG83" s="152"/>
      <c r="BH83" s="278"/>
      <c r="BI83" s="152"/>
      <c r="BJ83" s="300"/>
      <c r="BK83" s="157"/>
      <c r="BL83" s="359"/>
      <c r="BM83" s="379"/>
      <c r="BN83" s="371"/>
      <c r="BO83" s="153"/>
      <c r="BP83" s="379"/>
      <c r="BQ83" s="371"/>
      <c r="BR83" s="152"/>
      <c r="BS83" s="379"/>
      <c r="BT83" s="371"/>
      <c r="BU83" s="152"/>
      <c r="BV83" s="379"/>
      <c r="BW83" s="371"/>
      <c r="BX83" s="152"/>
      <c r="BY83" s="379"/>
      <c r="BZ83" s="371"/>
      <c r="CA83" s="152"/>
      <c r="CB83" s="379"/>
      <c r="CC83" s="371"/>
      <c r="CD83" s="152"/>
      <c r="CE83" s="379"/>
      <c r="CF83" s="371"/>
      <c r="CG83" s="152"/>
      <c r="CH83" s="379"/>
      <c r="CI83" s="371"/>
      <c r="CJ83" s="152"/>
      <c r="CK83" s="156"/>
      <c r="CL83" s="157"/>
      <c r="CM83" s="156"/>
      <c r="CN83" s="157"/>
      <c r="CO83" s="383"/>
      <c r="CP83" s="681"/>
      <c r="CQ83" s="923"/>
      <c r="CR83" s="902"/>
      <c r="CS83" s="785"/>
      <c r="CT83" s="824"/>
      <c r="CU83" s="367"/>
      <c r="CV83" s="407"/>
      <c r="CW83" s="407"/>
      <c r="CX83" s="407"/>
      <c r="CY83" s="407"/>
      <c r="CZ83" s="407"/>
      <c r="DA83" s="682"/>
      <c r="DB83" s="682"/>
    </row>
    <row r="84" spans="1:115" s="180" customFormat="1">
      <c r="A84" s="171" t="s">
        <v>10</v>
      </c>
      <c r="B84" s="172" t="s">
        <v>173</v>
      </c>
      <c r="C84" s="173">
        <v>456</v>
      </c>
      <c r="D84" s="173" t="s">
        <v>11</v>
      </c>
      <c r="E84" s="174">
        <v>1325</v>
      </c>
      <c r="F84" s="175">
        <v>604200</v>
      </c>
      <c r="G84" s="359"/>
      <c r="H84" s="173">
        <v>456</v>
      </c>
      <c r="I84" s="177">
        <v>113287.5</v>
      </c>
      <c r="J84" s="173">
        <v>456</v>
      </c>
      <c r="K84" s="177">
        <v>158602.49999999997</v>
      </c>
      <c r="L84" s="173">
        <v>456</v>
      </c>
      <c r="M84" s="177">
        <v>158602.49999999997</v>
      </c>
      <c r="N84" s="173">
        <v>456</v>
      </c>
      <c r="O84" s="177">
        <v>22657.500000000004</v>
      </c>
      <c r="P84" s="173">
        <v>456</v>
      </c>
      <c r="Q84" s="177">
        <v>37762.5</v>
      </c>
      <c r="R84" s="173">
        <v>456</v>
      </c>
      <c r="S84" s="177">
        <v>52867.5</v>
      </c>
      <c r="T84" s="173">
        <v>456</v>
      </c>
      <c r="U84" s="177">
        <v>52867.5</v>
      </c>
      <c r="V84" s="173">
        <v>456</v>
      </c>
      <c r="W84" s="177">
        <v>7552.5</v>
      </c>
      <c r="X84" s="301">
        <v>1</v>
      </c>
      <c r="Y84" s="179">
        <v>604200</v>
      </c>
      <c r="Z84" s="359"/>
      <c r="AA84" s="283">
        <v>456</v>
      </c>
      <c r="AB84" s="177">
        <v>113287.5</v>
      </c>
      <c r="AC84" s="283">
        <v>456</v>
      </c>
      <c r="AD84" s="176">
        <v>158602.49999999997</v>
      </c>
      <c r="AE84" s="283">
        <v>456</v>
      </c>
      <c r="AF84" s="176">
        <v>158602.49999999997</v>
      </c>
      <c r="AG84" s="283">
        <v>456</v>
      </c>
      <c r="AH84" s="176">
        <v>22657.500000000004</v>
      </c>
      <c r="AI84" s="283">
        <v>433.2</v>
      </c>
      <c r="AJ84" s="176">
        <v>35874.375</v>
      </c>
      <c r="AK84" s="283">
        <v>433.2</v>
      </c>
      <c r="AL84" s="176">
        <v>50224.124999999993</v>
      </c>
      <c r="AM84" s="283">
        <v>433.2</v>
      </c>
      <c r="AN84" s="176">
        <v>50224.124999999993</v>
      </c>
      <c r="AO84" s="176">
        <v>433.2</v>
      </c>
      <c r="AP84" s="176">
        <v>7174.875</v>
      </c>
      <c r="AQ84" s="301">
        <v>0.98750000000000004</v>
      </c>
      <c r="AR84" s="179">
        <v>596647.5</v>
      </c>
      <c r="AS84" s="359"/>
      <c r="AT84" s="368">
        <v>0</v>
      </c>
      <c r="AU84" s="281">
        <v>0</v>
      </c>
      <c r="AV84" s="368">
        <v>0</v>
      </c>
      <c r="AW84" s="281">
        <v>0</v>
      </c>
      <c r="AX84" s="368">
        <v>0</v>
      </c>
      <c r="AY84" s="281">
        <v>0</v>
      </c>
      <c r="AZ84" s="368">
        <v>0</v>
      </c>
      <c r="BA84" s="281">
        <v>0</v>
      </c>
      <c r="BB84" s="368">
        <v>22.800000000000011</v>
      </c>
      <c r="BC84" s="281">
        <v>1888.125</v>
      </c>
      <c r="BD84" s="368">
        <v>22.800000000000011</v>
      </c>
      <c r="BE84" s="281">
        <v>2643.3750000000073</v>
      </c>
      <c r="BF84" s="368">
        <v>22.800000000000011</v>
      </c>
      <c r="BG84" s="281">
        <v>2643.3750000000073</v>
      </c>
      <c r="BH84" s="368">
        <v>22.800000000000011</v>
      </c>
      <c r="BI84" s="281">
        <v>377.625</v>
      </c>
      <c r="BJ84" s="301">
        <v>1.2500000000000023E-2</v>
      </c>
      <c r="BK84" s="179">
        <v>7552.5000000000146</v>
      </c>
      <c r="BL84" s="359"/>
      <c r="BM84" s="376">
        <v>0</v>
      </c>
      <c r="BN84" s="369"/>
      <c r="BO84" s="281">
        <v>0</v>
      </c>
      <c r="BP84" s="376">
        <v>0</v>
      </c>
      <c r="BQ84" s="369"/>
      <c r="BR84" s="281">
        <v>0</v>
      </c>
      <c r="BS84" s="376">
        <v>0</v>
      </c>
      <c r="BT84" s="369"/>
      <c r="BU84" s="281">
        <v>0</v>
      </c>
      <c r="BV84" s="376">
        <v>0</v>
      </c>
      <c r="BW84" s="369"/>
      <c r="BX84" s="281">
        <v>0</v>
      </c>
      <c r="BY84" s="376">
        <v>22.800000000000011</v>
      </c>
      <c r="BZ84" s="369">
        <v>1</v>
      </c>
      <c r="CA84" s="281">
        <v>1888.125</v>
      </c>
      <c r="CB84" s="376">
        <v>22.800000000000011</v>
      </c>
      <c r="CC84" s="369">
        <v>1</v>
      </c>
      <c r="CD84" s="281">
        <v>2643.3750000000073</v>
      </c>
      <c r="CE84" s="376">
        <v>22.800000000000011</v>
      </c>
      <c r="CF84" s="369">
        <v>1</v>
      </c>
      <c r="CG84" s="281">
        <v>2643.3750000000073</v>
      </c>
      <c r="CH84" s="376">
        <v>22.800000000000011</v>
      </c>
      <c r="CI84" s="369">
        <v>0.9</v>
      </c>
      <c r="CJ84" s="281">
        <v>339.86250000000001</v>
      </c>
      <c r="CK84" s="178">
        <v>0.995</v>
      </c>
      <c r="CL84" s="179">
        <v>7514.7375000000147</v>
      </c>
      <c r="CM84" s="380">
        <v>0</v>
      </c>
      <c r="CN84" s="179">
        <v>0</v>
      </c>
      <c r="CO84" s="384">
        <v>0.995</v>
      </c>
      <c r="CP84" s="687">
        <v>7514.7375000000147</v>
      </c>
      <c r="CQ84" s="924">
        <v>0.995</v>
      </c>
      <c r="CR84" s="901">
        <v>7514.7375000000147</v>
      </c>
      <c r="CS84" s="925">
        <v>0.995</v>
      </c>
      <c r="CT84" s="824">
        <f>CS84*BK84</f>
        <v>7514.7375000000147</v>
      </c>
      <c r="CU84" s="367">
        <f>CS84*BK84</f>
        <v>7514.7375000000147</v>
      </c>
      <c r="CV84" s="407"/>
      <c r="CW84" s="407"/>
      <c r="CX84" s="407"/>
      <c r="CY84" s="407"/>
      <c r="CZ84" s="407"/>
      <c r="DA84" s="682"/>
      <c r="DB84" s="682"/>
      <c r="DD84" s="180" t="s">
        <v>291</v>
      </c>
      <c r="DG84" s="180">
        <v>596647.5</v>
      </c>
      <c r="DH84" s="180">
        <v>7552.5</v>
      </c>
      <c r="DI84" s="180">
        <v>151050</v>
      </c>
      <c r="DJ84" s="297">
        <v>0.05</v>
      </c>
      <c r="DK84" s="180">
        <v>433.2</v>
      </c>
    </row>
    <row r="85" spans="1:115" s="79" customFormat="1">
      <c r="A85" s="150"/>
      <c r="B85" s="160"/>
      <c r="C85" s="80"/>
      <c r="D85" s="80"/>
      <c r="E85" s="82"/>
      <c r="F85" s="83"/>
      <c r="G85" s="359"/>
      <c r="H85" s="80"/>
      <c r="I85" s="153"/>
      <c r="J85" s="80"/>
      <c r="K85" s="153"/>
      <c r="L85" s="80"/>
      <c r="M85" s="153"/>
      <c r="N85" s="80"/>
      <c r="O85" s="153"/>
      <c r="P85" s="80"/>
      <c r="Q85" s="152"/>
      <c r="R85" s="80"/>
      <c r="S85" s="152"/>
      <c r="T85" s="80"/>
      <c r="U85" s="152"/>
      <c r="V85" s="80"/>
      <c r="W85" s="152"/>
      <c r="X85" s="300"/>
      <c r="Y85" s="157"/>
      <c r="Z85" s="359"/>
      <c r="AA85" s="249"/>
      <c r="AB85" s="153"/>
      <c r="AC85" s="249"/>
      <c r="AD85" s="152"/>
      <c r="AE85" s="152"/>
      <c r="AF85" s="152"/>
      <c r="AG85" s="152"/>
      <c r="AH85" s="152"/>
      <c r="AI85" s="152"/>
      <c r="AJ85" s="152"/>
      <c r="AK85" s="152"/>
      <c r="AL85" s="152"/>
      <c r="AM85" s="152"/>
      <c r="AN85" s="152"/>
      <c r="AO85" s="152"/>
      <c r="AP85" s="152"/>
      <c r="AQ85" s="300"/>
      <c r="AR85" s="157"/>
      <c r="AS85" s="359"/>
      <c r="AT85" s="360"/>
      <c r="AU85" s="281"/>
      <c r="AV85" s="249"/>
      <c r="AW85" s="152"/>
      <c r="AX85" s="152"/>
      <c r="AY85" s="152"/>
      <c r="AZ85" s="152"/>
      <c r="BA85" s="152"/>
      <c r="BB85" s="152"/>
      <c r="BC85" s="152"/>
      <c r="BD85" s="152"/>
      <c r="BE85" s="152"/>
      <c r="BF85" s="152"/>
      <c r="BG85" s="152"/>
      <c r="BH85" s="152"/>
      <c r="BI85" s="152"/>
      <c r="BJ85" s="300"/>
      <c r="BK85" s="157"/>
      <c r="BL85" s="359"/>
      <c r="BM85" s="377"/>
      <c r="BN85" s="364"/>
      <c r="BO85" s="153"/>
      <c r="BP85" s="377"/>
      <c r="BQ85" s="364"/>
      <c r="BR85" s="152"/>
      <c r="BS85" s="377"/>
      <c r="BT85" s="364"/>
      <c r="BU85" s="152"/>
      <c r="BV85" s="377"/>
      <c r="BW85" s="364"/>
      <c r="BX85" s="152"/>
      <c r="BY85" s="377"/>
      <c r="BZ85" s="364"/>
      <c r="CA85" s="152"/>
      <c r="CB85" s="377"/>
      <c r="CC85" s="364"/>
      <c r="CD85" s="152"/>
      <c r="CE85" s="377"/>
      <c r="CF85" s="364"/>
      <c r="CG85" s="152"/>
      <c r="CH85" s="377"/>
      <c r="CI85" s="364"/>
      <c r="CJ85" s="152"/>
      <c r="CK85" s="156"/>
      <c r="CL85" s="157"/>
      <c r="CM85" s="156"/>
      <c r="CN85" s="157"/>
      <c r="CO85" s="383"/>
      <c r="CP85" s="681"/>
      <c r="CQ85" s="923"/>
      <c r="CR85" s="902"/>
      <c r="CS85" s="926"/>
      <c r="CT85" s="824"/>
      <c r="CU85" s="367"/>
      <c r="CV85" s="407"/>
      <c r="CW85" s="407"/>
      <c r="CX85" s="407"/>
      <c r="CY85" s="407"/>
      <c r="CZ85" s="407"/>
      <c r="DA85" s="682"/>
      <c r="DB85" s="682"/>
    </row>
    <row r="86" spans="1:115" s="180" customFormat="1">
      <c r="A86" s="171" t="s">
        <v>101</v>
      </c>
      <c r="B86" s="172" t="s">
        <v>119</v>
      </c>
      <c r="C86" s="173">
        <v>52</v>
      </c>
      <c r="D86" s="173" t="s">
        <v>11</v>
      </c>
      <c r="E86" s="174">
        <v>2486</v>
      </c>
      <c r="F86" s="175">
        <v>129272</v>
      </c>
      <c r="G86" s="359"/>
      <c r="H86" s="173">
        <v>52</v>
      </c>
      <c r="I86" s="177">
        <v>24238.5</v>
      </c>
      <c r="J86" s="173">
        <v>52</v>
      </c>
      <c r="K86" s="177">
        <v>33933.899999999994</v>
      </c>
      <c r="L86" s="173">
        <v>52</v>
      </c>
      <c r="M86" s="177">
        <v>33933.899999999994</v>
      </c>
      <c r="N86" s="173">
        <v>52</v>
      </c>
      <c r="O86" s="177">
        <v>4847.7000000000007</v>
      </c>
      <c r="P86" s="173">
        <v>52</v>
      </c>
      <c r="Q86" s="177">
        <v>8079.5</v>
      </c>
      <c r="R86" s="173">
        <v>52</v>
      </c>
      <c r="S86" s="177">
        <v>11311.3</v>
      </c>
      <c r="T86" s="173">
        <v>52</v>
      </c>
      <c r="U86" s="177">
        <v>11311.3</v>
      </c>
      <c r="V86" s="173">
        <v>52</v>
      </c>
      <c r="W86" s="177">
        <v>1615.9</v>
      </c>
      <c r="X86" s="301">
        <v>0.99999999999999989</v>
      </c>
      <c r="Y86" s="179">
        <v>129271.99999999999</v>
      </c>
      <c r="Z86" s="359"/>
      <c r="AA86" s="283">
        <v>52</v>
      </c>
      <c r="AB86" s="177">
        <v>24238.5</v>
      </c>
      <c r="AC86" s="283">
        <v>52</v>
      </c>
      <c r="AD86" s="176">
        <v>33933.899999999994</v>
      </c>
      <c r="AE86" s="283">
        <v>52</v>
      </c>
      <c r="AF86" s="176">
        <v>33933.899999999994</v>
      </c>
      <c r="AG86" s="283">
        <v>52</v>
      </c>
      <c r="AH86" s="176">
        <v>4847.7000000000007</v>
      </c>
      <c r="AI86" s="283">
        <v>49.400000000000006</v>
      </c>
      <c r="AJ86" s="176">
        <v>7675.5250000000005</v>
      </c>
      <c r="AK86" s="283">
        <v>49.400000000000006</v>
      </c>
      <c r="AL86" s="176">
        <v>10745.734999999999</v>
      </c>
      <c r="AM86" s="283">
        <v>49.400000000000006</v>
      </c>
      <c r="AN86" s="176">
        <v>10745.734999999999</v>
      </c>
      <c r="AO86" s="283">
        <v>49.400000000000006</v>
      </c>
      <c r="AP86" s="176">
        <v>1535.1050000000005</v>
      </c>
      <c r="AQ86" s="301">
        <v>0.98749999999999982</v>
      </c>
      <c r="AR86" s="179">
        <v>127656.09999999998</v>
      </c>
      <c r="AS86" s="359"/>
      <c r="AT86" s="368">
        <v>0</v>
      </c>
      <c r="AU86" s="281">
        <v>0</v>
      </c>
      <c r="AV86" s="368">
        <v>0</v>
      </c>
      <c r="AW86" s="281">
        <v>0</v>
      </c>
      <c r="AX86" s="368">
        <v>0</v>
      </c>
      <c r="AY86" s="281">
        <v>0</v>
      </c>
      <c r="AZ86" s="368">
        <v>0</v>
      </c>
      <c r="BA86" s="281">
        <v>0</v>
      </c>
      <c r="BB86" s="368">
        <v>2.5999999999999943</v>
      </c>
      <c r="BC86" s="281">
        <v>403.97499999999945</v>
      </c>
      <c r="BD86" s="368">
        <v>2.5999999999999943</v>
      </c>
      <c r="BE86" s="281">
        <v>565.56500000000051</v>
      </c>
      <c r="BF86" s="368">
        <v>2.5999999999999943</v>
      </c>
      <c r="BG86" s="281">
        <v>565.56500000000051</v>
      </c>
      <c r="BH86" s="368">
        <v>2.5999999999999943</v>
      </c>
      <c r="BI86" s="281">
        <v>80.794999999999618</v>
      </c>
      <c r="BJ86" s="301">
        <v>1.2500000000000001E-2</v>
      </c>
      <c r="BK86" s="179">
        <v>1615.9</v>
      </c>
      <c r="BL86" s="359"/>
      <c r="BM86" s="376">
        <v>0</v>
      </c>
      <c r="BN86" s="369"/>
      <c r="BO86" s="281">
        <v>0</v>
      </c>
      <c r="BP86" s="376">
        <v>0</v>
      </c>
      <c r="BQ86" s="369"/>
      <c r="BR86" s="281">
        <v>0</v>
      </c>
      <c r="BS86" s="376">
        <v>0</v>
      </c>
      <c r="BT86" s="369"/>
      <c r="BU86" s="281">
        <v>0</v>
      </c>
      <c r="BV86" s="376">
        <v>0</v>
      </c>
      <c r="BW86" s="369"/>
      <c r="BX86" s="281">
        <v>0</v>
      </c>
      <c r="BY86" s="376">
        <v>2.5999999999999943</v>
      </c>
      <c r="BZ86" s="369">
        <v>1</v>
      </c>
      <c r="CA86" s="281">
        <v>403.97499999999945</v>
      </c>
      <c r="CB86" s="376">
        <v>2.5999999999999943</v>
      </c>
      <c r="CC86" s="369">
        <v>1</v>
      </c>
      <c r="CD86" s="281">
        <v>565.56500000000051</v>
      </c>
      <c r="CE86" s="376">
        <v>2.5999999999999943</v>
      </c>
      <c r="CF86" s="369">
        <v>1</v>
      </c>
      <c r="CG86" s="281">
        <v>565.56500000000051</v>
      </c>
      <c r="CH86" s="376">
        <v>2.5999999999999943</v>
      </c>
      <c r="CI86" s="369">
        <v>0.9</v>
      </c>
      <c r="CJ86" s="281">
        <v>72.715499999999665</v>
      </c>
      <c r="CK86" s="178">
        <v>0.995</v>
      </c>
      <c r="CL86" s="179">
        <v>1607.8205</v>
      </c>
      <c r="CM86" s="380">
        <v>0</v>
      </c>
      <c r="CN86" s="179">
        <v>0</v>
      </c>
      <c r="CO86" s="384">
        <v>0.995</v>
      </c>
      <c r="CP86" s="687">
        <v>1607.8205</v>
      </c>
      <c r="CQ86" s="924">
        <v>0.995</v>
      </c>
      <c r="CR86" s="901">
        <v>1607.8205</v>
      </c>
      <c r="CS86" s="925">
        <v>0.995</v>
      </c>
      <c r="CT86" s="824">
        <f>CS86*BK86</f>
        <v>1607.8205</v>
      </c>
      <c r="CU86" s="367">
        <f>CS86*BK86</f>
        <v>1607.8205</v>
      </c>
      <c r="CV86" s="407"/>
      <c r="CW86" s="407"/>
      <c r="CX86" s="407"/>
      <c r="CY86" s="407"/>
      <c r="CZ86" s="407"/>
      <c r="DA86" s="682"/>
      <c r="DB86" s="682"/>
      <c r="DD86" s="180" t="s">
        <v>291</v>
      </c>
      <c r="DG86" s="79">
        <v>127656.1</v>
      </c>
      <c r="DH86" s="180">
        <v>1615.8999999999942</v>
      </c>
      <c r="DI86" s="180">
        <v>32318</v>
      </c>
      <c r="DJ86" s="297">
        <v>4.9999999999999822E-2</v>
      </c>
      <c r="DK86" s="180">
        <v>49.400000000000006</v>
      </c>
    </row>
    <row r="87" spans="1:115" s="79" customFormat="1" ht="16.2" thickBot="1">
      <c r="A87" s="150"/>
      <c r="B87" s="160"/>
      <c r="C87" s="247">
        <v>508</v>
      </c>
      <c r="D87" s="80"/>
      <c r="E87" s="82"/>
      <c r="F87" s="83"/>
      <c r="G87" s="359"/>
      <c r="H87" s="247">
        <v>508</v>
      </c>
      <c r="I87" s="153"/>
      <c r="J87" s="247">
        <v>508</v>
      </c>
      <c r="K87" s="153"/>
      <c r="L87" s="247">
        <v>508</v>
      </c>
      <c r="M87" s="153"/>
      <c r="N87" s="247">
        <v>508</v>
      </c>
      <c r="O87" s="153"/>
      <c r="P87" s="247">
        <v>508</v>
      </c>
      <c r="Q87" s="152"/>
      <c r="R87" s="247">
        <v>508</v>
      </c>
      <c r="S87" s="152"/>
      <c r="T87" s="247">
        <v>508</v>
      </c>
      <c r="U87" s="152"/>
      <c r="V87" s="247">
        <v>508</v>
      </c>
      <c r="W87" s="152"/>
      <c r="X87" s="300"/>
      <c r="Y87" s="157"/>
      <c r="Z87" s="359"/>
      <c r="AA87" s="271">
        <v>508</v>
      </c>
      <c r="AB87" s="153"/>
      <c r="AC87" s="270">
        <v>508</v>
      </c>
      <c r="AD87" s="152"/>
      <c r="AE87" s="270">
        <v>508</v>
      </c>
      <c r="AF87" s="152"/>
      <c r="AG87" s="270">
        <v>508</v>
      </c>
      <c r="AH87" s="152"/>
      <c r="AI87" s="270">
        <v>482.6</v>
      </c>
      <c r="AJ87" s="152"/>
      <c r="AK87" s="270">
        <v>482.6</v>
      </c>
      <c r="AL87" s="152"/>
      <c r="AM87" s="270">
        <v>482.6</v>
      </c>
      <c r="AN87" s="152"/>
      <c r="AO87" s="270">
        <v>482.6</v>
      </c>
      <c r="AP87" s="152"/>
      <c r="AQ87" s="300"/>
      <c r="AR87" s="157"/>
      <c r="AS87" s="359"/>
      <c r="AT87" s="269"/>
      <c r="AU87" s="281"/>
      <c r="AV87" s="270"/>
      <c r="AW87" s="152"/>
      <c r="AX87" s="270"/>
      <c r="AY87" s="152"/>
      <c r="AZ87" s="270"/>
      <c r="BA87" s="152"/>
      <c r="BB87" s="270"/>
      <c r="BC87" s="152"/>
      <c r="BD87" s="270"/>
      <c r="BE87" s="152"/>
      <c r="BF87" s="270"/>
      <c r="BG87" s="152"/>
      <c r="BH87" s="270"/>
      <c r="BI87" s="152"/>
      <c r="BJ87" s="300"/>
      <c r="BK87" s="157"/>
      <c r="BL87" s="359"/>
      <c r="BM87" s="378"/>
      <c r="BN87" s="364"/>
      <c r="BO87" s="153"/>
      <c r="BP87" s="378"/>
      <c r="BQ87" s="364"/>
      <c r="BR87" s="152"/>
      <c r="BS87" s="378"/>
      <c r="BT87" s="364"/>
      <c r="BU87" s="152"/>
      <c r="BV87" s="378"/>
      <c r="BW87" s="364"/>
      <c r="BX87" s="152"/>
      <c r="BY87" s="378"/>
      <c r="BZ87" s="364"/>
      <c r="CA87" s="152"/>
      <c r="CB87" s="378"/>
      <c r="CC87" s="364"/>
      <c r="CD87" s="152"/>
      <c r="CE87" s="378"/>
      <c r="CF87" s="364"/>
      <c r="CG87" s="152"/>
      <c r="CH87" s="378"/>
      <c r="CI87" s="364"/>
      <c r="CJ87" s="152"/>
      <c r="CK87" s="156"/>
      <c r="CL87" s="157"/>
      <c r="CM87" s="156"/>
      <c r="CN87" s="157"/>
      <c r="CO87" s="383"/>
      <c r="CP87" s="681"/>
      <c r="CQ87" s="923"/>
      <c r="CR87" s="902"/>
      <c r="CS87" s="926"/>
      <c r="CT87" s="824"/>
      <c r="CU87" s="367"/>
      <c r="CV87" s="407"/>
      <c r="CW87" s="407"/>
      <c r="CX87" s="407"/>
      <c r="CY87" s="407"/>
      <c r="CZ87" s="407"/>
      <c r="DA87" s="682"/>
      <c r="DB87" s="682"/>
    </row>
    <row r="88" spans="1:115" s="79" customFormat="1" ht="31.8" thickTop="1">
      <c r="A88" s="273" t="s">
        <v>12</v>
      </c>
      <c r="B88" s="172" t="s">
        <v>73</v>
      </c>
      <c r="C88" s="173">
        <v>1795</v>
      </c>
      <c r="D88" s="173" t="s">
        <v>11</v>
      </c>
      <c r="E88" s="174">
        <v>2012</v>
      </c>
      <c r="F88" s="175">
        <v>3611540</v>
      </c>
      <c r="G88" s="359"/>
      <c r="H88" s="173">
        <v>1795</v>
      </c>
      <c r="I88" s="177">
        <v>677163.75</v>
      </c>
      <c r="J88" s="173">
        <v>1795</v>
      </c>
      <c r="K88" s="177">
        <v>948029.24999999988</v>
      </c>
      <c r="L88" s="173">
        <v>1795</v>
      </c>
      <c r="M88" s="177">
        <v>948029.24999999988</v>
      </c>
      <c r="N88" s="173">
        <v>1795</v>
      </c>
      <c r="O88" s="177">
        <v>135432.75000000003</v>
      </c>
      <c r="P88" s="173">
        <v>1795</v>
      </c>
      <c r="Q88" s="177">
        <v>225721.25</v>
      </c>
      <c r="R88" s="173">
        <v>1795</v>
      </c>
      <c r="S88" s="177">
        <v>316009.75</v>
      </c>
      <c r="T88" s="173">
        <v>1795</v>
      </c>
      <c r="U88" s="177">
        <v>316009.75</v>
      </c>
      <c r="V88" s="173">
        <v>1795</v>
      </c>
      <c r="W88" s="177">
        <v>45144.25</v>
      </c>
      <c r="X88" s="301">
        <v>1</v>
      </c>
      <c r="Y88" s="179">
        <v>3611540</v>
      </c>
      <c r="Z88" s="359"/>
      <c r="AA88" s="176">
        <v>1736.5763419483101</v>
      </c>
      <c r="AB88" s="177">
        <v>655123.42499999993</v>
      </c>
      <c r="AC88" s="176">
        <v>1736.5763419483101</v>
      </c>
      <c r="AD88" s="176">
        <v>917172.79499999981</v>
      </c>
      <c r="AE88" s="176">
        <v>1736.5763419483101</v>
      </c>
      <c r="AF88" s="176">
        <v>917172.79499999981</v>
      </c>
      <c r="AG88" s="176">
        <v>1736.5763419483101</v>
      </c>
      <c r="AH88" s="176">
        <v>131024.68500000001</v>
      </c>
      <c r="AI88" s="176">
        <v>1736.5763419483101</v>
      </c>
      <c r="AJ88" s="176">
        <v>218374.47500000001</v>
      </c>
      <c r="AK88" s="176">
        <v>1736.5763419483101</v>
      </c>
      <c r="AL88" s="176">
        <v>305724.26499999996</v>
      </c>
      <c r="AM88" s="176">
        <v>1736.5763419483101</v>
      </c>
      <c r="AN88" s="176">
        <v>305724.26499999996</v>
      </c>
      <c r="AO88" s="176">
        <v>1736.5763419483101</v>
      </c>
      <c r="AP88" s="176">
        <v>43674.895000000004</v>
      </c>
      <c r="AQ88" s="301">
        <v>0.96745200108540952</v>
      </c>
      <c r="AR88" s="179">
        <v>3493991.6</v>
      </c>
      <c r="AS88" s="359"/>
      <c r="AT88" s="368">
        <v>58.423658051689927</v>
      </c>
      <c r="AU88" s="281">
        <v>22040.32500000007</v>
      </c>
      <c r="AV88" s="368">
        <v>58.423658051689927</v>
      </c>
      <c r="AW88" s="281">
        <v>30856.455000000075</v>
      </c>
      <c r="AX88" s="368">
        <v>58.423658051689927</v>
      </c>
      <c r="AY88" s="281">
        <v>30856.455000000075</v>
      </c>
      <c r="AZ88" s="368">
        <v>58.423658051689927</v>
      </c>
      <c r="BA88" s="281">
        <v>4408.0650000000169</v>
      </c>
      <c r="BB88" s="368">
        <v>58.423658051689927</v>
      </c>
      <c r="BC88" s="281">
        <v>7346.7749999999942</v>
      </c>
      <c r="BD88" s="368">
        <v>58.423658051689927</v>
      </c>
      <c r="BE88" s="281">
        <v>10285.485000000044</v>
      </c>
      <c r="BF88" s="368">
        <v>58.423658051689927</v>
      </c>
      <c r="BG88" s="281">
        <v>10285.485000000044</v>
      </c>
      <c r="BH88" s="368">
        <v>58.423658051689927</v>
      </c>
      <c r="BI88" s="281">
        <v>1469.3549999999959</v>
      </c>
      <c r="BJ88" s="301">
        <v>3.2547998914590537E-2</v>
      </c>
      <c r="BK88" s="179">
        <v>117548.40000000031</v>
      </c>
      <c r="BL88" s="359"/>
      <c r="BM88" s="376">
        <v>58.423658051689927</v>
      </c>
      <c r="BN88" s="369">
        <v>1</v>
      </c>
      <c r="BO88" s="281">
        <v>22040.32500000007</v>
      </c>
      <c r="BP88" s="376">
        <v>58.423658051689927</v>
      </c>
      <c r="BQ88" s="369">
        <v>1</v>
      </c>
      <c r="BR88" s="281">
        <v>30856.455000000075</v>
      </c>
      <c r="BS88" s="376">
        <v>58.423658051689927</v>
      </c>
      <c r="BT88" s="369">
        <v>1</v>
      </c>
      <c r="BU88" s="281">
        <v>30856.455000000075</v>
      </c>
      <c r="BV88" s="376">
        <v>58.423658051689927</v>
      </c>
      <c r="BW88" s="369">
        <v>1</v>
      </c>
      <c r="BX88" s="281">
        <v>4408.0650000000169</v>
      </c>
      <c r="BY88" s="376">
        <v>58.423658051689927</v>
      </c>
      <c r="BZ88" s="369">
        <v>1</v>
      </c>
      <c r="CA88" s="281">
        <v>7346.7749999999942</v>
      </c>
      <c r="CB88" s="376">
        <v>58.423658051689927</v>
      </c>
      <c r="CC88" s="369">
        <v>1</v>
      </c>
      <c r="CD88" s="281">
        <v>10285.485000000044</v>
      </c>
      <c r="CE88" s="376">
        <v>58.423658051689927</v>
      </c>
      <c r="CF88" s="369">
        <v>1</v>
      </c>
      <c r="CG88" s="281">
        <v>10285.485000000044</v>
      </c>
      <c r="CH88" s="376">
        <v>58.423658051689927</v>
      </c>
      <c r="CI88" s="369">
        <v>0.9</v>
      </c>
      <c r="CJ88" s="281">
        <v>1322.4194999999963</v>
      </c>
      <c r="CK88" s="178">
        <v>0.99875000000000003</v>
      </c>
      <c r="CL88" s="179">
        <v>117401.46450000032</v>
      </c>
      <c r="CM88" s="380">
        <v>0</v>
      </c>
      <c r="CN88" s="179">
        <v>0</v>
      </c>
      <c r="CO88" s="384">
        <v>0.99875000000000003</v>
      </c>
      <c r="CP88" s="687">
        <v>117401.46450000032</v>
      </c>
      <c r="CQ88" s="924">
        <v>0.99875000000000003</v>
      </c>
      <c r="CR88" s="901">
        <v>117401.46450000032</v>
      </c>
      <c r="CS88" s="925">
        <v>0.99875000000000003</v>
      </c>
      <c r="CT88" s="824">
        <f>CS88*BK88</f>
        <v>117401.46450000032</v>
      </c>
      <c r="CU88" s="367"/>
      <c r="CV88" s="407"/>
      <c r="CW88" s="407"/>
      <c r="CX88" s="407"/>
      <c r="CY88" s="407">
        <f>CP88</f>
        <v>117401.46450000032</v>
      </c>
      <c r="CZ88" s="407"/>
      <c r="DA88" s="682"/>
      <c r="DB88" s="682"/>
      <c r="DC88" s="274">
        <v>0.48</v>
      </c>
      <c r="DE88" s="79" t="s">
        <v>254</v>
      </c>
      <c r="DG88" s="79">
        <v>3493991.6</v>
      </c>
      <c r="DH88" s="304">
        <v>117548.39999999991</v>
      </c>
      <c r="DI88" s="304">
        <v>3611540</v>
      </c>
      <c r="DJ88" s="305">
        <v>3.2547998914590426E-2</v>
      </c>
      <c r="DK88" s="306">
        <v>1736.5763419483101</v>
      </c>
    </row>
    <row r="89" spans="1:115" s="79" customFormat="1">
      <c r="A89" s="150"/>
      <c r="B89" s="81" t="s">
        <v>71</v>
      </c>
      <c r="C89" s="80"/>
      <c r="D89" s="80"/>
      <c r="E89" s="82">
        <v>0</v>
      </c>
      <c r="F89" s="83" t="s">
        <v>42</v>
      </c>
      <c r="G89" s="359"/>
      <c r="H89" s="80"/>
      <c r="I89" s="153"/>
      <c r="J89" s="80"/>
      <c r="K89" s="153"/>
      <c r="L89" s="80"/>
      <c r="M89" s="153"/>
      <c r="N89" s="80"/>
      <c r="O89" s="153"/>
      <c r="P89" s="80"/>
      <c r="Q89" s="152"/>
      <c r="R89" s="80"/>
      <c r="S89" s="152"/>
      <c r="T89" s="80"/>
      <c r="U89" s="152"/>
      <c r="V89" s="80"/>
      <c r="W89" s="152"/>
      <c r="X89" s="300"/>
      <c r="Y89" s="157"/>
      <c r="Z89" s="359"/>
      <c r="AA89" s="152"/>
      <c r="AB89" s="153"/>
      <c r="AC89" s="152"/>
      <c r="AD89" s="152"/>
      <c r="AE89" s="152"/>
      <c r="AF89" s="152"/>
      <c r="AG89" s="152"/>
      <c r="AH89" s="152"/>
      <c r="AI89" s="152"/>
      <c r="AJ89" s="152"/>
      <c r="AK89" s="152"/>
      <c r="AL89" s="152"/>
      <c r="AM89" s="152"/>
      <c r="AN89" s="152"/>
      <c r="AO89" s="152"/>
      <c r="AP89" s="152"/>
      <c r="AQ89" s="300"/>
      <c r="AR89" s="157"/>
      <c r="AS89" s="359"/>
      <c r="AT89" s="282"/>
      <c r="AU89" s="281"/>
      <c r="AV89" s="152"/>
      <c r="AW89" s="152"/>
      <c r="AX89" s="152"/>
      <c r="AY89" s="152"/>
      <c r="AZ89" s="152"/>
      <c r="BA89" s="152"/>
      <c r="BB89" s="152"/>
      <c r="BC89" s="152"/>
      <c r="BD89" s="152"/>
      <c r="BE89" s="152"/>
      <c r="BF89" s="152"/>
      <c r="BG89" s="152"/>
      <c r="BH89" s="152"/>
      <c r="BI89" s="152"/>
      <c r="BJ89" s="300"/>
      <c r="BK89" s="157"/>
      <c r="BL89" s="359"/>
      <c r="BM89" s="377"/>
      <c r="BN89" s="370"/>
      <c r="BO89" s="153"/>
      <c r="BP89" s="377"/>
      <c r="BQ89" s="370"/>
      <c r="BR89" s="152"/>
      <c r="BS89" s="377"/>
      <c r="BT89" s="370"/>
      <c r="BU89" s="152"/>
      <c r="BV89" s="377"/>
      <c r="BW89" s="370"/>
      <c r="BX89" s="152"/>
      <c r="BY89" s="377"/>
      <c r="BZ89" s="370"/>
      <c r="CA89" s="152"/>
      <c r="CB89" s="377"/>
      <c r="CC89" s="370"/>
      <c r="CD89" s="152"/>
      <c r="CE89" s="377"/>
      <c r="CF89" s="370"/>
      <c r="CG89" s="152"/>
      <c r="CH89" s="377"/>
      <c r="CI89" s="370"/>
      <c r="CJ89" s="152"/>
      <c r="CK89" s="156"/>
      <c r="CL89" s="157"/>
      <c r="CM89" s="156"/>
      <c r="CN89" s="157"/>
      <c r="CO89" s="383"/>
      <c r="CP89" s="681"/>
      <c r="CQ89" s="923"/>
      <c r="CR89" s="902"/>
      <c r="CS89" s="785"/>
      <c r="CT89" s="824"/>
      <c r="CU89" s="367"/>
      <c r="CV89" s="407"/>
      <c r="CW89" s="407"/>
      <c r="CX89" s="407"/>
      <c r="CY89" s="407"/>
      <c r="CZ89" s="407"/>
      <c r="DA89" s="682"/>
      <c r="DB89" s="682"/>
      <c r="DE89" s="277" t="e">
        <v>#REF!</v>
      </c>
      <c r="DG89" s="277"/>
    </row>
    <row r="90" spans="1:115" s="79" customFormat="1">
      <c r="A90" s="150"/>
      <c r="B90" s="81" t="s">
        <v>72</v>
      </c>
      <c r="C90" s="80"/>
      <c r="D90" s="80"/>
      <c r="E90" s="82">
        <v>0</v>
      </c>
      <c r="F90" s="83" t="s">
        <v>42</v>
      </c>
      <c r="G90" s="359"/>
      <c r="H90" s="80"/>
      <c r="I90" s="153"/>
      <c r="J90" s="80"/>
      <c r="K90" s="153"/>
      <c r="L90" s="80"/>
      <c r="M90" s="153"/>
      <c r="N90" s="80"/>
      <c r="O90" s="153"/>
      <c r="P90" s="80"/>
      <c r="Q90" s="152"/>
      <c r="R90" s="80"/>
      <c r="S90" s="152"/>
      <c r="T90" s="80"/>
      <c r="U90" s="152"/>
      <c r="V90" s="80"/>
      <c r="W90" s="152"/>
      <c r="X90" s="300"/>
      <c r="Y90" s="157"/>
      <c r="Z90" s="359"/>
      <c r="AA90" s="152"/>
      <c r="AB90" s="153"/>
      <c r="AC90" s="152"/>
      <c r="AD90" s="152"/>
      <c r="AE90" s="152"/>
      <c r="AF90" s="152"/>
      <c r="AG90" s="152"/>
      <c r="AH90" s="152"/>
      <c r="AI90" s="152"/>
      <c r="AJ90" s="152"/>
      <c r="AK90" s="152"/>
      <c r="AL90" s="152"/>
      <c r="AM90" s="152"/>
      <c r="AN90" s="152"/>
      <c r="AO90" s="152"/>
      <c r="AP90" s="152"/>
      <c r="AQ90" s="300"/>
      <c r="AR90" s="157"/>
      <c r="AS90" s="359"/>
      <c r="AT90" s="282"/>
      <c r="AU90" s="281"/>
      <c r="AV90" s="152"/>
      <c r="AW90" s="152"/>
      <c r="AX90" s="152"/>
      <c r="AY90" s="152"/>
      <c r="AZ90" s="152"/>
      <c r="BA90" s="152"/>
      <c r="BB90" s="152"/>
      <c r="BC90" s="152"/>
      <c r="BD90" s="152"/>
      <c r="BE90" s="152"/>
      <c r="BF90" s="152"/>
      <c r="BG90" s="152"/>
      <c r="BH90" s="152"/>
      <c r="BI90" s="152"/>
      <c r="BJ90" s="300"/>
      <c r="BK90" s="157"/>
      <c r="BL90" s="359"/>
      <c r="BM90" s="377"/>
      <c r="BN90" s="370"/>
      <c r="BO90" s="153"/>
      <c r="BP90" s="377"/>
      <c r="BQ90" s="370"/>
      <c r="BR90" s="152"/>
      <c r="BS90" s="377"/>
      <c r="BT90" s="370"/>
      <c r="BU90" s="152"/>
      <c r="BV90" s="377"/>
      <c r="BW90" s="370"/>
      <c r="BX90" s="152"/>
      <c r="BY90" s="377"/>
      <c r="BZ90" s="370"/>
      <c r="CA90" s="152"/>
      <c r="CB90" s="377"/>
      <c r="CC90" s="370"/>
      <c r="CD90" s="152"/>
      <c r="CE90" s="377"/>
      <c r="CF90" s="370"/>
      <c r="CG90" s="152"/>
      <c r="CH90" s="377"/>
      <c r="CI90" s="370"/>
      <c r="CJ90" s="152"/>
      <c r="CK90" s="156"/>
      <c r="CL90" s="157"/>
      <c r="CM90" s="156"/>
      <c r="CN90" s="157"/>
      <c r="CO90" s="383"/>
      <c r="CP90" s="681"/>
      <c r="CQ90" s="907"/>
      <c r="CR90" s="681"/>
      <c r="CS90" s="927"/>
      <c r="CT90" s="824"/>
      <c r="CU90" s="367"/>
      <c r="CV90" s="407"/>
      <c r="CW90" s="407"/>
      <c r="CX90" s="407"/>
      <c r="CY90" s="407"/>
      <c r="CZ90" s="407"/>
      <c r="DA90" s="682"/>
      <c r="DB90" s="682"/>
    </row>
    <row r="91" spans="1:115" s="79" customFormat="1">
      <c r="A91" s="432"/>
      <c r="B91" s="433"/>
      <c r="C91" s="434"/>
      <c r="D91" s="434"/>
      <c r="E91" s="435"/>
      <c r="F91" s="436"/>
      <c r="G91" s="737"/>
      <c r="H91" s="750"/>
      <c r="I91" s="737"/>
      <c r="J91" s="750"/>
      <c r="K91" s="737"/>
      <c r="L91" s="750"/>
      <c r="M91" s="737"/>
      <c r="N91" s="750"/>
      <c r="O91" s="737"/>
      <c r="P91" s="750"/>
      <c r="Q91" s="737"/>
      <c r="R91" s="750"/>
      <c r="S91" s="737"/>
      <c r="T91" s="750"/>
      <c r="U91" s="737"/>
      <c r="V91" s="750"/>
      <c r="W91" s="737"/>
      <c r="X91" s="740"/>
      <c r="Y91" s="741"/>
      <c r="Z91" s="737"/>
      <c r="AA91" s="737"/>
      <c r="AB91" s="737"/>
      <c r="AC91" s="737"/>
      <c r="AD91" s="737"/>
      <c r="AE91" s="737"/>
      <c r="AF91" s="737"/>
      <c r="AG91" s="737"/>
      <c r="AH91" s="737"/>
      <c r="AI91" s="737"/>
      <c r="AJ91" s="737"/>
      <c r="AK91" s="737"/>
      <c r="AL91" s="737"/>
      <c r="AM91" s="737"/>
      <c r="AN91" s="737"/>
      <c r="AO91" s="737"/>
      <c r="AP91" s="737"/>
      <c r="AQ91" s="740"/>
      <c r="AR91" s="741"/>
      <c r="AS91" s="737"/>
      <c r="AT91" s="703"/>
      <c r="AU91" s="703"/>
      <c r="AV91" s="705"/>
      <c r="AW91" s="705"/>
      <c r="AX91" s="705"/>
      <c r="AY91" s="705"/>
      <c r="AZ91" s="705"/>
      <c r="BA91" s="705"/>
      <c r="BB91" s="705"/>
      <c r="BC91" s="705"/>
      <c r="BD91" s="705"/>
      <c r="BE91" s="705"/>
      <c r="BF91" s="705"/>
      <c r="BG91" s="705"/>
      <c r="BH91" s="705"/>
      <c r="BI91" s="705"/>
      <c r="BJ91" s="706"/>
      <c r="BK91" s="707">
        <f>SUM(BK82:BL90)</f>
        <v>126716.80000000032</v>
      </c>
      <c r="BL91" s="707"/>
      <c r="BM91" s="707"/>
      <c r="BN91" s="707"/>
      <c r="BO91" s="707"/>
      <c r="BP91" s="707"/>
      <c r="BQ91" s="707"/>
      <c r="BR91" s="707"/>
      <c r="BS91" s="707"/>
      <c r="BT91" s="707"/>
      <c r="BU91" s="707"/>
      <c r="BV91" s="707"/>
      <c r="BW91" s="707"/>
      <c r="BX91" s="707"/>
      <c r="BY91" s="707"/>
      <c r="BZ91" s="707"/>
      <c r="CA91" s="707"/>
      <c r="CB91" s="707"/>
      <c r="CC91" s="707"/>
      <c r="CD91" s="707"/>
      <c r="CE91" s="707"/>
      <c r="CF91" s="707"/>
      <c r="CG91" s="707"/>
      <c r="CH91" s="707"/>
      <c r="CI91" s="707"/>
      <c r="CJ91" s="707"/>
      <c r="CK91" s="707"/>
      <c r="CL91" s="707"/>
      <c r="CM91" s="707"/>
      <c r="CN91" s="707"/>
      <c r="CO91" s="928">
        <f>CP91/BK91</f>
        <v>0.99847867449304295</v>
      </c>
      <c r="CP91" s="953">
        <f>SUM(CP82:CP90)</f>
        <v>126524.02250000034</v>
      </c>
      <c r="CQ91" s="955">
        <f>CR91/BK91</f>
        <v>0.99847867449304295</v>
      </c>
      <c r="CR91" s="953">
        <f>SUM(CR82:CR90)</f>
        <v>126524.02250000034</v>
      </c>
      <c r="CS91" s="913">
        <v>0.95</v>
      </c>
      <c r="CT91" s="953">
        <f>SUM(CT82:CT90)</f>
        <v>126524.02250000034</v>
      </c>
      <c r="CU91" s="956">
        <f>SUM(CU82:CU90)</f>
        <v>9122.5580000000155</v>
      </c>
      <c r="CV91" s="438"/>
      <c r="CW91" s="438"/>
      <c r="CX91" s="438"/>
      <c r="CY91" s="438">
        <f>SUM(CY82:CY90)</f>
        <v>117401.46450000032</v>
      </c>
      <c r="CZ91" s="438"/>
      <c r="DA91" s="682"/>
      <c r="DB91" s="682"/>
    </row>
    <row r="92" spans="1:115" s="79" customFormat="1">
      <c r="A92" s="150"/>
      <c r="B92" s="167" t="s">
        <v>16</v>
      </c>
      <c r="C92" s="80"/>
      <c r="D92" s="80"/>
      <c r="E92" s="82"/>
      <c r="F92" s="83"/>
      <c r="G92" s="359"/>
      <c r="H92" s="80"/>
      <c r="I92" s="153"/>
      <c r="J92" s="80"/>
      <c r="K92" s="153"/>
      <c r="L92" s="80"/>
      <c r="M92" s="153"/>
      <c r="N92" s="80"/>
      <c r="O92" s="153"/>
      <c r="P92" s="80"/>
      <c r="Q92" s="152"/>
      <c r="R92" s="80"/>
      <c r="S92" s="152"/>
      <c r="T92" s="80"/>
      <c r="U92" s="152"/>
      <c r="V92" s="80"/>
      <c r="W92" s="152"/>
      <c r="X92" s="300"/>
      <c r="Y92" s="157"/>
      <c r="Z92" s="359"/>
      <c r="AA92" s="152"/>
      <c r="AB92" s="153"/>
      <c r="AC92" s="152"/>
      <c r="AD92" s="152"/>
      <c r="AE92" s="152"/>
      <c r="AF92" s="152"/>
      <c r="AG92" s="152"/>
      <c r="AH92" s="152"/>
      <c r="AI92" s="152"/>
      <c r="AJ92" s="152"/>
      <c r="AK92" s="152"/>
      <c r="AL92" s="152"/>
      <c r="AM92" s="152"/>
      <c r="AN92" s="152"/>
      <c r="AO92" s="152"/>
      <c r="AP92" s="152"/>
      <c r="AQ92" s="300"/>
      <c r="AR92" s="157"/>
      <c r="AS92" s="359"/>
      <c r="AT92" s="282"/>
      <c r="AU92" s="281"/>
      <c r="AV92" s="152"/>
      <c r="AW92" s="152"/>
      <c r="AX92" s="152"/>
      <c r="AY92" s="152"/>
      <c r="AZ92" s="152"/>
      <c r="BA92" s="152"/>
      <c r="BB92" s="152"/>
      <c r="BC92" s="152"/>
      <c r="BD92" s="152"/>
      <c r="BE92" s="152"/>
      <c r="BF92" s="152"/>
      <c r="BG92" s="152"/>
      <c r="BH92" s="152"/>
      <c r="BI92" s="152"/>
      <c r="BJ92" s="300"/>
      <c r="BK92" s="157"/>
      <c r="BL92" s="359"/>
      <c r="BM92" s="377"/>
      <c r="BN92" s="370"/>
      <c r="BO92" s="153"/>
      <c r="BP92" s="377"/>
      <c r="BQ92" s="370"/>
      <c r="BR92" s="152"/>
      <c r="BS92" s="377"/>
      <c r="BT92" s="370"/>
      <c r="BU92" s="152"/>
      <c r="BV92" s="377"/>
      <c r="BW92" s="370"/>
      <c r="BX92" s="152"/>
      <c r="BY92" s="377"/>
      <c r="BZ92" s="370"/>
      <c r="CA92" s="152"/>
      <c r="CB92" s="377"/>
      <c r="CC92" s="370"/>
      <c r="CD92" s="152"/>
      <c r="CE92" s="377"/>
      <c r="CF92" s="370"/>
      <c r="CG92" s="152"/>
      <c r="CH92" s="377"/>
      <c r="CI92" s="370"/>
      <c r="CJ92" s="152"/>
      <c r="CK92" s="156"/>
      <c r="CL92" s="157"/>
      <c r="CM92" s="156"/>
      <c r="CN92" s="157"/>
      <c r="CO92" s="383"/>
      <c r="CP92" s="681"/>
      <c r="CQ92" s="907"/>
      <c r="CR92" s="681"/>
      <c r="CS92" s="785"/>
      <c r="CT92" s="824"/>
      <c r="CU92" s="367"/>
      <c r="CV92" s="407"/>
      <c r="CW92" s="407"/>
      <c r="CX92" s="407"/>
      <c r="CY92" s="407"/>
      <c r="CZ92" s="407"/>
      <c r="DA92" s="682"/>
      <c r="DB92" s="682"/>
    </row>
    <row r="93" spans="1:115" s="79" customFormat="1">
      <c r="A93" s="150"/>
      <c r="B93" s="160"/>
      <c r="C93" s="80"/>
      <c r="D93" s="80"/>
      <c r="E93" s="82"/>
      <c r="F93" s="83"/>
      <c r="G93" s="359"/>
      <c r="H93" s="80"/>
      <c r="I93" s="153"/>
      <c r="J93" s="80"/>
      <c r="K93" s="153"/>
      <c r="L93" s="80"/>
      <c r="M93" s="153"/>
      <c r="N93" s="80"/>
      <c r="O93" s="153"/>
      <c r="P93" s="80"/>
      <c r="Q93" s="152"/>
      <c r="R93" s="80"/>
      <c r="S93" s="152"/>
      <c r="T93" s="80"/>
      <c r="U93" s="152"/>
      <c r="V93" s="80"/>
      <c r="W93" s="152"/>
      <c r="X93" s="300"/>
      <c r="Y93" s="157"/>
      <c r="Z93" s="359"/>
      <c r="AA93" s="152"/>
      <c r="AB93" s="153"/>
      <c r="AC93" s="152"/>
      <c r="AD93" s="152"/>
      <c r="AE93" s="152"/>
      <c r="AF93" s="152"/>
      <c r="AG93" s="152"/>
      <c r="AH93" s="152"/>
      <c r="AI93" s="152"/>
      <c r="AJ93" s="152"/>
      <c r="AK93" s="152"/>
      <c r="AL93" s="152"/>
      <c r="AM93" s="152"/>
      <c r="AN93" s="152"/>
      <c r="AO93" s="152"/>
      <c r="AP93" s="152"/>
      <c r="AQ93" s="300"/>
      <c r="AR93" s="157"/>
      <c r="AS93" s="359"/>
      <c r="AT93" s="282"/>
      <c r="AU93" s="281"/>
      <c r="AV93" s="152"/>
      <c r="AW93" s="152"/>
      <c r="AX93" s="152"/>
      <c r="AY93" s="152"/>
      <c r="AZ93" s="152"/>
      <c r="BA93" s="152"/>
      <c r="BB93" s="152"/>
      <c r="BC93" s="152"/>
      <c r="BD93" s="152"/>
      <c r="BE93" s="152"/>
      <c r="BF93" s="152"/>
      <c r="BG93" s="152"/>
      <c r="BH93" s="152"/>
      <c r="BI93" s="152"/>
      <c r="BJ93" s="300"/>
      <c r="BK93" s="157"/>
      <c r="BL93" s="359"/>
      <c r="BM93" s="377"/>
      <c r="BN93" s="370"/>
      <c r="BO93" s="153"/>
      <c r="BP93" s="377"/>
      <c r="BQ93" s="370"/>
      <c r="BR93" s="152"/>
      <c r="BS93" s="377"/>
      <c r="BT93" s="370"/>
      <c r="BU93" s="152"/>
      <c r="BV93" s="377"/>
      <c r="BW93" s="370"/>
      <c r="BX93" s="152"/>
      <c r="BY93" s="377"/>
      <c r="BZ93" s="370"/>
      <c r="CA93" s="152"/>
      <c r="CB93" s="377"/>
      <c r="CC93" s="370"/>
      <c r="CD93" s="152"/>
      <c r="CE93" s="377"/>
      <c r="CF93" s="370"/>
      <c r="CG93" s="152"/>
      <c r="CH93" s="377"/>
      <c r="CI93" s="370"/>
      <c r="CJ93" s="152"/>
      <c r="CK93" s="156"/>
      <c r="CL93" s="157"/>
      <c r="CM93" s="156"/>
      <c r="CN93" s="157"/>
      <c r="CO93" s="383"/>
      <c r="CP93" s="681"/>
      <c r="CQ93" s="907"/>
      <c r="CR93" s="681"/>
      <c r="CS93" s="785"/>
      <c r="CT93" s="824"/>
      <c r="CU93" s="367"/>
      <c r="CV93" s="407"/>
      <c r="CW93" s="407"/>
      <c r="CX93" s="407"/>
      <c r="CY93" s="407"/>
      <c r="CZ93" s="407"/>
      <c r="DA93" s="682"/>
      <c r="DB93" s="682"/>
    </row>
    <row r="94" spans="1:115" s="79" customFormat="1">
      <c r="A94" s="150" t="s">
        <v>13</v>
      </c>
      <c r="B94" s="160" t="s">
        <v>18</v>
      </c>
      <c r="C94" s="80">
        <v>9</v>
      </c>
      <c r="D94" s="80" t="s">
        <v>19</v>
      </c>
      <c r="E94" s="82">
        <v>13750</v>
      </c>
      <c r="F94" s="83">
        <v>123750</v>
      </c>
      <c r="G94" s="359"/>
      <c r="H94" s="80">
        <v>9</v>
      </c>
      <c r="I94" s="177">
        <v>23203.125</v>
      </c>
      <c r="J94" s="80">
        <v>9</v>
      </c>
      <c r="K94" s="177">
        <v>32484.374999999996</v>
      </c>
      <c r="L94" s="80">
        <v>9</v>
      </c>
      <c r="M94" s="177">
        <v>32484.374999999996</v>
      </c>
      <c r="N94" s="80">
        <v>9</v>
      </c>
      <c r="O94" s="177">
        <v>4640.625</v>
      </c>
      <c r="P94" s="80">
        <v>9</v>
      </c>
      <c r="Q94" s="177">
        <v>7734.375</v>
      </c>
      <c r="R94" s="80">
        <v>9</v>
      </c>
      <c r="S94" s="177">
        <v>10828.125</v>
      </c>
      <c r="T94" s="80">
        <v>9</v>
      </c>
      <c r="U94" s="177">
        <v>10828.125</v>
      </c>
      <c r="V94" s="80">
        <v>9</v>
      </c>
      <c r="W94" s="177">
        <v>1546.875</v>
      </c>
      <c r="X94" s="300">
        <v>1</v>
      </c>
      <c r="Y94" s="157">
        <v>123750</v>
      </c>
      <c r="Z94" s="359"/>
      <c r="AA94" s="152"/>
      <c r="AB94" s="153">
        <v>0</v>
      </c>
      <c r="AC94" s="152"/>
      <c r="AD94" s="152">
        <v>0</v>
      </c>
      <c r="AE94" s="152"/>
      <c r="AF94" s="152">
        <v>0</v>
      </c>
      <c r="AG94" s="152"/>
      <c r="AH94" s="152">
        <v>0</v>
      </c>
      <c r="AI94" s="152"/>
      <c r="AJ94" s="152">
        <v>0</v>
      </c>
      <c r="AK94" s="152"/>
      <c r="AL94" s="152">
        <v>0</v>
      </c>
      <c r="AM94" s="152"/>
      <c r="AN94" s="152">
        <v>0</v>
      </c>
      <c r="AO94" s="152"/>
      <c r="AP94" s="152">
        <v>0</v>
      </c>
      <c r="AQ94" s="300">
        <v>0</v>
      </c>
      <c r="AR94" s="157">
        <v>0</v>
      </c>
      <c r="AS94" s="359"/>
      <c r="AT94" s="368">
        <v>9</v>
      </c>
      <c r="AU94" s="281">
        <v>23203.125</v>
      </c>
      <c r="AV94" s="368">
        <v>9</v>
      </c>
      <c r="AW94" s="281">
        <v>32484.374999999996</v>
      </c>
      <c r="AX94" s="368">
        <v>9</v>
      </c>
      <c r="AY94" s="281">
        <v>32484.374999999996</v>
      </c>
      <c r="AZ94" s="368">
        <v>9</v>
      </c>
      <c r="BA94" s="281">
        <v>4640.625</v>
      </c>
      <c r="BB94" s="368">
        <v>9</v>
      </c>
      <c r="BC94" s="281">
        <v>7734.375</v>
      </c>
      <c r="BD94" s="368">
        <v>9</v>
      </c>
      <c r="BE94" s="281">
        <v>10828.125</v>
      </c>
      <c r="BF94" s="368">
        <v>9</v>
      </c>
      <c r="BG94" s="281">
        <v>10828.125</v>
      </c>
      <c r="BH94" s="368">
        <v>9</v>
      </c>
      <c r="BI94" s="281">
        <v>1546.875</v>
      </c>
      <c r="BJ94" s="300">
        <v>1</v>
      </c>
      <c r="BK94" s="157">
        <v>123750</v>
      </c>
      <c r="BL94" s="359"/>
      <c r="BM94" s="376">
        <v>9</v>
      </c>
      <c r="BN94" s="500">
        <v>0.3</v>
      </c>
      <c r="BO94" s="281">
        <v>6960.9375</v>
      </c>
      <c r="BP94" s="376">
        <v>9</v>
      </c>
      <c r="BQ94" s="500">
        <v>0.3</v>
      </c>
      <c r="BR94" s="281">
        <v>9745.3124999999982</v>
      </c>
      <c r="BS94" s="376">
        <v>9</v>
      </c>
      <c r="BT94" s="500">
        <v>0.3</v>
      </c>
      <c r="BU94" s="281">
        <v>9745.3124999999982</v>
      </c>
      <c r="BV94" s="376">
        <v>9</v>
      </c>
      <c r="BW94" s="500">
        <v>0.3</v>
      </c>
      <c r="BX94" s="281">
        <v>1392.1875</v>
      </c>
      <c r="BY94" s="376">
        <v>9</v>
      </c>
      <c r="BZ94" s="500">
        <v>0.25</v>
      </c>
      <c r="CA94" s="281">
        <v>1933.59375</v>
      </c>
      <c r="CB94" s="376">
        <v>9</v>
      </c>
      <c r="CC94" s="500">
        <v>0.25</v>
      </c>
      <c r="CD94" s="281">
        <v>2707.03125</v>
      </c>
      <c r="CE94" s="376">
        <v>9</v>
      </c>
      <c r="CF94" s="369"/>
      <c r="CG94" s="281">
        <v>0</v>
      </c>
      <c r="CH94" s="376">
        <v>9</v>
      </c>
      <c r="CI94" s="369"/>
      <c r="CJ94" s="281">
        <v>0</v>
      </c>
      <c r="CK94" s="178">
        <v>1.8749999999999999E-2</v>
      </c>
      <c r="CL94" s="179">
        <v>2320.3125</v>
      </c>
      <c r="CM94" s="380">
        <v>0.24375000000000002</v>
      </c>
      <c r="CN94" s="179">
        <v>30164.0625</v>
      </c>
      <c r="CO94" s="384">
        <v>0.26250000000000001</v>
      </c>
      <c r="CP94" s="687">
        <v>32484.375</v>
      </c>
      <c r="CQ94" s="906">
        <v>0.26250000000000001</v>
      </c>
      <c r="CR94" s="687">
        <v>32484.375</v>
      </c>
      <c r="CS94" s="785"/>
      <c r="CT94" s="824">
        <f>'Doors Progress '!N80</f>
        <v>111374.99999999999</v>
      </c>
      <c r="CU94" s="367"/>
      <c r="CV94" s="407"/>
      <c r="CW94" s="407"/>
      <c r="CX94" s="407"/>
      <c r="CY94" s="407"/>
      <c r="CZ94" s="407"/>
      <c r="DA94" s="682"/>
      <c r="DB94" s="682"/>
    </row>
    <row r="95" spans="1:115" s="79" customFormat="1">
      <c r="A95" s="150"/>
      <c r="B95" s="160"/>
      <c r="C95" s="80"/>
      <c r="D95" s="80"/>
      <c r="E95" s="82"/>
      <c r="F95" s="83"/>
      <c r="G95" s="359"/>
      <c r="H95" s="80"/>
      <c r="I95" s="153"/>
      <c r="J95" s="80"/>
      <c r="K95" s="153"/>
      <c r="L95" s="80"/>
      <c r="M95" s="153"/>
      <c r="N95" s="80"/>
      <c r="O95" s="153"/>
      <c r="P95" s="80"/>
      <c r="Q95" s="152"/>
      <c r="R95" s="80"/>
      <c r="S95" s="152"/>
      <c r="T95" s="80"/>
      <c r="U95" s="152"/>
      <c r="V95" s="80"/>
      <c r="W95" s="152"/>
      <c r="X95" s="300"/>
      <c r="Y95" s="157"/>
      <c r="Z95" s="359"/>
      <c r="AA95" s="152"/>
      <c r="AB95" s="153"/>
      <c r="AC95" s="152"/>
      <c r="AD95" s="152"/>
      <c r="AE95" s="152"/>
      <c r="AF95" s="152"/>
      <c r="AG95" s="152"/>
      <c r="AH95" s="152"/>
      <c r="AI95" s="152"/>
      <c r="AJ95" s="152"/>
      <c r="AK95" s="152"/>
      <c r="AL95" s="152"/>
      <c r="AM95" s="152"/>
      <c r="AN95" s="152"/>
      <c r="AO95" s="152"/>
      <c r="AP95" s="152"/>
      <c r="AQ95" s="300"/>
      <c r="AR95" s="157"/>
      <c r="AS95" s="359"/>
      <c r="AT95" s="282"/>
      <c r="AU95" s="281"/>
      <c r="AV95" s="152"/>
      <c r="AW95" s="152"/>
      <c r="AX95" s="152"/>
      <c r="AY95" s="152"/>
      <c r="AZ95" s="152"/>
      <c r="BA95" s="152"/>
      <c r="BB95" s="152"/>
      <c r="BC95" s="152"/>
      <c r="BD95" s="152"/>
      <c r="BE95" s="152"/>
      <c r="BF95" s="152"/>
      <c r="BG95" s="152"/>
      <c r="BH95" s="152"/>
      <c r="BI95" s="152"/>
      <c r="BJ95" s="300"/>
      <c r="BK95" s="157"/>
      <c r="BL95" s="359"/>
      <c r="BM95" s="377"/>
      <c r="BN95" s="370"/>
      <c r="BO95" s="153"/>
      <c r="BP95" s="377"/>
      <c r="BQ95" s="370"/>
      <c r="BR95" s="152"/>
      <c r="BS95" s="377"/>
      <c r="BT95" s="370"/>
      <c r="BU95" s="152"/>
      <c r="BV95" s="377"/>
      <c r="BW95" s="370"/>
      <c r="BX95" s="152"/>
      <c r="BY95" s="377"/>
      <c r="BZ95" s="370"/>
      <c r="CA95" s="152"/>
      <c r="CB95" s="377"/>
      <c r="CC95" s="370"/>
      <c r="CD95" s="152"/>
      <c r="CE95" s="377"/>
      <c r="CF95" s="370"/>
      <c r="CG95" s="152"/>
      <c r="CH95" s="377"/>
      <c r="CI95" s="370"/>
      <c r="CJ95" s="152"/>
      <c r="CK95" s="156"/>
      <c r="CL95" s="157"/>
      <c r="CM95" s="156"/>
      <c r="CN95" s="157"/>
      <c r="CO95" s="383"/>
      <c r="CP95" s="681"/>
      <c r="CQ95" s="907"/>
      <c r="CR95" s="681"/>
      <c r="CS95" s="785"/>
      <c r="CT95" s="824"/>
      <c r="CU95" s="367"/>
      <c r="CV95" s="407"/>
      <c r="CW95" s="407"/>
      <c r="CX95" s="407"/>
      <c r="CY95" s="407"/>
      <c r="CZ95" s="407"/>
      <c r="DA95" s="682"/>
      <c r="DB95" s="682"/>
    </row>
    <row r="96" spans="1:115" s="79" customFormat="1">
      <c r="A96" s="150" t="s">
        <v>14</v>
      </c>
      <c r="B96" s="160" t="s">
        <v>120</v>
      </c>
      <c r="C96" s="80">
        <v>1</v>
      </c>
      <c r="D96" s="80" t="s">
        <v>19</v>
      </c>
      <c r="E96" s="82">
        <v>107978</v>
      </c>
      <c r="F96" s="83">
        <v>107978</v>
      </c>
      <c r="G96" s="359"/>
      <c r="H96" s="80">
        <v>1</v>
      </c>
      <c r="I96" s="177">
        <v>20245.875</v>
      </c>
      <c r="J96" s="80">
        <v>1</v>
      </c>
      <c r="K96" s="177">
        <v>28344.224999999995</v>
      </c>
      <c r="L96" s="80">
        <v>1</v>
      </c>
      <c r="M96" s="177">
        <v>28344.224999999995</v>
      </c>
      <c r="N96" s="80">
        <v>1</v>
      </c>
      <c r="O96" s="177">
        <v>4049.1750000000006</v>
      </c>
      <c r="P96" s="80">
        <v>1</v>
      </c>
      <c r="Q96" s="177">
        <v>6748.625</v>
      </c>
      <c r="R96" s="80">
        <v>1</v>
      </c>
      <c r="S96" s="177">
        <v>9448.0749999999989</v>
      </c>
      <c r="T96" s="80">
        <v>1</v>
      </c>
      <c r="U96" s="177">
        <v>9448.0749999999989</v>
      </c>
      <c r="V96" s="80">
        <v>1</v>
      </c>
      <c r="W96" s="177">
        <v>1349.7250000000001</v>
      </c>
      <c r="X96" s="300">
        <v>0.99999999999999989</v>
      </c>
      <c r="Y96" s="157">
        <v>107977.99999999999</v>
      </c>
      <c r="Z96" s="359"/>
      <c r="AA96" s="152">
        <v>1</v>
      </c>
      <c r="AB96" s="153">
        <v>20245.875</v>
      </c>
      <c r="AC96" s="152">
        <v>1</v>
      </c>
      <c r="AD96" s="152">
        <v>28344.224999999995</v>
      </c>
      <c r="AE96" s="152">
        <v>1</v>
      </c>
      <c r="AF96" s="152">
        <v>28344.224999999995</v>
      </c>
      <c r="AG96" s="152">
        <v>1</v>
      </c>
      <c r="AH96" s="152">
        <v>4049.1750000000006</v>
      </c>
      <c r="AI96" s="152">
        <v>1</v>
      </c>
      <c r="AJ96" s="152">
        <v>6748.625</v>
      </c>
      <c r="AK96" s="152">
        <v>1</v>
      </c>
      <c r="AL96" s="152">
        <v>9448.0749999999989</v>
      </c>
      <c r="AM96" s="152">
        <v>1</v>
      </c>
      <c r="AN96" s="152">
        <v>9448.0749999999989</v>
      </c>
      <c r="AO96" s="152">
        <v>1</v>
      </c>
      <c r="AP96" s="152">
        <v>1349.7250000000001</v>
      </c>
      <c r="AQ96" s="300">
        <v>0.99999999999999989</v>
      </c>
      <c r="AR96" s="157">
        <v>107977.99999999999</v>
      </c>
      <c r="AS96" s="359"/>
      <c r="AT96" s="368">
        <v>0</v>
      </c>
      <c r="AU96" s="281">
        <v>0</v>
      </c>
      <c r="AV96" s="368">
        <v>0</v>
      </c>
      <c r="AW96" s="281">
        <v>0</v>
      </c>
      <c r="AX96" s="368">
        <v>0</v>
      </c>
      <c r="AY96" s="281">
        <v>0</v>
      </c>
      <c r="AZ96" s="368">
        <v>0</v>
      </c>
      <c r="BA96" s="281">
        <v>0</v>
      </c>
      <c r="BB96" s="368">
        <v>0</v>
      </c>
      <c r="BC96" s="281">
        <v>0</v>
      </c>
      <c r="BD96" s="368">
        <v>0</v>
      </c>
      <c r="BE96" s="281">
        <v>0</v>
      </c>
      <c r="BF96" s="368">
        <v>0</v>
      </c>
      <c r="BG96" s="281">
        <v>0</v>
      </c>
      <c r="BH96" s="368">
        <v>0</v>
      </c>
      <c r="BI96" s="281">
        <v>0</v>
      </c>
      <c r="BJ96" s="300">
        <v>0</v>
      </c>
      <c r="BK96" s="157">
        <v>0</v>
      </c>
      <c r="BL96" s="359"/>
      <c r="BM96" s="376">
        <v>0</v>
      </c>
      <c r="BN96" s="369"/>
      <c r="BO96" s="281">
        <v>0</v>
      </c>
      <c r="BP96" s="376">
        <v>0</v>
      </c>
      <c r="BQ96" s="369"/>
      <c r="BR96" s="281">
        <v>0</v>
      </c>
      <c r="BS96" s="376">
        <v>0</v>
      </c>
      <c r="BT96" s="369"/>
      <c r="BU96" s="281">
        <v>0</v>
      </c>
      <c r="BV96" s="376">
        <v>0</v>
      </c>
      <c r="BW96" s="369"/>
      <c r="BX96" s="281">
        <v>0</v>
      </c>
      <c r="BY96" s="376">
        <v>0</v>
      </c>
      <c r="BZ96" s="369"/>
      <c r="CA96" s="281">
        <v>0</v>
      </c>
      <c r="CB96" s="376">
        <v>0</v>
      </c>
      <c r="CC96" s="369"/>
      <c r="CD96" s="281">
        <v>0</v>
      </c>
      <c r="CE96" s="376">
        <v>0</v>
      </c>
      <c r="CF96" s="369"/>
      <c r="CG96" s="281">
        <v>0</v>
      </c>
      <c r="CH96" s="376">
        <v>0</v>
      </c>
      <c r="CI96" s="369"/>
      <c r="CJ96" s="281">
        <v>0</v>
      </c>
      <c r="CK96" s="178"/>
      <c r="CL96" s="179">
        <v>0</v>
      </c>
      <c r="CM96" s="380">
        <v>0</v>
      </c>
      <c r="CN96" s="179">
        <v>0</v>
      </c>
      <c r="CO96" s="384"/>
      <c r="CP96" s="687">
        <v>0</v>
      </c>
      <c r="CQ96" s="906"/>
      <c r="CR96" s="687">
        <v>0</v>
      </c>
      <c r="CS96" s="785"/>
      <c r="CT96" s="824"/>
      <c r="CU96" s="367"/>
      <c r="CV96" s="407"/>
      <c r="CW96" s="407"/>
      <c r="CX96" s="407"/>
      <c r="CY96" s="407"/>
      <c r="CZ96" s="407"/>
      <c r="DA96" s="682"/>
      <c r="DB96" s="682"/>
      <c r="DG96" s="79">
        <v>107978</v>
      </c>
      <c r="DH96" s="304">
        <v>0</v>
      </c>
      <c r="DI96" s="304">
        <v>107978</v>
      </c>
      <c r="DJ96" s="305">
        <v>0</v>
      </c>
      <c r="DK96" s="306">
        <v>1</v>
      </c>
    </row>
    <row r="97" spans="1:115" s="79" customFormat="1">
      <c r="A97" s="150"/>
      <c r="B97" s="160"/>
      <c r="C97" s="80"/>
      <c r="D97" s="80"/>
      <c r="E97" s="82"/>
      <c r="F97" s="83"/>
      <c r="G97" s="359"/>
      <c r="H97" s="80"/>
      <c r="I97" s="153"/>
      <c r="J97" s="80"/>
      <c r="K97" s="153"/>
      <c r="L97" s="80"/>
      <c r="M97" s="153"/>
      <c r="N97" s="80"/>
      <c r="O97" s="153"/>
      <c r="P97" s="80"/>
      <c r="Q97" s="152"/>
      <c r="R97" s="80"/>
      <c r="S97" s="152"/>
      <c r="T97" s="80"/>
      <c r="U97" s="152"/>
      <c r="V97" s="80"/>
      <c r="W97" s="152"/>
      <c r="X97" s="300"/>
      <c r="Y97" s="157"/>
      <c r="Z97" s="359"/>
      <c r="AA97" s="152"/>
      <c r="AB97" s="153"/>
      <c r="AC97" s="152"/>
      <c r="AD97" s="152"/>
      <c r="AE97" s="152"/>
      <c r="AF97" s="152"/>
      <c r="AG97" s="152"/>
      <c r="AH97" s="152"/>
      <c r="AI97" s="152"/>
      <c r="AJ97" s="152"/>
      <c r="AK97" s="152"/>
      <c r="AL97" s="152"/>
      <c r="AM97" s="152"/>
      <c r="AN97" s="152"/>
      <c r="AO97" s="152"/>
      <c r="AP97" s="152"/>
      <c r="AQ97" s="300"/>
      <c r="AR97" s="157"/>
      <c r="AS97" s="359"/>
      <c r="AT97" s="282"/>
      <c r="AU97" s="281"/>
      <c r="AV97" s="152"/>
      <c r="AW97" s="152"/>
      <c r="AX97" s="152"/>
      <c r="AY97" s="152"/>
      <c r="AZ97" s="152"/>
      <c r="BA97" s="152"/>
      <c r="BB97" s="152"/>
      <c r="BC97" s="152"/>
      <c r="BD97" s="152"/>
      <c r="BE97" s="152"/>
      <c r="BF97" s="152"/>
      <c r="BG97" s="152"/>
      <c r="BH97" s="152"/>
      <c r="BI97" s="152"/>
      <c r="BJ97" s="300"/>
      <c r="BK97" s="157"/>
      <c r="BL97" s="359"/>
      <c r="BM97" s="377"/>
      <c r="BN97" s="370"/>
      <c r="BO97" s="153"/>
      <c r="BP97" s="377"/>
      <c r="BQ97" s="370"/>
      <c r="BR97" s="152"/>
      <c r="BS97" s="377"/>
      <c r="BT97" s="370"/>
      <c r="BU97" s="152"/>
      <c r="BV97" s="377"/>
      <c r="BW97" s="370"/>
      <c r="BX97" s="152"/>
      <c r="BY97" s="377"/>
      <c r="BZ97" s="370"/>
      <c r="CA97" s="152"/>
      <c r="CB97" s="377"/>
      <c r="CC97" s="370"/>
      <c r="CD97" s="152"/>
      <c r="CE97" s="377"/>
      <c r="CF97" s="370"/>
      <c r="CG97" s="152"/>
      <c r="CH97" s="377"/>
      <c r="CI97" s="370"/>
      <c r="CJ97" s="152"/>
      <c r="CK97" s="156"/>
      <c r="CL97" s="157"/>
      <c r="CM97" s="156"/>
      <c r="CN97" s="157"/>
      <c r="CO97" s="383"/>
      <c r="CP97" s="681"/>
      <c r="CQ97" s="907"/>
      <c r="CR97" s="681"/>
      <c r="CS97" s="785"/>
      <c r="CT97" s="824"/>
      <c r="CU97" s="367"/>
      <c r="CV97" s="407"/>
      <c r="CW97" s="407"/>
      <c r="CX97" s="407"/>
      <c r="CY97" s="407"/>
      <c r="CZ97" s="407"/>
      <c r="DA97" s="682"/>
      <c r="DB97" s="682"/>
    </row>
    <row r="98" spans="1:115" s="79" customFormat="1">
      <c r="A98" s="432"/>
      <c r="B98" s="433"/>
      <c r="C98" s="434"/>
      <c r="D98" s="434"/>
      <c r="E98" s="435"/>
      <c r="F98" s="436"/>
      <c r="G98" s="737"/>
      <c r="H98" s="750"/>
      <c r="I98" s="737"/>
      <c r="J98" s="750"/>
      <c r="K98" s="737"/>
      <c r="L98" s="750"/>
      <c r="M98" s="737"/>
      <c r="N98" s="750"/>
      <c r="O98" s="737"/>
      <c r="P98" s="750"/>
      <c r="Q98" s="737"/>
      <c r="R98" s="750"/>
      <c r="S98" s="737"/>
      <c r="T98" s="750"/>
      <c r="U98" s="737"/>
      <c r="V98" s="750"/>
      <c r="W98" s="737"/>
      <c r="X98" s="740"/>
      <c r="Y98" s="741"/>
      <c r="Z98" s="737"/>
      <c r="AA98" s="737"/>
      <c r="AB98" s="737"/>
      <c r="AC98" s="737"/>
      <c r="AD98" s="737"/>
      <c r="AE98" s="737"/>
      <c r="AF98" s="737"/>
      <c r="AG98" s="737"/>
      <c r="AH98" s="737"/>
      <c r="AI98" s="737"/>
      <c r="AJ98" s="737"/>
      <c r="AK98" s="737"/>
      <c r="AL98" s="737"/>
      <c r="AM98" s="737"/>
      <c r="AN98" s="737"/>
      <c r="AO98" s="737"/>
      <c r="AP98" s="737"/>
      <c r="AQ98" s="740"/>
      <c r="AR98" s="741"/>
      <c r="AS98" s="737"/>
      <c r="AT98" s="703"/>
      <c r="AU98" s="703"/>
      <c r="AV98" s="705"/>
      <c r="AW98" s="705"/>
      <c r="AX98" s="705"/>
      <c r="AY98" s="705"/>
      <c r="AZ98" s="705"/>
      <c r="BA98" s="705"/>
      <c r="BB98" s="705"/>
      <c r="BC98" s="705"/>
      <c r="BD98" s="705"/>
      <c r="BE98" s="705"/>
      <c r="BF98" s="705"/>
      <c r="BG98" s="705"/>
      <c r="BH98" s="705"/>
      <c r="BI98" s="705"/>
      <c r="BJ98" s="706"/>
      <c r="BK98" s="707">
        <f>SUM(BK92:BK97)</f>
        <v>123750</v>
      </c>
      <c r="BL98" s="707"/>
      <c r="BM98" s="707"/>
      <c r="BN98" s="707"/>
      <c r="BO98" s="707"/>
      <c r="BP98" s="707"/>
      <c r="BQ98" s="707"/>
      <c r="BR98" s="707"/>
      <c r="BS98" s="707"/>
      <c r="BT98" s="707"/>
      <c r="BU98" s="707"/>
      <c r="BV98" s="707"/>
      <c r="BW98" s="707"/>
      <c r="BX98" s="707"/>
      <c r="BY98" s="707"/>
      <c r="BZ98" s="707"/>
      <c r="CA98" s="707"/>
      <c r="CB98" s="707"/>
      <c r="CC98" s="707"/>
      <c r="CD98" s="707"/>
      <c r="CE98" s="707"/>
      <c r="CF98" s="707"/>
      <c r="CG98" s="707"/>
      <c r="CH98" s="707"/>
      <c r="CI98" s="707"/>
      <c r="CJ98" s="707"/>
      <c r="CK98" s="707"/>
      <c r="CL98" s="707"/>
      <c r="CM98" s="707"/>
      <c r="CN98" s="707"/>
      <c r="CO98" s="928">
        <f>CO94</f>
        <v>0.26250000000000001</v>
      </c>
      <c r="CP98" s="953">
        <f>SUM(CP92:CP97)</f>
        <v>32484.375</v>
      </c>
      <c r="CQ98" s="955">
        <f>CR98/BK98</f>
        <v>0.26250000000000001</v>
      </c>
      <c r="CR98" s="953">
        <f>SUM(CR92:CR97)</f>
        <v>32484.375</v>
      </c>
      <c r="CS98" s="913">
        <f>CT98/BK98</f>
        <v>0.89999999999999991</v>
      </c>
      <c r="CT98" s="959">
        <f>SUM(CT92:CT97)</f>
        <v>111374.99999999999</v>
      </c>
      <c r="CU98" s="862"/>
      <c r="CV98" s="438"/>
      <c r="CW98" s="775">
        <f>CT98</f>
        <v>111374.99999999999</v>
      </c>
      <c r="CX98" s="438"/>
      <c r="CY98" s="438"/>
      <c r="CZ98" s="438"/>
      <c r="DA98" s="682"/>
      <c r="DB98" s="682"/>
    </row>
    <row r="99" spans="1:115" s="79" customFormat="1" ht="12.75" customHeight="1">
      <c r="A99" s="150"/>
      <c r="B99" s="151"/>
      <c r="C99" s="80"/>
      <c r="D99" s="80"/>
      <c r="E99" s="82"/>
      <c r="F99" s="83"/>
      <c r="G99" s="359"/>
      <c r="H99" s="80"/>
      <c r="I99" s="153"/>
      <c r="J99" s="80"/>
      <c r="K99" s="153"/>
      <c r="L99" s="80"/>
      <c r="M99" s="153"/>
      <c r="N99" s="80"/>
      <c r="O99" s="153"/>
      <c r="P99" s="80"/>
      <c r="Q99" s="152"/>
      <c r="R99" s="80"/>
      <c r="S99" s="152"/>
      <c r="T99" s="80"/>
      <c r="U99" s="152"/>
      <c r="V99" s="80"/>
      <c r="W99" s="152"/>
      <c r="X99" s="300"/>
      <c r="Y99" s="157"/>
      <c r="Z99" s="359"/>
      <c r="AA99" s="152"/>
      <c r="AB99" s="153"/>
      <c r="AC99" s="152"/>
      <c r="AD99" s="152"/>
      <c r="AE99" s="152"/>
      <c r="AF99" s="152"/>
      <c r="AG99" s="152"/>
      <c r="AH99" s="152"/>
      <c r="AI99" s="152"/>
      <c r="AJ99" s="152"/>
      <c r="AK99" s="152"/>
      <c r="AL99" s="152"/>
      <c r="AM99" s="152"/>
      <c r="AN99" s="152"/>
      <c r="AO99" s="152"/>
      <c r="AP99" s="152"/>
      <c r="AQ99" s="300"/>
      <c r="AR99" s="157"/>
      <c r="AS99" s="359"/>
      <c r="AT99" s="282"/>
      <c r="AU99" s="281"/>
      <c r="AV99" s="152"/>
      <c r="AW99" s="152"/>
      <c r="AX99" s="152"/>
      <c r="AY99" s="152"/>
      <c r="AZ99" s="152"/>
      <c r="BA99" s="152"/>
      <c r="BB99" s="152"/>
      <c r="BC99" s="152"/>
      <c r="BD99" s="152"/>
      <c r="BE99" s="152"/>
      <c r="BF99" s="152"/>
      <c r="BG99" s="152"/>
      <c r="BH99" s="152"/>
      <c r="BI99" s="152"/>
      <c r="BJ99" s="300"/>
      <c r="BK99" s="157"/>
      <c r="BL99" s="359"/>
      <c r="BM99" s="377"/>
      <c r="BN99" s="370"/>
      <c r="BO99" s="153"/>
      <c r="BP99" s="377"/>
      <c r="BQ99" s="370"/>
      <c r="BR99" s="152"/>
      <c r="BS99" s="377"/>
      <c r="BT99" s="370"/>
      <c r="BU99" s="152"/>
      <c r="BV99" s="377"/>
      <c r="BW99" s="370"/>
      <c r="BX99" s="152"/>
      <c r="BY99" s="377"/>
      <c r="BZ99" s="370"/>
      <c r="CA99" s="152"/>
      <c r="CB99" s="377"/>
      <c r="CC99" s="370"/>
      <c r="CD99" s="152"/>
      <c r="CE99" s="377"/>
      <c r="CF99" s="370"/>
      <c r="CG99" s="152"/>
      <c r="CH99" s="377"/>
      <c r="CI99" s="370"/>
      <c r="CJ99" s="152"/>
      <c r="CK99" s="156"/>
      <c r="CL99" s="157"/>
      <c r="CM99" s="156"/>
      <c r="CN99" s="157"/>
      <c r="CO99" s="383"/>
      <c r="CP99" s="681"/>
      <c r="CQ99" s="907"/>
      <c r="CR99" s="681"/>
      <c r="CS99" s="785"/>
      <c r="CT99" s="824"/>
      <c r="CU99" s="367"/>
      <c r="CV99" s="407"/>
      <c r="CW99" s="407"/>
      <c r="CX99" s="407"/>
      <c r="CY99" s="407"/>
      <c r="CZ99" s="407"/>
      <c r="DA99" s="682"/>
      <c r="DB99" s="682"/>
    </row>
    <row r="100" spans="1:115" s="79" customFormat="1">
      <c r="A100" s="150"/>
      <c r="B100" s="170" t="s">
        <v>30</v>
      </c>
      <c r="C100" s="80"/>
      <c r="D100" s="80"/>
      <c r="E100" s="82"/>
      <c r="F100" s="83"/>
      <c r="G100" s="359"/>
      <c r="H100" s="80"/>
      <c r="I100" s="153"/>
      <c r="J100" s="80"/>
      <c r="K100" s="153"/>
      <c r="L100" s="80"/>
      <c r="M100" s="153"/>
      <c r="N100" s="80"/>
      <c r="O100" s="153"/>
      <c r="P100" s="80"/>
      <c r="Q100" s="152"/>
      <c r="R100" s="80"/>
      <c r="S100" s="152"/>
      <c r="T100" s="80"/>
      <c r="U100" s="152"/>
      <c r="V100" s="80"/>
      <c r="W100" s="152"/>
      <c r="X100" s="300"/>
      <c r="Y100" s="157"/>
      <c r="Z100" s="359"/>
      <c r="AA100" s="278"/>
      <c r="AB100" s="153"/>
      <c r="AC100" s="278"/>
      <c r="AD100" s="152"/>
      <c r="AE100" s="278"/>
      <c r="AF100" s="152"/>
      <c r="AG100" s="278"/>
      <c r="AH100" s="152"/>
      <c r="AI100" s="278"/>
      <c r="AJ100" s="152"/>
      <c r="AK100" s="278"/>
      <c r="AL100" s="152"/>
      <c r="AM100" s="278"/>
      <c r="AN100" s="152"/>
      <c r="AO100" s="278"/>
      <c r="AP100" s="152"/>
      <c r="AQ100" s="300"/>
      <c r="AR100" s="157"/>
      <c r="AS100" s="359"/>
      <c r="AT100" s="363"/>
      <c r="AU100" s="281"/>
      <c r="AV100" s="278"/>
      <c r="AW100" s="152"/>
      <c r="AX100" s="278"/>
      <c r="AY100" s="152"/>
      <c r="AZ100" s="278"/>
      <c r="BA100" s="152"/>
      <c r="BB100" s="278"/>
      <c r="BC100" s="152"/>
      <c r="BD100" s="278"/>
      <c r="BE100" s="152"/>
      <c r="BF100" s="278"/>
      <c r="BG100" s="152"/>
      <c r="BH100" s="278"/>
      <c r="BI100" s="152"/>
      <c r="BJ100" s="300"/>
      <c r="BK100" s="157"/>
      <c r="BL100" s="359"/>
      <c r="BM100" s="379"/>
      <c r="BN100" s="371"/>
      <c r="BO100" s="153"/>
      <c r="BP100" s="379"/>
      <c r="BQ100" s="371"/>
      <c r="BR100" s="152"/>
      <c r="BS100" s="379"/>
      <c r="BT100" s="371"/>
      <c r="BU100" s="152"/>
      <c r="BV100" s="379"/>
      <c r="BW100" s="371"/>
      <c r="BX100" s="152"/>
      <c r="BY100" s="379"/>
      <c r="BZ100" s="371"/>
      <c r="CA100" s="152"/>
      <c r="CB100" s="379"/>
      <c r="CC100" s="371"/>
      <c r="CD100" s="152"/>
      <c r="CE100" s="379"/>
      <c r="CF100" s="371"/>
      <c r="CG100" s="152"/>
      <c r="CH100" s="379"/>
      <c r="CI100" s="371"/>
      <c r="CJ100" s="152"/>
      <c r="CK100" s="156"/>
      <c r="CL100" s="157"/>
      <c r="CM100" s="156"/>
      <c r="CN100" s="157"/>
      <c r="CO100" s="383"/>
      <c r="CP100" s="681"/>
      <c r="CQ100" s="907"/>
      <c r="CR100" s="681"/>
      <c r="CS100" s="785"/>
      <c r="CT100" s="824"/>
      <c r="CU100" s="367"/>
      <c r="CV100" s="407"/>
      <c r="CW100" s="407"/>
      <c r="CX100" s="407"/>
      <c r="CY100" s="407"/>
      <c r="CZ100" s="407"/>
      <c r="DA100" s="682"/>
      <c r="DB100" s="682"/>
    </row>
    <row r="101" spans="1:115" s="79" customFormat="1" ht="12.75" customHeight="1">
      <c r="A101" s="150"/>
      <c r="B101" s="160"/>
      <c r="C101" s="80"/>
      <c r="D101" s="80"/>
      <c r="E101" s="82"/>
      <c r="F101" s="83"/>
      <c r="G101" s="359"/>
      <c r="H101" s="80"/>
      <c r="I101" s="153"/>
      <c r="J101" s="80"/>
      <c r="K101" s="153"/>
      <c r="L101" s="80"/>
      <c r="M101" s="153"/>
      <c r="N101" s="80"/>
      <c r="O101" s="153"/>
      <c r="P101" s="80"/>
      <c r="Q101" s="152"/>
      <c r="R101" s="80"/>
      <c r="S101" s="152"/>
      <c r="T101" s="80"/>
      <c r="U101" s="152"/>
      <c r="V101" s="80"/>
      <c r="W101" s="152"/>
      <c r="X101" s="300"/>
      <c r="Y101" s="157"/>
      <c r="Z101" s="359"/>
      <c r="AA101" s="152"/>
      <c r="AB101" s="153"/>
      <c r="AC101" s="152"/>
      <c r="AD101" s="152"/>
      <c r="AE101" s="152"/>
      <c r="AF101" s="152"/>
      <c r="AG101" s="152"/>
      <c r="AH101" s="152"/>
      <c r="AI101" s="152"/>
      <c r="AJ101" s="152"/>
      <c r="AK101" s="152"/>
      <c r="AL101" s="152"/>
      <c r="AM101" s="152"/>
      <c r="AN101" s="152"/>
      <c r="AO101" s="152"/>
      <c r="AP101" s="152"/>
      <c r="AQ101" s="300"/>
      <c r="AR101" s="157"/>
      <c r="AS101" s="359"/>
      <c r="AT101" s="282"/>
      <c r="AU101" s="281"/>
      <c r="AV101" s="152"/>
      <c r="AW101" s="152"/>
      <c r="AX101" s="152"/>
      <c r="AY101" s="152"/>
      <c r="AZ101" s="152"/>
      <c r="BA101" s="152"/>
      <c r="BB101" s="152"/>
      <c r="BC101" s="152"/>
      <c r="BD101" s="152"/>
      <c r="BE101" s="152"/>
      <c r="BF101" s="152"/>
      <c r="BG101" s="152"/>
      <c r="BH101" s="152"/>
      <c r="BI101" s="152"/>
      <c r="BJ101" s="300"/>
      <c r="BK101" s="157"/>
      <c r="BL101" s="359"/>
      <c r="BM101" s="377"/>
      <c r="BN101" s="370"/>
      <c r="BO101" s="153"/>
      <c r="BP101" s="377"/>
      <c r="BQ101" s="370"/>
      <c r="BR101" s="152"/>
      <c r="BS101" s="377"/>
      <c r="BT101" s="370"/>
      <c r="BU101" s="152"/>
      <c r="BV101" s="377"/>
      <c r="BW101" s="370"/>
      <c r="BX101" s="152"/>
      <c r="BY101" s="377"/>
      <c r="BZ101" s="370"/>
      <c r="CA101" s="152"/>
      <c r="CB101" s="377"/>
      <c r="CC101" s="370"/>
      <c r="CD101" s="152"/>
      <c r="CE101" s="377"/>
      <c r="CF101" s="370"/>
      <c r="CG101" s="152"/>
      <c r="CH101" s="377"/>
      <c r="CI101" s="370"/>
      <c r="CJ101" s="152"/>
      <c r="CK101" s="156"/>
      <c r="CL101" s="157"/>
      <c r="CM101" s="156"/>
      <c r="CN101" s="157"/>
      <c r="CO101" s="383"/>
      <c r="CP101" s="681"/>
      <c r="CQ101" s="907"/>
      <c r="CR101" s="681"/>
      <c r="CS101" s="785"/>
      <c r="CT101" s="824"/>
      <c r="CU101" s="367"/>
      <c r="CV101" s="407"/>
      <c r="CW101" s="407"/>
      <c r="CX101" s="407"/>
      <c r="CY101" s="407"/>
      <c r="CZ101" s="407"/>
      <c r="DA101" s="682"/>
      <c r="DB101" s="682"/>
    </row>
    <row r="102" spans="1:115" s="180" customFormat="1" ht="18.75" customHeight="1">
      <c r="A102" s="171" t="s">
        <v>10</v>
      </c>
      <c r="B102" s="172" t="s">
        <v>121</v>
      </c>
      <c r="C102" s="173">
        <v>6980</v>
      </c>
      <c r="D102" s="173" t="s">
        <v>11</v>
      </c>
      <c r="E102" s="174">
        <v>1176</v>
      </c>
      <c r="F102" s="175">
        <v>8208480</v>
      </c>
      <c r="G102" s="359"/>
      <c r="H102" s="173">
        <v>6980</v>
      </c>
      <c r="I102" s="177">
        <v>1539090</v>
      </c>
      <c r="J102" s="173">
        <v>6980</v>
      </c>
      <c r="K102" s="177">
        <v>2154725.9999999995</v>
      </c>
      <c r="L102" s="173">
        <v>6980</v>
      </c>
      <c r="M102" s="177">
        <v>2154725.9999999995</v>
      </c>
      <c r="N102" s="173">
        <v>6980</v>
      </c>
      <c r="O102" s="177">
        <v>307818.00000000006</v>
      </c>
      <c r="P102" s="173">
        <v>6980</v>
      </c>
      <c r="Q102" s="177">
        <v>513030</v>
      </c>
      <c r="R102" s="173">
        <v>6980</v>
      </c>
      <c r="S102" s="177">
        <v>718242</v>
      </c>
      <c r="T102" s="173">
        <v>6980</v>
      </c>
      <c r="U102" s="177">
        <v>718242</v>
      </c>
      <c r="V102" s="173">
        <v>6980</v>
      </c>
      <c r="W102" s="177">
        <v>102606</v>
      </c>
      <c r="X102" s="301">
        <v>0.99999999999999989</v>
      </c>
      <c r="Y102" s="179">
        <v>8208479.9999999991</v>
      </c>
      <c r="Z102" s="359"/>
      <c r="AA102" s="283">
        <v>6980</v>
      </c>
      <c r="AB102" s="177">
        <v>1539090</v>
      </c>
      <c r="AC102" s="283">
        <v>6980</v>
      </c>
      <c r="AD102" s="176">
        <v>2154725.9999999995</v>
      </c>
      <c r="AE102" s="283">
        <v>6980</v>
      </c>
      <c r="AF102" s="176">
        <v>2154725.9999999995</v>
      </c>
      <c r="AG102" s="283">
        <v>6980</v>
      </c>
      <c r="AH102" s="176">
        <v>307818.00000000006</v>
      </c>
      <c r="AI102" s="283">
        <v>6976.2641016343441</v>
      </c>
      <c r="AJ102" s="176">
        <v>512755.41147012427</v>
      </c>
      <c r="AK102" s="283">
        <v>6976.2641016343441</v>
      </c>
      <c r="AL102" s="176">
        <v>717857.5760581739</v>
      </c>
      <c r="AM102" s="283">
        <v>6976.2641016343441</v>
      </c>
      <c r="AN102" s="176">
        <v>717857.5760581739</v>
      </c>
      <c r="AO102" s="283">
        <v>6976.2641016343441</v>
      </c>
      <c r="AP102" s="176">
        <v>102551.08229402486</v>
      </c>
      <c r="AQ102" s="301">
        <v>0.99986619275194621</v>
      </c>
      <c r="AR102" s="179">
        <v>8207381.6458804952</v>
      </c>
      <c r="AS102" s="359"/>
      <c r="AT102" s="368">
        <v>0</v>
      </c>
      <c r="AU102" s="281">
        <v>0</v>
      </c>
      <c r="AV102" s="368">
        <v>0</v>
      </c>
      <c r="AW102" s="281">
        <v>0</v>
      </c>
      <c r="AX102" s="368">
        <v>0</v>
      </c>
      <c r="AY102" s="281">
        <v>0</v>
      </c>
      <c r="AZ102" s="368">
        <v>0</v>
      </c>
      <c r="BA102" s="281">
        <v>0</v>
      </c>
      <c r="BB102" s="368">
        <v>3.7358983656558848</v>
      </c>
      <c r="BC102" s="281">
        <v>274.58852987573482</v>
      </c>
      <c r="BD102" s="368">
        <v>3.7358983656558848</v>
      </c>
      <c r="BE102" s="281">
        <v>384.4239418260986</v>
      </c>
      <c r="BF102" s="368">
        <v>3.7358983656558848</v>
      </c>
      <c r="BG102" s="281">
        <v>384.4239418260986</v>
      </c>
      <c r="BH102" s="368">
        <v>3.7358983656558848</v>
      </c>
      <c r="BI102" s="281">
        <v>54.917705975138233</v>
      </c>
      <c r="BJ102" s="301">
        <v>1.3380724805360679E-4</v>
      </c>
      <c r="BK102" s="179">
        <v>1098.3541195030703</v>
      </c>
      <c r="BL102" s="359"/>
      <c r="BM102" s="376">
        <v>0</v>
      </c>
      <c r="BN102" s="369"/>
      <c r="BO102" s="281">
        <v>0</v>
      </c>
      <c r="BP102" s="376">
        <v>0</v>
      </c>
      <c r="BQ102" s="369"/>
      <c r="BR102" s="281">
        <v>0</v>
      </c>
      <c r="BS102" s="376">
        <v>0</v>
      </c>
      <c r="BT102" s="369"/>
      <c r="BU102" s="281">
        <v>0</v>
      </c>
      <c r="BV102" s="376">
        <v>0</v>
      </c>
      <c r="BW102" s="369"/>
      <c r="BX102" s="281">
        <v>0</v>
      </c>
      <c r="BY102" s="376">
        <v>3.7358983656558848</v>
      </c>
      <c r="BZ102" s="369">
        <v>1</v>
      </c>
      <c r="CA102" s="281">
        <v>274.58852987573482</v>
      </c>
      <c r="CB102" s="376">
        <v>3.7358983656558848</v>
      </c>
      <c r="CC102" s="369"/>
      <c r="CD102" s="281">
        <v>0</v>
      </c>
      <c r="CE102" s="376">
        <v>3.7358983656558848</v>
      </c>
      <c r="CF102" s="369"/>
      <c r="CG102" s="281">
        <v>0</v>
      </c>
      <c r="CH102" s="376">
        <v>3.7358983656558848</v>
      </c>
      <c r="CI102" s="369"/>
      <c r="CJ102" s="281">
        <v>0</v>
      </c>
      <c r="CK102" s="178">
        <v>0.24999999999997019</v>
      </c>
      <c r="CL102" s="179">
        <v>274.58852987573482</v>
      </c>
      <c r="CM102" s="380">
        <v>0</v>
      </c>
      <c r="CN102" s="179">
        <v>0</v>
      </c>
      <c r="CO102" s="384">
        <v>0.24999999999997019</v>
      </c>
      <c r="CP102" s="687">
        <v>274.58852987573482</v>
      </c>
      <c r="CQ102" s="906">
        <v>0.24999999999997019</v>
      </c>
      <c r="CR102" s="687">
        <v>274.58852987573482</v>
      </c>
      <c r="CS102" s="785"/>
      <c r="CT102" s="824"/>
      <c r="CU102" s="367"/>
      <c r="CV102" s="407"/>
      <c r="CW102" s="407"/>
      <c r="CX102" s="407"/>
      <c r="CY102" s="407"/>
      <c r="CZ102" s="407"/>
      <c r="DA102" s="682"/>
      <c r="DB102" s="682"/>
      <c r="DG102" s="79">
        <v>8207381.6458804971</v>
      </c>
      <c r="DH102" s="180">
        <v>1098.3541195029393</v>
      </c>
      <c r="DI102" s="180">
        <v>2052120</v>
      </c>
      <c r="DJ102" s="297">
        <v>5.352289922143633E-4</v>
      </c>
      <c r="DK102" s="180">
        <v>6976.2641016343441</v>
      </c>
    </row>
    <row r="103" spans="1:115" s="79" customFormat="1">
      <c r="A103" s="150"/>
      <c r="B103" s="81" t="s">
        <v>74</v>
      </c>
      <c r="C103" s="80"/>
      <c r="D103" s="80"/>
      <c r="E103" s="82">
        <v>0</v>
      </c>
      <c r="F103" s="83" t="s">
        <v>42</v>
      </c>
      <c r="G103" s="359"/>
      <c r="H103" s="80"/>
      <c r="I103" s="153"/>
      <c r="J103" s="80"/>
      <c r="K103" s="153"/>
      <c r="L103" s="80"/>
      <c r="M103" s="153"/>
      <c r="N103" s="80"/>
      <c r="O103" s="153"/>
      <c r="P103" s="80"/>
      <c r="Q103" s="152"/>
      <c r="R103" s="80"/>
      <c r="S103" s="152"/>
      <c r="T103" s="80"/>
      <c r="U103" s="152"/>
      <c r="V103" s="80"/>
      <c r="W103" s="152"/>
      <c r="X103" s="300"/>
      <c r="Y103" s="157"/>
      <c r="Z103" s="359"/>
      <c r="AA103" s="152"/>
      <c r="AB103" s="153"/>
      <c r="AC103" s="152"/>
      <c r="AD103" s="152"/>
      <c r="AE103" s="152"/>
      <c r="AF103" s="152"/>
      <c r="AG103" s="152"/>
      <c r="AH103" s="152"/>
      <c r="AI103" s="152"/>
      <c r="AJ103" s="152"/>
      <c r="AK103" s="152"/>
      <c r="AL103" s="152"/>
      <c r="AM103" s="152"/>
      <c r="AN103" s="152"/>
      <c r="AO103" s="251"/>
      <c r="AP103" s="152"/>
      <c r="AQ103" s="300"/>
      <c r="AR103" s="157"/>
      <c r="AS103" s="359"/>
      <c r="AT103" s="282"/>
      <c r="AU103" s="281"/>
      <c r="AV103" s="152"/>
      <c r="AW103" s="152"/>
      <c r="AX103" s="152"/>
      <c r="AY103" s="152"/>
      <c r="AZ103" s="152"/>
      <c r="BA103" s="152"/>
      <c r="BB103" s="152"/>
      <c r="BC103" s="152"/>
      <c r="BD103" s="152"/>
      <c r="BE103" s="152"/>
      <c r="BF103" s="152"/>
      <c r="BG103" s="152"/>
      <c r="BH103" s="251"/>
      <c r="BI103" s="152"/>
      <c r="BJ103" s="300"/>
      <c r="BK103" s="157"/>
      <c r="BL103" s="359"/>
      <c r="BM103" s="377"/>
      <c r="BN103" s="370"/>
      <c r="BO103" s="153"/>
      <c r="BP103" s="377"/>
      <c r="BQ103" s="370"/>
      <c r="BR103" s="152"/>
      <c r="BS103" s="377"/>
      <c r="BT103" s="370"/>
      <c r="BU103" s="152"/>
      <c r="BV103" s="377"/>
      <c r="BW103" s="370"/>
      <c r="BX103" s="152"/>
      <c r="BY103" s="377"/>
      <c r="BZ103" s="370"/>
      <c r="CA103" s="152"/>
      <c r="CB103" s="377"/>
      <c r="CC103" s="370"/>
      <c r="CD103" s="152"/>
      <c r="CE103" s="377"/>
      <c r="CF103" s="370"/>
      <c r="CG103" s="152"/>
      <c r="CH103" s="377"/>
      <c r="CI103" s="370"/>
      <c r="CJ103" s="152"/>
      <c r="CK103" s="156"/>
      <c r="CL103" s="157"/>
      <c r="CM103" s="156"/>
      <c r="CN103" s="157"/>
      <c r="CO103" s="383"/>
      <c r="CP103" s="681"/>
      <c r="CQ103" s="907"/>
      <c r="CR103" s="681"/>
      <c r="CS103" s="785"/>
      <c r="CT103" s="824"/>
      <c r="CU103" s="367"/>
      <c r="CV103" s="407"/>
      <c r="CW103" s="407"/>
      <c r="CX103" s="407"/>
      <c r="CY103" s="407"/>
      <c r="CZ103" s="407"/>
      <c r="DA103" s="682"/>
      <c r="DB103" s="682"/>
    </row>
    <row r="104" spans="1:115" s="79" customFormat="1">
      <c r="A104" s="150"/>
      <c r="B104" s="81"/>
      <c r="C104" s="80"/>
      <c r="D104" s="80"/>
      <c r="E104" s="82"/>
      <c r="F104" s="83"/>
      <c r="G104" s="359"/>
      <c r="H104" s="80"/>
      <c r="I104" s="153"/>
      <c r="J104" s="80"/>
      <c r="K104" s="153"/>
      <c r="L104" s="80"/>
      <c r="M104" s="153"/>
      <c r="N104" s="80"/>
      <c r="O104" s="153"/>
      <c r="P104" s="80"/>
      <c r="Q104" s="152"/>
      <c r="R104" s="80"/>
      <c r="S104" s="152"/>
      <c r="T104" s="80"/>
      <c r="U104" s="152"/>
      <c r="V104" s="80"/>
      <c r="W104" s="152"/>
      <c r="X104" s="300"/>
      <c r="Y104" s="157"/>
      <c r="Z104" s="359"/>
      <c r="AA104" s="152"/>
      <c r="AB104" s="153"/>
      <c r="AC104" s="152"/>
      <c r="AD104" s="152"/>
      <c r="AE104" s="152"/>
      <c r="AF104" s="152"/>
      <c r="AG104" s="152"/>
      <c r="AH104" s="152"/>
      <c r="AI104" s="152"/>
      <c r="AJ104" s="152"/>
      <c r="AK104" s="251"/>
      <c r="AL104" s="152"/>
      <c r="AM104" s="152"/>
      <c r="AN104" s="152"/>
      <c r="AO104" s="152"/>
      <c r="AP104" s="152"/>
      <c r="AQ104" s="300"/>
      <c r="AR104" s="157"/>
      <c r="AS104" s="359"/>
      <c r="AT104" s="282"/>
      <c r="AU104" s="281"/>
      <c r="AV104" s="152"/>
      <c r="AW104" s="152"/>
      <c r="AX104" s="152"/>
      <c r="AY104" s="152"/>
      <c r="AZ104" s="152"/>
      <c r="BA104" s="152"/>
      <c r="BB104" s="152"/>
      <c r="BC104" s="152"/>
      <c r="BD104" s="251"/>
      <c r="BE104" s="152"/>
      <c r="BF104" s="152"/>
      <c r="BG104" s="152"/>
      <c r="BH104" s="152"/>
      <c r="BI104" s="152"/>
      <c r="BJ104" s="300"/>
      <c r="BK104" s="157"/>
      <c r="BL104" s="359"/>
      <c r="BM104" s="377"/>
      <c r="BN104" s="370"/>
      <c r="BO104" s="153"/>
      <c r="BP104" s="377"/>
      <c r="BQ104" s="370"/>
      <c r="BR104" s="152"/>
      <c r="BS104" s="377"/>
      <c r="BT104" s="370"/>
      <c r="BU104" s="152"/>
      <c r="BV104" s="377"/>
      <c r="BW104" s="370"/>
      <c r="BX104" s="152"/>
      <c r="BY104" s="377"/>
      <c r="BZ104" s="370"/>
      <c r="CA104" s="152"/>
      <c r="CB104" s="377"/>
      <c r="CC104" s="370"/>
      <c r="CD104" s="152"/>
      <c r="CE104" s="377"/>
      <c r="CF104" s="370"/>
      <c r="CG104" s="152"/>
      <c r="CH104" s="377"/>
      <c r="CI104" s="370"/>
      <c r="CJ104" s="152"/>
      <c r="CK104" s="156"/>
      <c r="CL104" s="157"/>
      <c r="CM104" s="156"/>
      <c r="CN104" s="157"/>
      <c r="CO104" s="383"/>
      <c r="CP104" s="681"/>
      <c r="CQ104" s="907"/>
      <c r="CR104" s="681"/>
      <c r="CS104" s="785"/>
      <c r="CT104" s="824"/>
      <c r="CU104" s="367"/>
      <c r="CV104" s="407"/>
      <c r="CW104" s="407"/>
      <c r="CX104" s="407"/>
      <c r="CY104" s="407"/>
      <c r="CZ104" s="407"/>
      <c r="DA104" s="682"/>
      <c r="DB104" s="682"/>
    </row>
    <row r="105" spans="1:115" s="79" customFormat="1">
      <c r="A105" s="150"/>
      <c r="B105" s="160"/>
      <c r="C105" s="80"/>
      <c r="D105" s="80"/>
      <c r="E105" s="82"/>
      <c r="F105" s="83"/>
      <c r="G105" s="359"/>
      <c r="H105" s="80"/>
      <c r="I105" s="153"/>
      <c r="J105" s="80"/>
      <c r="K105" s="153"/>
      <c r="L105" s="80"/>
      <c r="M105" s="153"/>
      <c r="N105" s="80"/>
      <c r="O105" s="153"/>
      <c r="P105" s="80"/>
      <c r="Q105" s="152"/>
      <c r="R105" s="80"/>
      <c r="S105" s="152"/>
      <c r="T105" s="80"/>
      <c r="U105" s="152"/>
      <c r="V105" s="80"/>
      <c r="W105" s="152"/>
      <c r="X105" s="300"/>
      <c r="Y105" s="157"/>
      <c r="Z105" s="359"/>
      <c r="AA105" s="152"/>
      <c r="AB105" s="153"/>
      <c r="AC105" s="152"/>
      <c r="AD105" s="152"/>
      <c r="AE105" s="152"/>
      <c r="AF105" s="152"/>
      <c r="AG105" s="152"/>
      <c r="AH105" s="152"/>
      <c r="AI105" s="152"/>
      <c r="AJ105" s="152"/>
      <c r="AK105" s="152"/>
      <c r="AL105" s="152"/>
      <c r="AM105" s="152"/>
      <c r="AN105" s="152"/>
      <c r="AO105" s="152"/>
      <c r="AP105" s="152"/>
      <c r="AQ105" s="300"/>
      <c r="AR105" s="157"/>
      <c r="AS105" s="359"/>
      <c r="AT105" s="282"/>
      <c r="AU105" s="281"/>
      <c r="AV105" s="152"/>
      <c r="AW105" s="152"/>
      <c r="AX105" s="152"/>
      <c r="AY105" s="152"/>
      <c r="AZ105" s="152"/>
      <c r="BA105" s="152"/>
      <c r="BB105" s="152"/>
      <c r="BC105" s="152"/>
      <c r="BD105" s="152"/>
      <c r="BE105" s="152"/>
      <c r="BF105" s="152"/>
      <c r="BG105" s="152"/>
      <c r="BH105" s="152"/>
      <c r="BI105" s="152"/>
      <c r="BJ105" s="300"/>
      <c r="BK105" s="157"/>
      <c r="BL105" s="359"/>
      <c r="BM105" s="377"/>
      <c r="BN105" s="370"/>
      <c r="BO105" s="153"/>
      <c r="BP105" s="377"/>
      <c r="BQ105" s="370"/>
      <c r="BR105" s="152"/>
      <c r="BS105" s="377"/>
      <c r="BT105" s="370"/>
      <c r="BU105" s="152"/>
      <c r="BV105" s="377"/>
      <c r="BW105" s="370"/>
      <c r="BX105" s="152"/>
      <c r="BY105" s="377"/>
      <c r="BZ105" s="370"/>
      <c r="CA105" s="152"/>
      <c r="CB105" s="377"/>
      <c r="CC105" s="370"/>
      <c r="CD105" s="152"/>
      <c r="CE105" s="377"/>
      <c r="CF105" s="370"/>
      <c r="CG105" s="152"/>
      <c r="CH105" s="377"/>
      <c r="CI105" s="370"/>
      <c r="CJ105" s="152"/>
      <c r="CK105" s="156"/>
      <c r="CL105" s="157"/>
      <c r="CM105" s="156"/>
      <c r="CN105" s="157"/>
      <c r="CO105" s="383"/>
      <c r="CP105" s="681"/>
      <c r="CQ105" s="907"/>
      <c r="CR105" s="681"/>
      <c r="CS105" s="785"/>
      <c r="CT105" s="824"/>
      <c r="CU105" s="367"/>
      <c r="CV105" s="407"/>
      <c r="CW105" s="407"/>
      <c r="CX105" s="407"/>
      <c r="CY105" s="407"/>
      <c r="CZ105" s="407"/>
      <c r="DA105" s="682"/>
      <c r="DB105" s="682"/>
    </row>
    <row r="106" spans="1:115" s="180" customFormat="1" ht="18.75" customHeight="1">
      <c r="A106" s="171" t="s">
        <v>12</v>
      </c>
      <c r="B106" s="172" t="s">
        <v>122</v>
      </c>
      <c r="C106" s="173">
        <v>1179</v>
      </c>
      <c r="D106" s="173" t="s">
        <v>11</v>
      </c>
      <c r="E106" s="174">
        <v>1152</v>
      </c>
      <c r="F106" s="175">
        <v>1358208</v>
      </c>
      <c r="G106" s="359"/>
      <c r="H106" s="173">
        <v>1179</v>
      </c>
      <c r="I106" s="177">
        <v>254664</v>
      </c>
      <c r="J106" s="173">
        <v>1179</v>
      </c>
      <c r="K106" s="177">
        <v>356529.6</v>
      </c>
      <c r="L106" s="173">
        <v>1179</v>
      </c>
      <c r="M106" s="177">
        <v>356529.6</v>
      </c>
      <c r="N106" s="173">
        <v>1179</v>
      </c>
      <c r="O106" s="177">
        <v>50932.800000000003</v>
      </c>
      <c r="P106" s="173">
        <v>1179</v>
      </c>
      <c r="Q106" s="177">
        <v>84888</v>
      </c>
      <c r="R106" s="173">
        <v>1179</v>
      </c>
      <c r="S106" s="177">
        <v>118843.2</v>
      </c>
      <c r="T106" s="173">
        <v>1179</v>
      </c>
      <c r="U106" s="177">
        <v>118843.2</v>
      </c>
      <c r="V106" s="173">
        <v>1179</v>
      </c>
      <c r="W106" s="177">
        <v>16977.600000000002</v>
      </c>
      <c r="X106" s="301">
        <v>1</v>
      </c>
      <c r="Y106" s="179">
        <v>1358208</v>
      </c>
      <c r="Z106" s="359"/>
      <c r="AA106" s="283">
        <v>1179</v>
      </c>
      <c r="AB106" s="177">
        <v>254664</v>
      </c>
      <c r="AC106" s="283">
        <v>1179</v>
      </c>
      <c r="AD106" s="176">
        <v>356529.6</v>
      </c>
      <c r="AE106" s="283">
        <v>1179</v>
      </c>
      <c r="AF106" s="176">
        <v>356529.6</v>
      </c>
      <c r="AG106" s="283">
        <v>1179</v>
      </c>
      <c r="AH106" s="176">
        <v>50932.800000000003</v>
      </c>
      <c r="AI106" s="283">
        <v>1178.3689650181793</v>
      </c>
      <c r="AJ106" s="176">
        <v>84842.565481308906</v>
      </c>
      <c r="AK106" s="283">
        <v>1178.3689650181793</v>
      </c>
      <c r="AL106" s="176">
        <v>118779.59167383247</v>
      </c>
      <c r="AM106" s="283">
        <v>1178.3689650181793</v>
      </c>
      <c r="AN106" s="176">
        <v>118779.59167383247</v>
      </c>
      <c r="AO106" s="283">
        <v>1178.3689650181793</v>
      </c>
      <c r="AP106" s="176">
        <v>16968.513096261784</v>
      </c>
      <c r="AQ106" s="301">
        <v>0.99986619275194621</v>
      </c>
      <c r="AR106" s="179">
        <v>1358026.2619252354</v>
      </c>
      <c r="AS106" s="359"/>
      <c r="AT106" s="368">
        <v>0</v>
      </c>
      <c r="AU106" s="281">
        <v>0</v>
      </c>
      <c r="AV106" s="368">
        <v>0</v>
      </c>
      <c r="AW106" s="281">
        <v>0</v>
      </c>
      <c r="AX106" s="368">
        <v>0</v>
      </c>
      <c r="AY106" s="281">
        <v>0</v>
      </c>
      <c r="AZ106" s="368">
        <v>0</v>
      </c>
      <c r="BA106" s="281">
        <v>0</v>
      </c>
      <c r="BB106" s="368">
        <v>0.63103498182067597</v>
      </c>
      <c r="BC106" s="281">
        <v>45.434518691094127</v>
      </c>
      <c r="BD106" s="368">
        <v>0.63103498182067597</v>
      </c>
      <c r="BE106" s="281">
        <v>63.608326167523046</v>
      </c>
      <c r="BF106" s="368">
        <v>0.63103498182067597</v>
      </c>
      <c r="BG106" s="281">
        <v>63.608326167523046</v>
      </c>
      <c r="BH106" s="368">
        <v>0.63103498182067597</v>
      </c>
      <c r="BI106" s="281">
        <v>9.0869037382180977</v>
      </c>
      <c r="BJ106" s="301">
        <v>1.3380724805358112E-4</v>
      </c>
      <c r="BK106" s="179">
        <v>181.73807476435832</v>
      </c>
      <c r="BL106" s="359"/>
      <c r="BM106" s="376">
        <v>0</v>
      </c>
      <c r="BN106" s="369"/>
      <c r="BO106" s="281">
        <v>0</v>
      </c>
      <c r="BP106" s="376">
        <v>0</v>
      </c>
      <c r="BQ106" s="369"/>
      <c r="BR106" s="281">
        <v>0</v>
      </c>
      <c r="BS106" s="376">
        <v>0</v>
      </c>
      <c r="BT106" s="369"/>
      <c r="BU106" s="281">
        <v>0</v>
      </c>
      <c r="BV106" s="376">
        <v>0</v>
      </c>
      <c r="BW106" s="369"/>
      <c r="BX106" s="281">
        <v>0</v>
      </c>
      <c r="BY106" s="376">
        <v>0.63103498182067597</v>
      </c>
      <c r="BZ106" s="369">
        <v>1</v>
      </c>
      <c r="CA106" s="281">
        <v>45.434518691094127</v>
      </c>
      <c r="CB106" s="376">
        <v>0.63103498182067597</v>
      </c>
      <c r="CC106" s="369"/>
      <c r="CD106" s="281">
        <v>0</v>
      </c>
      <c r="CE106" s="376">
        <v>0.63103498182067597</v>
      </c>
      <c r="CF106" s="369"/>
      <c r="CG106" s="281">
        <v>0</v>
      </c>
      <c r="CH106" s="376">
        <v>0.63103498182067597</v>
      </c>
      <c r="CI106" s="369"/>
      <c r="CJ106" s="281">
        <v>0</v>
      </c>
      <c r="CK106" s="178">
        <v>0.25000000000002504</v>
      </c>
      <c r="CL106" s="179">
        <v>45.434518691094127</v>
      </c>
      <c r="CM106" s="380">
        <v>0</v>
      </c>
      <c r="CN106" s="179">
        <v>0</v>
      </c>
      <c r="CO106" s="384">
        <v>0.25000000000002504</v>
      </c>
      <c r="CP106" s="687">
        <v>45.434518691094127</v>
      </c>
      <c r="CQ106" s="906">
        <v>0.25000000000002504</v>
      </c>
      <c r="CR106" s="687">
        <v>45.434518691094127</v>
      </c>
      <c r="CS106" s="785"/>
      <c r="CT106" s="824"/>
      <c r="CU106" s="367"/>
      <c r="CV106" s="407"/>
      <c r="CW106" s="407"/>
      <c r="CX106" s="407"/>
      <c r="CY106" s="407"/>
      <c r="CZ106" s="407"/>
      <c r="DA106" s="682"/>
      <c r="DB106" s="682"/>
      <c r="DG106" s="79">
        <v>1358026.2619252356</v>
      </c>
      <c r="DH106" s="180">
        <v>181.73807476437651</v>
      </c>
      <c r="DI106" s="180">
        <v>339552</v>
      </c>
      <c r="DJ106" s="297">
        <v>5.3522899221437805E-4</v>
      </c>
      <c r="DK106" s="180">
        <v>1178.3689650181793</v>
      </c>
    </row>
    <row r="107" spans="1:115" s="79" customFormat="1">
      <c r="A107" s="150"/>
      <c r="B107" s="81" t="s">
        <v>75</v>
      </c>
      <c r="C107" s="80"/>
      <c r="D107" s="80"/>
      <c r="E107" s="82">
        <v>0</v>
      </c>
      <c r="F107" s="83" t="s">
        <v>42</v>
      </c>
      <c r="G107" s="359"/>
      <c r="H107" s="80"/>
      <c r="I107" s="153"/>
      <c r="J107" s="80"/>
      <c r="K107" s="153"/>
      <c r="L107" s="80"/>
      <c r="M107" s="153"/>
      <c r="N107" s="80"/>
      <c r="O107" s="153"/>
      <c r="P107" s="80"/>
      <c r="Q107" s="152"/>
      <c r="R107" s="80"/>
      <c r="S107" s="152"/>
      <c r="T107" s="80"/>
      <c r="U107" s="152"/>
      <c r="V107" s="80"/>
      <c r="W107" s="152"/>
      <c r="X107" s="300"/>
      <c r="Y107" s="157"/>
      <c r="Z107" s="359"/>
      <c r="AA107" s="152"/>
      <c r="AB107" s="153"/>
      <c r="AC107" s="152"/>
      <c r="AD107" s="152"/>
      <c r="AE107" s="152"/>
      <c r="AF107" s="152"/>
      <c r="AG107" s="152"/>
      <c r="AH107" s="152"/>
      <c r="AI107" s="152"/>
      <c r="AJ107" s="152"/>
      <c r="AK107" s="152"/>
      <c r="AL107" s="152"/>
      <c r="AM107" s="152"/>
      <c r="AN107" s="152"/>
      <c r="AO107" s="152"/>
      <c r="AP107" s="152"/>
      <c r="AQ107" s="300"/>
      <c r="AR107" s="157"/>
      <c r="AS107" s="359"/>
      <c r="AT107" s="282"/>
      <c r="AU107" s="281"/>
      <c r="AV107" s="152"/>
      <c r="AW107" s="152"/>
      <c r="AX107" s="152"/>
      <c r="AY107" s="152"/>
      <c r="AZ107" s="152"/>
      <c r="BA107" s="152"/>
      <c r="BB107" s="152"/>
      <c r="BC107" s="152"/>
      <c r="BD107" s="152"/>
      <c r="BE107" s="152"/>
      <c r="BF107" s="152"/>
      <c r="BG107" s="152"/>
      <c r="BH107" s="152"/>
      <c r="BI107" s="152"/>
      <c r="BJ107" s="300"/>
      <c r="BK107" s="157"/>
      <c r="BL107" s="359"/>
      <c r="BM107" s="377"/>
      <c r="BN107" s="370"/>
      <c r="BO107" s="153"/>
      <c r="BP107" s="377"/>
      <c r="BQ107" s="370"/>
      <c r="BR107" s="152"/>
      <c r="BS107" s="377"/>
      <c r="BT107" s="370"/>
      <c r="BU107" s="152"/>
      <c r="BV107" s="377"/>
      <c r="BW107" s="370"/>
      <c r="BX107" s="152"/>
      <c r="BY107" s="377"/>
      <c r="BZ107" s="370"/>
      <c r="CA107" s="152"/>
      <c r="CB107" s="377"/>
      <c r="CC107" s="370"/>
      <c r="CD107" s="152"/>
      <c r="CE107" s="377"/>
      <c r="CF107" s="370"/>
      <c r="CG107" s="152"/>
      <c r="CH107" s="377"/>
      <c r="CI107" s="370"/>
      <c r="CJ107" s="152"/>
      <c r="CK107" s="156"/>
      <c r="CL107" s="157"/>
      <c r="CM107" s="156"/>
      <c r="CN107" s="157"/>
      <c r="CO107" s="383"/>
      <c r="CP107" s="681"/>
      <c r="CQ107" s="907"/>
      <c r="CR107" s="681"/>
      <c r="CS107" s="785"/>
      <c r="CT107" s="824"/>
      <c r="CU107" s="367"/>
      <c r="CV107" s="407"/>
      <c r="CW107" s="407"/>
      <c r="CX107" s="407"/>
      <c r="CY107" s="407"/>
      <c r="CZ107" s="407"/>
      <c r="DA107" s="682"/>
      <c r="DB107" s="682"/>
    </row>
    <row r="108" spans="1:115" s="79" customFormat="1">
      <c r="A108" s="150"/>
      <c r="B108" s="160"/>
      <c r="C108" s="80"/>
      <c r="D108" s="80"/>
      <c r="E108" s="82"/>
      <c r="F108" s="83"/>
      <c r="G108" s="359"/>
      <c r="H108" s="80"/>
      <c r="I108" s="153"/>
      <c r="J108" s="80"/>
      <c r="K108" s="153"/>
      <c r="L108" s="80"/>
      <c r="M108" s="153"/>
      <c r="N108" s="80"/>
      <c r="O108" s="153"/>
      <c r="P108" s="80"/>
      <c r="Q108" s="152"/>
      <c r="R108" s="80"/>
      <c r="S108" s="152"/>
      <c r="T108" s="80"/>
      <c r="U108" s="152"/>
      <c r="V108" s="80"/>
      <c r="W108" s="152"/>
      <c r="X108" s="300"/>
      <c r="Y108" s="157"/>
      <c r="Z108" s="359"/>
      <c r="AA108" s="152"/>
      <c r="AB108" s="153"/>
      <c r="AC108" s="152"/>
      <c r="AD108" s="152"/>
      <c r="AE108" s="152"/>
      <c r="AF108" s="152"/>
      <c r="AG108" s="152"/>
      <c r="AH108" s="152"/>
      <c r="AI108" s="152"/>
      <c r="AJ108" s="152"/>
      <c r="AK108" s="152"/>
      <c r="AL108" s="152"/>
      <c r="AM108" s="152"/>
      <c r="AN108" s="152"/>
      <c r="AO108" s="152"/>
      <c r="AP108" s="152"/>
      <c r="AQ108" s="300"/>
      <c r="AR108" s="157"/>
      <c r="AS108" s="359"/>
      <c r="AT108" s="282"/>
      <c r="AU108" s="281"/>
      <c r="AV108" s="152"/>
      <c r="AW108" s="152"/>
      <c r="AX108" s="152"/>
      <c r="AY108" s="152"/>
      <c r="AZ108" s="152"/>
      <c r="BA108" s="152"/>
      <c r="BB108" s="152"/>
      <c r="BC108" s="152"/>
      <c r="BD108" s="152"/>
      <c r="BE108" s="152"/>
      <c r="BF108" s="152"/>
      <c r="BG108" s="152"/>
      <c r="BH108" s="152"/>
      <c r="BI108" s="152"/>
      <c r="BJ108" s="300"/>
      <c r="BK108" s="157"/>
      <c r="BL108" s="359"/>
      <c r="BM108" s="377"/>
      <c r="BN108" s="370"/>
      <c r="BO108" s="153"/>
      <c r="BP108" s="377"/>
      <c r="BQ108" s="370"/>
      <c r="BR108" s="152"/>
      <c r="BS108" s="377"/>
      <c r="BT108" s="370"/>
      <c r="BU108" s="152"/>
      <c r="BV108" s="377"/>
      <c r="BW108" s="370"/>
      <c r="BX108" s="152"/>
      <c r="BY108" s="377"/>
      <c r="BZ108" s="370"/>
      <c r="CA108" s="152"/>
      <c r="CB108" s="377"/>
      <c r="CC108" s="370"/>
      <c r="CD108" s="152"/>
      <c r="CE108" s="377"/>
      <c r="CF108" s="370"/>
      <c r="CG108" s="152"/>
      <c r="CH108" s="377"/>
      <c r="CI108" s="370"/>
      <c r="CJ108" s="152"/>
      <c r="CK108" s="156"/>
      <c r="CL108" s="157"/>
      <c r="CM108" s="156"/>
      <c r="CN108" s="157"/>
      <c r="CO108" s="383"/>
      <c r="CP108" s="681"/>
      <c r="CQ108" s="907"/>
      <c r="CR108" s="681"/>
      <c r="CS108" s="785"/>
      <c r="CT108" s="824"/>
      <c r="CU108" s="367"/>
      <c r="CV108" s="407"/>
      <c r="CW108" s="407"/>
      <c r="CX108" s="407"/>
      <c r="CY108" s="407"/>
      <c r="CZ108" s="407"/>
      <c r="DA108" s="682"/>
      <c r="DB108" s="682"/>
      <c r="DH108" s="180"/>
      <c r="DI108" s="180"/>
      <c r="DJ108" s="297"/>
      <c r="DK108" s="180"/>
    </row>
    <row r="109" spans="1:115" s="180" customFormat="1" ht="18.75" customHeight="1">
      <c r="A109" s="171" t="s">
        <v>13</v>
      </c>
      <c r="B109" s="172" t="s">
        <v>123</v>
      </c>
      <c r="C109" s="173">
        <v>3551</v>
      </c>
      <c r="D109" s="173" t="s">
        <v>11</v>
      </c>
      <c r="E109" s="174">
        <v>1269</v>
      </c>
      <c r="F109" s="175">
        <v>4506219</v>
      </c>
      <c r="G109" s="359"/>
      <c r="H109" s="173">
        <v>3551</v>
      </c>
      <c r="I109" s="177">
        <v>844916.0625</v>
      </c>
      <c r="J109" s="173">
        <v>3551</v>
      </c>
      <c r="K109" s="177">
        <v>1182882.4874999998</v>
      </c>
      <c r="L109" s="173">
        <v>3551</v>
      </c>
      <c r="M109" s="177">
        <v>1182882.4874999998</v>
      </c>
      <c r="N109" s="173">
        <v>3551</v>
      </c>
      <c r="O109" s="177">
        <v>168983.21250000002</v>
      </c>
      <c r="P109" s="173">
        <v>3551</v>
      </c>
      <c r="Q109" s="177">
        <v>281638.6875</v>
      </c>
      <c r="R109" s="173">
        <v>3551</v>
      </c>
      <c r="S109" s="177">
        <v>394294.16249999998</v>
      </c>
      <c r="T109" s="173">
        <v>3551</v>
      </c>
      <c r="U109" s="177">
        <v>394294.16249999998</v>
      </c>
      <c r="V109" s="173">
        <v>3551</v>
      </c>
      <c r="W109" s="177">
        <v>56327.737500000003</v>
      </c>
      <c r="X109" s="301">
        <v>0.99999999999999978</v>
      </c>
      <c r="Y109" s="179">
        <v>4506218.9999999991</v>
      </c>
      <c r="Z109" s="359"/>
      <c r="AA109" s="283">
        <v>3551</v>
      </c>
      <c r="AB109" s="177">
        <v>844916.0625</v>
      </c>
      <c r="AC109" s="283">
        <v>3551</v>
      </c>
      <c r="AD109" s="176">
        <v>1182882.4874999998</v>
      </c>
      <c r="AE109" s="283">
        <v>3551</v>
      </c>
      <c r="AF109" s="176">
        <v>1182882.4874999998</v>
      </c>
      <c r="AG109" s="283">
        <v>3551</v>
      </c>
      <c r="AH109" s="176">
        <v>168983.21250000002</v>
      </c>
      <c r="AI109" s="176">
        <v>2111.7763512151196</v>
      </c>
      <c r="AJ109" s="176">
        <v>167490.26185574918</v>
      </c>
      <c r="AK109" s="176">
        <v>2111.7763512151196</v>
      </c>
      <c r="AL109" s="176">
        <v>234486.36659804883</v>
      </c>
      <c r="AM109" s="176">
        <v>2111.7763512151196</v>
      </c>
      <c r="AN109" s="176">
        <v>234486.36659804883</v>
      </c>
      <c r="AO109" s="176">
        <v>2111.7763512151196</v>
      </c>
      <c r="AP109" s="176">
        <v>33498.052371149839</v>
      </c>
      <c r="AQ109" s="301">
        <v>0.89867476423649095</v>
      </c>
      <c r="AR109" s="179">
        <v>4049625.2974229958</v>
      </c>
      <c r="AS109" s="359"/>
      <c r="AT109" s="368">
        <v>0</v>
      </c>
      <c r="AU109" s="281">
        <v>0</v>
      </c>
      <c r="AV109" s="368">
        <v>0</v>
      </c>
      <c r="AW109" s="281">
        <v>0</v>
      </c>
      <c r="AX109" s="368">
        <v>0</v>
      </c>
      <c r="AY109" s="281">
        <v>0</v>
      </c>
      <c r="AZ109" s="368">
        <v>0</v>
      </c>
      <c r="BA109" s="281">
        <v>0</v>
      </c>
      <c r="BB109" s="368">
        <v>1439.2236487848804</v>
      </c>
      <c r="BC109" s="281">
        <v>114148.42564425082</v>
      </c>
      <c r="BD109" s="368">
        <v>1439.2236487848804</v>
      </c>
      <c r="BE109" s="281">
        <v>159807.79590195115</v>
      </c>
      <c r="BF109" s="368">
        <v>1439.2236487848804</v>
      </c>
      <c r="BG109" s="281">
        <v>159807.79590195115</v>
      </c>
      <c r="BH109" s="368">
        <v>1439.2236487848804</v>
      </c>
      <c r="BI109" s="281">
        <v>22829.685128850164</v>
      </c>
      <c r="BJ109" s="301">
        <v>0.10132523576350889</v>
      </c>
      <c r="BK109" s="179">
        <v>456593.70257700328</v>
      </c>
      <c r="BL109" s="359"/>
      <c r="BM109" s="376">
        <v>0</v>
      </c>
      <c r="BN109" s="369"/>
      <c r="BO109" s="281">
        <v>0</v>
      </c>
      <c r="BP109" s="376">
        <v>0</v>
      </c>
      <c r="BQ109" s="369"/>
      <c r="BR109" s="281">
        <v>0</v>
      </c>
      <c r="BS109" s="376">
        <v>0</v>
      </c>
      <c r="BT109" s="369"/>
      <c r="BU109" s="281">
        <v>0</v>
      </c>
      <c r="BV109" s="376">
        <v>0</v>
      </c>
      <c r="BW109" s="369"/>
      <c r="BX109" s="281">
        <v>0</v>
      </c>
      <c r="BY109" s="376">
        <v>1439.2236487848804</v>
      </c>
      <c r="BZ109" s="369">
        <v>1</v>
      </c>
      <c r="CA109" s="281">
        <v>114148.42564425082</v>
      </c>
      <c r="CB109" s="376">
        <v>1439.2236487848804</v>
      </c>
      <c r="CC109" s="369">
        <v>1</v>
      </c>
      <c r="CD109" s="281">
        <v>159807.79590195115</v>
      </c>
      <c r="CE109" s="376">
        <v>1439.2236487848804</v>
      </c>
      <c r="CF109" s="369">
        <v>1</v>
      </c>
      <c r="CG109" s="281">
        <v>159807.79590195115</v>
      </c>
      <c r="CH109" s="376">
        <v>1439.2236487848804</v>
      </c>
      <c r="CI109" s="369">
        <v>0.5</v>
      </c>
      <c r="CJ109" s="281">
        <v>11414.842564425082</v>
      </c>
      <c r="CK109" s="178">
        <v>0.97499999999999998</v>
      </c>
      <c r="CL109" s="179">
        <v>445178.8600125782</v>
      </c>
      <c r="CM109" s="380">
        <v>0</v>
      </c>
      <c r="CN109" s="179">
        <v>0</v>
      </c>
      <c r="CO109" s="384">
        <v>0.97499999999999998</v>
      </c>
      <c r="CP109" s="687">
        <v>445178.8600125782</v>
      </c>
      <c r="CQ109" s="906">
        <v>0.97499999999999998</v>
      </c>
      <c r="CR109" s="687">
        <v>445178.8600125782</v>
      </c>
      <c r="CS109" s="785"/>
      <c r="CT109" s="824"/>
      <c r="CU109" s="367"/>
      <c r="CV109" s="407"/>
      <c r="CW109" s="407"/>
      <c r="CX109" s="407"/>
      <c r="CY109" s="407"/>
      <c r="CZ109" s="407"/>
      <c r="DA109" s="682"/>
      <c r="DB109" s="682"/>
      <c r="DG109" s="79">
        <v>4049625.2974229967</v>
      </c>
      <c r="DH109" s="180">
        <v>456593.70257700328</v>
      </c>
      <c r="DI109" s="180">
        <v>1126554.75</v>
      </c>
      <c r="DJ109" s="297">
        <v>0.40530094305403558</v>
      </c>
      <c r="DK109" s="180">
        <v>2111.7763512151196</v>
      </c>
    </row>
    <row r="110" spans="1:115" s="79" customFormat="1">
      <c r="A110" s="150"/>
      <c r="B110" s="81" t="s">
        <v>76</v>
      </c>
      <c r="C110" s="80"/>
      <c r="D110" s="80"/>
      <c r="E110" s="82">
        <v>0</v>
      </c>
      <c r="F110" s="83" t="s">
        <v>42</v>
      </c>
      <c r="G110" s="359"/>
      <c r="H110" s="80"/>
      <c r="I110" s="153"/>
      <c r="J110" s="80"/>
      <c r="K110" s="153"/>
      <c r="L110" s="80"/>
      <c r="M110" s="153"/>
      <c r="N110" s="80"/>
      <c r="O110" s="153"/>
      <c r="P110" s="80"/>
      <c r="Q110" s="152"/>
      <c r="R110" s="80"/>
      <c r="S110" s="152"/>
      <c r="T110" s="80"/>
      <c r="U110" s="152"/>
      <c r="V110" s="80"/>
      <c r="W110" s="152"/>
      <c r="X110" s="300"/>
      <c r="Y110" s="157"/>
      <c r="Z110" s="359"/>
      <c r="AA110" s="152"/>
      <c r="AB110" s="153"/>
      <c r="AC110" s="152"/>
      <c r="AD110" s="152"/>
      <c r="AE110" s="152"/>
      <c r="AF110" s="152"/>
      <c r="AG110" s="152"/>
      <c r="AH110" s="152"/>
      <c r="AI110" s="152"/>
      <c r="AJ110" s="152"/>
      <c r="AK110" s="152"/>
      <c r="AL110" s="152"/>
      <c r="AM110" s="152"/>
      <c r="AN110" s="152"/>
      <c r="AO110" s="152"/>
      <c r="AP110" s="152"/>
      <c r="AQ110" s="300"/>
      <c r="AR110" s="157"/>
      <c r="AS110" s="359"/>
      <c r="AT110" s="282"/>
      <c r="AU110" s="281"/>
      <c r="AV110" s="152"/>
      <c r="AW110" s="152"/>
      <c r="AX110" s="152"/>
      <c r="AY110" s="152"/>
      <c r="AZ110" s="152"/>
      <c r="BA110" s="152"/>
      <c r="BB110" s="152"/>
      <c r="BC110" s="152"/>
      <c r="BD110" s="152"/>
      <c r="BE110" s="152"/>
      <c r="BF110" s="152"/>
      <c r="BG110" s="152"/>
      <c r="BH110" s="152"/>
      <c r="BI110" s="152"/>
      <c r="BJ110" s="300"/>
      <c r="BK110" s="157"/>
      <c r="BL110" s="359"/>
      <c r="BM110" s="377"/>
      <c r="BN110" s="370"/>
      <c r="BO110" s="153"/>
      <c r="BP110" s="377"/>
      <c r="BQ110" s="370"/>
      <c r="BR110" s="152"/>
      <c r="BS110" s="377"/>
      <c r="BT110" s="370"/>
      <c r="BU110" s="152"/>
      <c r="BV110" s="377"/>
      <c r="BW110" s="370"/>
      <c r="BX110" s="152"/>
      <c r="BY110" s="377"/>
      <c r="BZ110" s="370"/>
      <c r="CA110" s="152"/>
      <c r="CB110" s="377"/>
      <c r="CC110" s="370"/>
      <c r="CD110" s="152"/>
      <c r="CE110" s="377"/>
      <c r="CF110" s="370"/>
      <c r="CG110" s="152"/>
      <c r="CH110" s="377"/>
      <c r="CI110" s="370"/>
      <c r="CJ110" s="152"/>
      <c r="CK110" s="156"/>
      <c r="CL110" s="157"/>
      <c r="CM110" s="156"/>
      <c r="CN110" s="157"/>
      <c r="CO110" s="383"/>
      <c r="CP110" s="681"/>
      <c r="CQ110" s="907"/>
      <c r="CR110" s="681"/>
      <c r="CS110" s="785"/>
      <c r="CT110" s="824"/>
      <c r="CU110" s="367"/>
      <c r="CV110" s="407"/>
      <c r="CW110" s="407"/>
      <c r="CX110" s="407"/>
      <c r="CY110" s="407"/>
      <c r="CZ110" s="407"/>
      <c r="DA110" s="682"/>
      <c r="DB110" s="682"/>
    </row>
    <row r="111" spans="1:115" s="79" customFormat="1">
      <c r="A111" s="150"/>
      <c r="B111" s="81" t="s">
        <v>77</v>
      </c>
      <c r="C111" s="80"/>
      <c r="D111" s="80"/>
      <c r="E111" s="82">
        <v>0</v>
      </c>
      <c r="F111" s="83" t="s">
        <v>42</v>
      </c>
      <c r="G111" s="359"/>
      <c r="H111" s="80"/>
      <c r="I111" s="153"/>
      <c r="J111" s="80"/>
      <c r="K111" s="153"/>
      <c r="L111" s="80"/>
      <c r="M111" s="153"/>
      <c r="N111" s="80"/>
      <c r="O111" s="153"/>
      <c r="P111" s="80"/>
      <c r="Q111" s="152"/>
      <c r="R111" s="80"/>
      <c r="S111" s="152"/>
      <c r="T111" s="80"/>
      <c r="U111" s="152"/>
      <c r="V111" s="80"/>
      <c r="W111" s="152"/>
      <c r="X111" s="300"/>
      <c r="Y111" s="157"/>
      <c r="Z111" s="359"/>
      <c r="AA111" s="152"/>
      <c r="AB111" s="153"/>
      <c r="AC111" s="152"/>
      <c r="AD111" s="152"/>
      <c r="AE111" s="152"/>
      <c r="AF111" s="152"/>
      <c r="AG111" s="152"/>
      <c r="AH111" s="152"/>
      <c r="AI111" s="152"/>
      <c r="AJ111" s="152"/>
      <c r="AK111" s="152"/>
      <c r="AL111" s="152"/>
      <c r="AM111" s="152"/>
      <c r="AN111" s="152"/>
      <c r="AO111" s="152"/>
      <c r="AP111" s="152"/>
      <c r="AQ111" s="300"/>
      <c r="AR111" s="157"/>
      <c r="AS111" s="359"/>
      <c r="AT111" s="282"/>
      <c r="AU111" s="281"/>
      <c r="AV111" s="152"/>
      <c r="AW111" s="152"/>
      <c r="AX111" s="152"/>
      <c r="AY111" s="152"/>
      <c r="AZ111" s="152"/>
      <c r="BA111" s="152"/>
      <c r="BB111" s="152"/>
      <c r="BC111" s="152"/>
      <c r="BD111" s="152"/>
      <c r="BE111" s="152"/>
      <c r="BF111" s="152"/>
      <c r="BG111" s="152"/>
      <c r="BH111" s="152"/>
      <c r="BI111" s="152"/>
      <c r="BJ111" s="300"/>
      <c r="BK111" s="157"/>
      <c r="BL111" s="359"/>
      <c r="BM111" s="377"/>
      <c r="BN111" s="370"/>
      <c r="BO111" s="153"/>
      <c r="BP111" s="377"/>
      <c r="BQ111" s="370"/>
      <c r="BR111" s="152"/>
      <c r="BS111" s="377"/>
      <c r="BT111" s="370"/>
      <c r="BU111" s="152"/>
      <c r="BV111" s="377"/>
      <c r="BW111" s="370"/>
      <c r="BX111" s="152"/>
      <c r="BY111" s="377"/>
      <c r="BZ111" s="370"/>
      <c r="CA111" s="152"/>
      <c r="CB111" s="377"/>
      <c r="CC111" s="370"/>
      <c r="CD111" s="152"/>
      <c r="CE111" s="377"/>
      <c r="CF111" s="370"/>
      <c r="CG111" s="152"/>
      <c r="CH111" s="377"/>
      <c r="CI111" s="370"/>
      <c r="CJ111" s="152"/>
      <c r="CK111" s="156"/>
      <c r="CL111" s="157"/>
      <c r="CM111" s="156"/>
      <c r="CN111" s="157"/>
      <c r="CO111" s="383"/>
      <c r="CP111" s="681"/>
      <c r="CQ111" s="907"/>
      <c r="CR111" s="681"/>
      <c r="CS111" s="785"/>
      <c r="CT111" s="824"/>
      <c r="CU111" s="367"/>
      <c r="CV111" s="407"/>
      <c r="CW111" s="407"/>
      <c r="CX111" s="407"/>
      <c r="CY111" s="407"/>
      <c r="CZ111" s="407"/>
      <c r="DA111" s="682"/>
      <c r="DB111" s="682"/>
    </row>
    <row r="112" spans="1:115" s="79" customFormat="1">
      <c r="A112" s="150"/>
      <c r="B112" s="81" t="s">
        <v>78</v>
      </c>
      <c r="C112" s="80"/>
      <c r="D112" s="80"/>
      <c r="E112" s="82">
        <v>0</v>
      </c>
      <c r="F112" s="83" t="s">
        <v>42</v>
      </c>
      <c r="G112" s="359"/>
      <c r="H112" s="80"/>
      <c r="I112" s="153"/>
      <c r="J112" s="80"/>
      <c r="K112" s="153"/>
      <c r="L112" s="80"/>
      <c r="M112" s="153"/>
      <c r="N112" s="80"/>
      <c r="O112" s="153"/>
      <c r="P112" s="80"/>
      <c r="Q112" s="152"/>
      <c r="R112" s="80"/>
      <c r="S112" s="152"/>
      <c r="T112" s="80"/>
      <c r="U112" s="152"/>
      <c r="V112" s="80"/>
      <c r="W112" s="152"/>
      <c r="X112" s="300"/>
      <c r="Y112" s="157"/>
      <c r="Z112" s="359"/>
      <c r="AA112" s="152"/>
      <c r="AB112" s="153"/>
      <c r="AC112" s="152"/>
      <c r="AD112" s="152"/>
      <c r="AE112" s="152"/>
      <c r="AF112" s="152"/>
      <c r="AG112" s="152"/>
      <c r="AH112" s="152"/>
      <c r="AI112" s="152"/>
      <c r="AJ112" s="152"/>
      <c r="AK112" s="152"/>
      <c r="AL112" s="152"/>
      <c r="AM112" s="152"/>
      <c r="AN112" s="152"/>
      <c r="AO112" s="152"/>
      <c r="AP112" s="152"/>
      <c r="AQ112" s="300"/>
      <c r="AR112" s="157"/>
      <c r="AS112" s="359"/>
      <c r="AT112" s="282"/>
      <c r="AU112" s="281"/>
      <c r="AV112" s="152"/>
      <c r="AW112" s="152"/>
      <c r="AX112" s="152"/>
      <c r="AY112" s="152"/>
      <c r="AZ112" s="152"/>
      <c r="BA112" s="152"/>
      <c r="BB112" s="152"/>
      <c r="BC112" s="152"/>
      <c r="BD112" s="152"/>
      <c r="BE112" s="152"/>
      <c r="BF112" s="152"/>
      <c r="BG112" s="152"/>
      <c r="BH112" s="152"/>
      <c r="BI112" s="152"/>
      <c r="BJ112" s="300"/>
      <c r="BK112" s="157"/>
      <c r="BL112" s="359"/>
      <c r="BM112" s="377"/>
      <c r="BN112" s="370"/>
      <c r="BO112" s="153"/>
      <c r="BP112" s="377"/>
      <c r="BQ112" s="370"/>
      <c r="BR112" s="152"/>
      <c r="BS112" s="377"/>
      <c r="BT112" s="370"/>
      <c r="BU112" s="152"/>
      <c r="BV112" s="377"/>
      <c r="BW112" s="370"/>
      <c r="BX112" s="152"/>
      <c r="BY112" s="377"/>
      <c r="BZ112" s="370"/>
      <c r="CA112" s="152"/>
      <c r="CB112" s="377"/>
      <c r="CC112" s="370"/>
      <c r="CD112" s="152"/>
      <c r="CE112" s="377"/>
      <c r="CF112" s="370"/>
      <c r="CG112" s="152"/>
      <c r="CH112" s="377"/>
      <c r="CI112" s="370"/>
      <c r="CJ112" s="152"/>
      <c r="CK112" s="156"/>
      <c r="CL112" s="157"/>
      <c r="CM112" s="156"/>
      <c r="CN112" s="157"/>
      <c r="CO112" s="383"/>
      <c r="CP112" s="681"/>
      <c r="CQ112" s="907"/>
      <c r="CR112" s="681"/>
      <c r="CS112" s="785"/>
      <c r="CT112" s="824"/>
      <c r="CU112" s="367"/>
      <c r="CV112" s="407"/>
      <c r="CW112" s="407"/>
      <c r="CX112" s="407"/>
      <c r="CY112" s="407"/>
      <c r="CZ112" s="407"/>
      <c r="DA112" s="682"/>
      <c r="DB112" s="682"/>
    </row>
    <row r="113" spans="1:115" s="79" customFormat="1">
      <c r="A113" s="150"/>
      <c r="B113" s="81" t="s">
        <v>79</v>
      </c>
      <c r="C113" s="80"/>
      <c r="D113" s="80"/>
      <c r="E113" s="82">
        <v>0</v>
      </c>
      <c r="F113" s="83" t="s">
        <v>42</v>
      </c>
      <c r="G113" s="359"/>
      <c r="H113" s="80"/>
      <c r="I113" s="153"/>
      <c r="J113" s="80"/>
      <c r="K113" s="153"/>
      <c r="L113" s="80"/>
      <c r="M113" s="153"/>
      <c r="N113" s="80"/>
      <c r="O113" s="153"/>
      <c r="P113" s="80"/>
      <c r="Q113" s="152"/>
      <c r="R113" s="80"/>
      <c r="S113" s="152"/>
      <c r="T113" s="80"/>
      <c r="U113" s="152"/>
      <c r="V113" s="80"/>
      <c r="W113" s="152"/>
      <c r="X113" s="300"/>
      <c r="Y113" s="157"/>
      <c r="Z113" s="359"/>
      <c r="AA113" s="152"/>
      <c r="AB113" s="153"/>
      <c r="AC113" s="152"/>
      <c r="AD113" s="152"/>
      <c r="AE113" s="152"/>
      <c r="AF113" s="152"/>
      <c r="AG113" s="152"/>
      <c r="AH113" s="152"/>
      <c r="AI113" s="152"/>
      <c r="AJ113" s="152"/>
      <c r="AK113" s="152"/>
      <c r="AL113" s="152"/>
      <c r="AM113" s="152"/>
      <c r="AN113" s="152"/>
      <c r="AO113" s="152"/>
      <c r="AP113" s="152"/>
      <c r="AQ113" s="300"/>
      <c r="AR113" s="157"/>
      <c r="AS113" s="359"/>
      <c r="AT113" s="282"/>
      <c r="AU113" s="281"/>
      <c r="AV113" s="152"/>
      <c r="AW113" s="152"/>
      <c r="AX113" s="152"/>
      <c r="AY113" s="152"/>
      <c r="AZ113" s="152"/>
      <c r="BA113" s="152"/>
      <c r="BB113" s="152"/>
      <c r="BC113" s="152"/>
      <c r="BD113" s="152"/>
      <c r="BE113" s="152"/>
      <c r="BF113" s="152"/>
      <c r="BG113" s="152"/>
      <c r="BH113" s="152"/>
      <c r="BI113" s="152"/>
      <c r="BJ113" s="300"/>
      <c r="BK113" s="157"/>
      <c r="BL113" s="359"/>
      <c r="BM113" s="377"/>
      <c r="BN113" s="370"/>
      <c r="BO113" s="153"/>
      <c r="BP113" s="377"/>
      <c r="BQ113" s="370"/>
      <c r="BR113" s="152"/>
      <c r="BS113" s="377"/>
      <c r="BT113" s="370"/>
      <c r="BU113" s="152"/>
      <c r="BV113" s="377"/>
      <c r="BW113" s="370"/>
      <c r="BX113" s="152"/>
      <c r="BY113" s="377"/>
      <c r="BZ113" s="370"/>
      <c r="CA113" s="152"/>
      <c r="CB113" s="377"/>
      <c r="CC113" s="370"/>
      <c r="CD113" s="152"/>
      <c r="CE113" s="377"/>
      <c r="CF113" s="370"/>
      <c r="CG113" s="152"/>
      <c r="CH113" s="377"/>
      <c r="CI113" s="370"/>
      <c r="CJ113" s="152"/>
      <c r="CK113" s="156"/>
      <c r="CL113" s="157"/>
      <c r="CM113" s="156"/>
      <c r="CN113" s="157"/>
      <c r="CO113" s="383"/>
      <c r="CP113" s="681"/>
      <c r="CQ113" s="907"/>
      <c r="CR113" s="681"/>
      <c r="CS113" s="785"/>
      <c r="CT113" s="824"/>
      <c r="CU113" s="367"/>
      <c r="CV113" s="407"/>
      <c r="CW113" s="407"/>
      <c r="CX113" s="407"/>
      <c r="CY113" s="407"/>
      <c r="CZ113" s="407"/>
      <c r="DA113" s="682"/>
      <c r="DB113" s="682"/>
    </row>
    <row r="114" spans="1:115" s="79" customFormat="1">
      <c r="A114" s="150"/>
      <c r="B114" s="81" t="s">
        <v>80</v>
      </c>
      <c r="C114" s="80"/>
      <c r="D114" s="80"/>
      <c r="E114" s="82">
        <v>0</v>
      </c>
      <c r="F114" s="83" t="s">
        <v>42</v>
      </c>
      <c r="G114" s="359"/>
      <c r="H114" s="80"/>
      <c r="I114" s="153"/>
      <c r="J114" s="80"/>
      <c r="K114" s="153"/>
      <c r="L114" s="80"/>
      <c r="M114" s="153"/>
      <c r="N114" s="80"/>
      <c r="O114" s="153"/>
      <c r="P114" s="80"/>
      <c r="Q114" s="152"/>
      <c r="R114" s="80"/>
      <c r="S114" s="152"/>
      <c r="T114" s="80"/>
      <c r="U114" s="152"/>
      <c r="V114" s="80"/>
      <c r="W114" s="152"/>
      <c r="X114" s="300"/>
      <c r="Y114" s="157"/>
      <c r="Z114" s="359"/>
      <c r="AA114" s="152"/>
      <c r="AB114" s="153"/>
      <c r="AC114" s="152"/>
      <c r="AD114" s="152"/>
      <c r="AE114" s="152"/>
      <c r="AF114" s="152"/>
      <c r="AG114" s="152"/>
      <c r="AH114" s="152"/>
      <c r="AI114" s="152"/>
      <c r="AJ114" s="152"/>
      <c r="AK114" s="152"/>
      <c r="AL114" s="152"/>
      <c r="AM114" s="152"/>
      <c r="AN114" s="152"/>
      <c r="AO114" s="152"/>
      <c r="AP114" s="152"/>
      <c r="AQ114" s="300"/>
      <c r="AR114" s="157"/>
      <c r="AS114" s="359"/>
      <c r="AT114" s="282"/>
      <c r="AU114" s="281"/>
      <c r="AV114" s="152"/>
      <c r="AW114" s="152"/>
      <c r="AX114" s="152"/>
      <c r="AY114" s="152"/>
      <c r="AZ114" s="152"/>
      <c r="BA114" s="152"/>
      <c r="BB114" s="152"/>
      <c r="BC114" s="152"/>
      <c r="BD114" s="152"/>
      <c r="BE114" s="152"/>
      <c r="BF114" s="152"/>
      <c r="BG114" s="152"/>
      <c r="BH114" s="152"/>
      <c r="BI114" s="152"/>
      <c r="BJ114" s="300"/>
      <c r="BK114" s="157"/>
      <c r="BL114" s="359"/>
      <c r="BM114" s="377"/>
      <c r="BN114" s="370"/>
      <c r="BO114" s="153"/>
      <c r="BP114" s="377"/>
      <c r="BQ114" s="370"/>
      <c r="BR114" s="152"/>
      <c r="BS114" s="377"/>
      <c r="BT114" s="370"/>
      <c r="BU114" s="152"/>
      <c r="BV114" s="377"/>
      <c r="BW114" s="370"/>
      <c r="BX114" s="152"/>
      <c r="BY114" s="377"/>
      <c r="BZ114" s="370"/>
      <c r="CA114" s="152"/>
      <c r="CB114" s="377"/>
      <c r="CC114" s="370"/>
      <c r="CD114" s="152"/>
      <c r="CE114" s="377"/>
      <c r="CF114" s="370"/>
      <c r="CG114" s="152"/>
      <c r="CH114" s="377"/>
      <c r="CI114" s="370"/>
      <c r="CJ114" s="152"/>
      <c r="CK114" s="156"/>
      <c r="CL114" s="157"/>
      <c r="CM114" s="156"/>
      <c r="CN114" s="157"/>
      <c r="CO114" s="383"/>
      <c r="CP114" s="681"/>
      <c r="CQ114" s="907"/>
      <c r="CR114" s="681"/>
      <c r="CS114" s="785"/>
      <c r="CT114" s="824"/>
      <c r="CU114" s="367"/>
      <c r="CV114" s="407"/>
      <c r="CW114" s="407"/>
      <c r="CX114" s="407"/>
      <c r="CY114" s="407"/>
      <c r="CZ114" s="407"/>
      <c r="DA114" s="682"/>
      <c r="DB114" s="682"/>
    </row>
    <row r="115" spans="1:115" s="79" customFormat="1">
      <c r="A115" s="150"/>
      <c r="B115" s="160"/>
      <c r="C115" s="80"/>
      <c r="D115" s="80"/>
      <c r="E115" s="82"/>
      <c r="F115" s="83"/>
      <c r="G115" s="359"/>
      <c r="H115" s="80"/>
      <c r="I115" s="153"/>
      <c r="J115" s="80"/>
      <c r="K115" s="153"/>
      <c r="L115" s="80"/>
      <c r="M115" s="153"/>
      <c r="N115" s="80"/>
      <c r="O115" s="153"/>
      <c r="P115" s="80"/>
      <c r="Q115" s="152"/>
      <c r="R115" s="80"/>
      <c r="S115" s="152"/>
      <c r="T115" s="80"/>
      <c r="U115" s="152"/>
      <c r="V115" s="80"/>
      <c r="W115" s="152"/>
      <c r="X115" s="300"/>
      <c r="Y115" s="157"/>
      <c r="Z115" s="359"/>
      <c r="AA115" s="152"/>
      <c r="AB115" s="153"/>
      <c r="AC115" s="152"/>
      <c r="AD115" s="152"/>
      <c r="AE115" s="152"/>
      <c r="AF115" s="152"/>
      <c r="AG115" s="152"/>
      <c r="AH115" s="152"/>
      <c r="AI115" s="152"/>
      <c r="AJ115" s="152"/>
      <c r="AK115" s="152"/>
      <c r="AL115" s="152"/>
      <c r="AM115" s="152"/>
      <c r="AN115" s="152"/>
      <c r="AO115" s="152"/>
      <c r="AP115" s="152"/>
      <c r="AQ115" s="300"/>
      <c r="AR115" s="157"/>
      <c r="AS115" s="359"/>
      <c r="AT115" s="282"/>
      <c r="AU115" s="281"/>
      <c r="AV115" s="152"/>
      <c r="AW115" s="152"/>
      <c r="AX115" s="152"/>
      <c r="AY115" s="152"/>
      <c r="AZ115" s="152"/>
      <c r="BA115" s="152"/>
      <c r="BB115" s="152"/>
      <c r="BC115" s="152"/>
      <c r="BD115" s="152"/>
      <c r="BE115" s="152"/>
      <c r="BF115" s="152"/>
      <c r="BG115" s="152"/>
      <c r="BH115" s="152"/>
      <c r="BI115" s="152"/>
      <c r="BJ115" s="300"/>
      <c r="BK115" s="157"/>
      <c r="BL115" s="359"/>
      <c r="BM115" s="377"/>
      <c r="BN115" s="370"/>
      <c r="BO115" s="153"/>
      <c r="BP115" s="377"/>
      <c r="BQ115" s="370"/>
      <c r="BR115" s="152"/>
      <c r="BS115" s="377"/>
      <c r="BT115" s="370"/>
      <c r="BU115" s="152"/>
      <c r="BV115" s="377"/>
      <c r="BW115" s="370"/>
      <c r="BX115" s="152"/>
      <c r="BY115" s="377"/>
      <c r="BZ115" s="370"/>
      <c r="CA115" s="152"/>
      <c r="CB115" s="377"/>
      <c r="CC115" s="370"/>
      <c r="CD115" s="152"/>
      <c r="CE115" s="377"/>
      <c r="CF115" s="370"/>
      <c r="CG115" s="152"/>
      <c r="CH115" s="377"/>
      <c r="CI115" s="370"/>
      <c r="CJ115" s="152"/>
      <c r="CK115" s="156"/>
      <c r="CL115" s="157"/>
      <c r="CM115" s="156"/>
      <c r="CN115" s="157"/>
      <c r="CO115" s="383"/>
      <c r="CP115" s="681"/>
      <c r="CQ115" s="907"/>
      <c r="CR115" s="681"/>
      <c r="CS115" s="785"/>
      <c r="CT115" s="824"/>
      <c r="CU115" s="367"/>
      <c r="CV115" s="407"/>
      <c r="CW115" s="407"/>
      <c r="CX115" s="407"/>
      <c r="CY115" s="407"/>
      <c r="CZ115" s="407"/>
      <c r="DA115" s="682"/>
      <c r="DB115" s="682"/>
    </row>
    <row r="116" spans="1:115" s="79" customFormat="1">
      <c r="A116" s="150" t="s">
        <v>14</v>
      </c>
      <c r="B116" s="160" t="s">
        <v>124</v>
      </c>
      <c r="C116" s="80"/>
      <c r="D116" s="80" t="s">
        <v>11</v>
      </c>
      <c r="E116" s="82">
        <v>0</v>
      </c>
      <c r="F116" s="83" t="s">
        <v>42</v>
      </c>
      <c r="G116" s="359"/>
      <c r="H116" s="80"/>
      <c r="I116" s="153"/>
      <c r="J116" s="80"/>
      <c r="K116" s="153"/>
      <c r="L116" s="80"/>
      <c r="M116" s="153"/>
      <c r="N116" s="80"/>
      <c r="O116" s="153"/>
      <c r="P116" s="80"/>
      <c r="Q116" s="152"/>
      <c r="R116" s="80"/>
      <c r="S116" s="152"/>
      <c r="T116" s="80"/>
      <c r="U116" s="152"/>
      <c r="V116" s="80"/>
      <c r="W116" s="152"/>
      <c r="X116" s="300"/>
      <c r="Y116" s="157"/>
      <c r="Z116" s="359"/>
      <c r="AA116" s="152"/>
      <c r="AB116" s="153"/>
      <c r="AC116" s="152"/>
      <c r="AD116" s="152"/>
      <c r="AE116" s="152"/>
      <c r="AF116" s="152"/>
      <c r="AG116" s="152"/>
      <c r="AH116" s="152"/>
      <c r="AI116" s="152"/>
      <c r="AJ116" s="152"/>
      <c r="AK116" s="152"/>
      <c r="AL116" s="152"/>
      <c r="AM116" s="152"/>
      <c r="AN116" s="152"/>
      <c r="AO116" s="152"/>
      <c r="AP116" s="152"/>
      <c r="AQ116" s="300"/>
      <c r="AR116" s="157"/>
      <c r="AS116" s="359"/>
      <c r="AT116" s="282"/>
      <c r="AU116" s="281"/>
      <c r="AV116" s="152"/>
      <c r="AW116" s="152"/>
      <c r="AX116" s="152"/>
      <c r="AY116" s="152"/>
      <c r="AZ116" s="152"/>
      <c r="BA116" s="152"/>
      <c r="BB116" s="152"/>
      <c r="BC116" s="152"/>
      <c r="BD116" s="152"/>
      <c r="BE116" s="152"/>
      <c r="BF116" s="152"/>
      <c r="BG116" s="152"/>
      <c r="BH116" s="152"/>
      <c r="BI116" s="152"/>
      <c r="BJ116" s="300"/>
      <c r="BK116" s="157"/>
      <c r="BL116" s="359"/>
      <c r="BM116" s="377"/>
      <c r="BN116" s="370"/>
      <c r="BO116" s="153"/>
      <c r="BP116" s="377"/>
      <c r="BQ116" s="370"/>
      <c r="BR116" s="152"/>
      <c r="BS116" s="377"/>
      <c r="BT116" s="370"/>
      <c r="BU116" s="152"/>
      <c r="BV116" s="377"/>
      <c r="BW116" s="370"/>
      <c r="BX116" s="152"/>
      <c r="BY116" s="377"/>
      <c r="BZ116" s="370"/>
      <c r="CA116" s="152"/>
      <c r="CB116" s="377"/>
      <c r="CC116" s="370"/>
      <c r="CD116" s="152"/>
      <c r="CE116" s="377"/>
      <c r="CF116" s="370"/>
      <c r="CG116" s="152"/>
      <c r="CH116" s="377"/>
      <c r="CI116" s="370"/>
      <c r="CJ116" s="152"/>
      <c r="CK116" s="156"/>
      <c r="CL116" s="157"/>
      <c r="CM116" s="156"/>
      <c r="CN116" s="157"/>
      <c r="CO116" s="383"/>
      <c r="CP116" s="681"/>
      <c r="CQ116" s="907"/>
      <c r="CR116" s="681"/>
      <c r="CS116" s="785"/>
      <c r="CT116" s="824"/>
      <c r="CU116" s="367"/>
      <c r="CV116" s="407"/>
      <c r="CW116" s="407"/>
      <c r="CX116" s="407"/>
      <c r="CY116" s="407"/>
      <c r="CZ116" s="407"/>
      <c r="DA116" s="682"/>
      <c r="DB116" s="682"/>
    </row>
    <row r="117" spans="1:115" s="79" customFormat="1">
      <c r="A117" s="150"/>
      <c r="B117" s="160" t="s">
        <v>81</v>
      </c>
      <c r="C117" s="80">
        <v>2</v>
      </c>
      <c r="D117" s="80" t="s">
        <v>109</v>
      </c>
      <c r="E117" s="82">
        <v>12500</v>
      </c>
      <c r="F117" s="83">
        <v>25000</v>
      </c>
      <c r="G117" s="359"/>
      <c r="H117" s="80">
        <v>2</v>
      </c>
      <c r="I117" s="177">
        <v>4687.5</v>
      </c>
      <c r="J117" s="80">
        <v>2</v>
      </c>
      <c r="K117" s="177">
        <v>6562.4999999999991</v>
      </c>
      <c r="L117" s="80">
        <v>2</v>
      </c>
      <c r="M117" s="177">
        <v>6562.4999999999991</v>
      </c>
      <c r="N117" s="80">
        <v>2</v>
      </c>
      <c r="O117" s="177">
        <v>937.50000000000011</v>
      </c>
      <c r="P117" s="80">
        <v>2</v>
      </c>
      <c r="Q117" s="177">
        <v>1562.5</v>
      </c>
      <c r="R117" s="80">
        <v>2</v>
      </c>
      <c r="S117" s="177">
        <v>2187.5</v>
      </c>
      <c r="T117" s="80">
        <v>2</v>
      </c>
      <c r="U117" s="177">
        <v>2187.5</v>
      </c>
      <c r="V117" s="80">
        <v>2</v>
      </c>
      <c r="W117" s="177">
        <v>312.5</v>
      </c>
      <c r="X117" s="300">
        <v>1</v>
      </c>
      <c r="Y117" s="157">
        <v>25000</v>
      </c>
      <c r="Z117" s="359"/>
      <c r="AA117" s="152"/>
      <c r="AB117" s="153">
        <v>0</v>
      </c>
      <c r="AC117" s="152"/>
      <c r="AD117" s="152">
        <v>0</v>
      </c>
      <c r="AE117" s="152"/>
      <c r="AF117" s="152">
        <v>0</v>
      </c>
      <c r="AG117" s="152"/>
      <c r="AH117" s="152">
        <v>0</v>
      </c>
      <c r="AI117" s="152"/>
      <c r="AJ117" s="152">
        <v>0</v>
      </c>
      <c r="AK117" s="152"/>
      <c r="AL117" s="152">
        <v>0</v>
      </c>
      <c r="AM117" s="152"/>
      <c r="AN117" s="152">
        <v>0</v>
      </c>
      <c r="AO117" s="152"/>
      <c r="AP117" s="152">
        <v>0</v>
      </c>
      <c r="AQ117" s="300">
        <v>0</v>
      </c>
      <c r="AR117" s="157">
        <v>0</v>
      </c>
      <c r="AS117" s="359"/>
      <c r="AT117" s="368">
        <v>2</v>
      </c>
      <c r="AU117" s="281">
        <v>4687.5</v>
      </c>
      <c r="AV117" s="368">
        <v>2</v>
      </c>
      <c r="AW117" s="281">
        <v>6562.4999999999991</v>
      </c>
      <c r="AX117" s="368">
        <v>2</v>
      </c>
      <c r="AY117" s="281">
        <v>6562.4999999999991</v>
      </c>
      <c r="AZ117" s="368">
        <v>2</v>
      </c>
      <c r="BA117" s="281">
        <v>937.50000000000011</v>
      </c>
      <c r="BB117" s="368">
        <v>2</v>
      </c>
      <c r="BC117" s="281">
        <v>1562.5</v>
      </c>
      <c r="BD117" s="368">
        <v>2</v>
      </c>
      <c r="BE117" s="281">
        <v>2187.5</v>
      </c>
      <c r="BF117" s="368">
        <v>2</v>
      </c>
      <c r="BG117" s="281">
        <v>2187.5</v>
      </c>
      <c r="BH117" s="368">
        <v>2</v>
      </c>
      <c r="BI117" s="281">
        <v>312.5</v>
      </c>
      <c r="BJ117" s="300">
        <v>1</v>
      </c>
      <c r="BK117" s="157">
        <v>25000</v>
      </c>
      <c r="BL117" s="359"/>
      <c r="BM117" s="376">
        <v>2</v>
      </c>
      <c r="BN117" s="369"/>
      <c r="BO117" s="281">
        <v>0</v>
      </c>
      <c r="BP117" s="376">
        <v>2</v>
      </c>
      <c r="BQ117" s="369"/>
      <c r="BR117" s="281">
        <v>0</v>
      </c>
      <c r="BS117" s="376">
        <v>2</v>
      </c>
      <c r="BT117" s="369"/>
      <c r="BU117" s="281">
        <v>0</v>
      </c>
      <c r="BV117" s="376">
        <v>2</v>
      </c>
      <c r="BW117" s="369"/>
      <c r="BX117" s="281">
        <v>0</v>
      </c>
      <c r="BY117" s="376">
        <v>2</v>
      </c>
      <c r="BZ117" s="369"/>
      <c r="CA117" s="281">
        <v>0</v>
      </c>
      <c r="CB117" s="376">
        <v>2</v>
      </c>
      <c r="CC117" s="369"/>
      <c r="CD117" s="281">
        <v>0</v>
      </c>
      <c r="CE117" s="376">
        <v>2</v>
      </c>
      <c r="CF117" s="369"/>
      <c r="CG117" s="281">
        <v>0</v>
      </c>
      <c r="CH117" s="376">
        <v>2</v>
      </c>
      <c r="CI117" s="369"/>
      <c r="CJ117" s="281">
        <v>0</v>
      </c>
      <c r="CK117" s="178">
        <v>0</v>
      </c>
      <c r="CL117" s="179">
        <v>0</v>
      </c>
      <c r="CM117" s="380">
        <v>0</v>
      </c>
      <c r="CN117" s="179">
        <v>0</v>
      </c>
      <c r="CO117" s="384">
        <v>0</v>
      </c>
      <c r="CP117" s="687">
        <v>0</v>
      </c>
      <c r="CQ117" s="906">
        <v>0</v>
      </c>
      <c r="CR117" s="687">
        <v>0</v>
      </c>
      <c r="CS117" s="785"/>
      <c r="CT117" s="824"/>
      <c r="CU117" s="367"/>
      <c r="CV117" s="407"/>
      <c r="CW117" s="407"/>
      <c r="CX117" s="407"/>
      <c r="CY117" s="407"/>
      <c r="CZ117" s="407"/>
      <c r="DA117" s="682"/>
      <c r="DB117" s="682"/>
    </row>
    <row r="118" spans="1:115" s="79" customFormat="1">
      <c r="A118" s="150"/>
      <c r="B118" s="160"/>
      <c r="C118" s="80"/>
      <c r="D118" s="80"/>
      <c r="E118" s="82"/>
      <c r="F118" s="83"/>
      <c r="G118" s="359"/>
      <c r="H118" s="80"/>
      <c r="I118" s="153"/>
      <c r="J118" s="80"/>
      <c r="K118" s="153"/>
      <c r="L118" s="80"/>
      <c r="M118" s="153"/>
      <c r="N118" s="80"/>
      <c r="O118" s="153"/>
      <c r="P118" s="80"/>
      <c r="Q118" s="152"/>
      <c r="R118" s="80"/>
      <c r="S118" s="152"/>
      <c r="T118" s="80"/>
      <c r="U118" s="152"/>
      <c r="V118" s="80"/>
      <c r="W118" s="152"/>
      <c r="X118" s="300"/>
      <c r="Y118" s="157"/>
      <c r="Z118" s="359"/>
      <c r="AA118" s="152"/>
      <c r="AB118" s="153"/>
      <c r="AC118" s="152"/>
      <c r="AD118" s="152"/>
      <c r="AE118" s="152"/>
      <c r="AF118" s="152"/>
      <c r="AG118" s="152"/>
      <c r="AH118" s="152"/>
      <c r="AI118" s="152"/>
      <c r="AJ118" s="152"/>
      <c r="AK118" s="152"/>
      <c r="AL118" s="152"/>
      <c r="AM118" s="152"/>
      <c r="AN118" s="152"/>
      <c r="AO118" s="152"/>
      <c r="AP118" s="152"/>
      <c r="AQ118" s="300"/>
      <c r="AR118" s="157"/>
      <c r="AS118" s="359"/>
      <c r="AT118" s="282"/>
      <c r="AU118" s="281"/>
      <c r="AV118" s="152"/>
      <c r="AW118" s="152"/>
      <c r="AX118" s="152"/>
      <c r="AY118" s="152"/>
      <c r="AZ118" s="152"/>
      <c r="BA118" s="152"/>
      <c r="BB118" s="152"/>
      <c r="BC118" s="152"/>
      <c r="BD118" s="152"/>
      <c r="BE118" s="152"/>
      <c r="BF118" s="152"/>
      <c r="BG118" s="152"/>
      <c r="BH118" s="152"/>
      <c r="BI118" s="152"/>
      <c r="BJ118" s="300"/>
      <c r="BK118" s="157"/>
      <c r="BL118" s="359"/>
      <c r="BM118" s="377"/>
      <c r="BN118" s="370"/>
      <c r="BO118" s="153"/>
      <c r="BP118" s="377"/>
      <c r="BQ118" s="370"/>
      <c r="BR118" s="152"/>
      <c r="BS118" s="377"/>
      <c r="BT118" s="370"/>
      <c r="BU118" s="152"/>
      <c r="BV118" s="377"/>
      <c r="BW118" s="370"/>
      <c r="BX118" s="152"/>
      <c r="BY118" s="377"/>
      <c r="BZ118" s="370"/>
      <c r="CA118" s="152"/>
      <c r="CB118" s="377"/>
      <c r="CC118" s="370"/>
      <c r="CD118" s="152"/>
      <c r="CE118" s="377"/>
      <c r="CF118" s="370"/>
      <c r="CG118" s="152"/>
      <c r="CH118" s="377"/>
      <c r="CI118" s="370"/>
      <c r="CJ118" s="152"/>
      <c r="CK118" s="156"/>
      <c r="CL118" s="157"/>
      <c r="CM118" s="156"/>
      <c r="CN118" s="157"/>
      <c r="CO118" s="383"/>
      <c r="CP118" s="681"/>
      <c r="CQ118" s="907"/>
      <c r="CR118" s="681"/>
      <c r="CS118" s="785"/>
      <c r="CT118" s="824"/>
      <c r="CU118" s="367"/>
      <c r="CV118" s="407"/>
      <c r="CW118" s="407"/>
      <c r="CX118" s="407"/>
      <c r="CY118" s="407"/>
      <c r="CZ118" s="407"/>
      <c r="DA118" s="682"/>
      <c r="DB118" s="682"/>
    </row>
    <row r="119" spans="1:115" s="180" customFormat="1">
      <c r="A119" s="171" t="s">
        <v>15</v>
      </c>
      <c r="B119" s="181" t="s">
        <v>125</v>
      </c>
      <c r="C119" s="173">
        <v>567</v>
      </c>
      <c r="D119" s="173" t="s">
        <v>11</v>
      </c>
      <c r="E119" s="174">
        <v>1721</v>
      </c>
      <c r="F119" s="175">
        <v>975807</v>
      </c>
      <c r="G119" s="359"/>
      <c r="H119" s="173">
        <v>567</v>
      </c>
      <c r="I119" s="177">
        <v>182963.8125</v>
      </c>
      <c r="J119" s="173">
        <v>567</v>
      </c>
      <c r="K119" s="177">
        <v>256149.33749999997</v>
      </c>
      <c r="L119" s="173">
        <v>567</v>
      </c>
      <c r="M119" s="177">
        <v>256149.33749999997</v>
      </c>
      <c r="N119" s="173">
        <v>567</v>
      </c>
      <c r="O119" s="177">
        <v>36592.762500000004</v>
      </c>
      <c r="P119" s="173">
        <v>567</v>
      </c>
      <c r="Q119" s="177">
        <v>60987.9375</v>
      </c>
      <c r="R119" s="173">
        <v>567</v>
      </c>
      <c r="S119" s="177">
        <v>85383.112499999988</v>
      </c>
      <c r="T119" s="173">
        <v>567</v>
      </c>
      <c r="U119" s="177">
        <v>85383.112499999988</v>
      </c>
      <c r="V119" s="173">
        <v>567</v>
      </c>
      <c r="W119" s="177">
        <v>12197.587500000001</v>
      </c>
      <c r="X119" s="301">
        <v>1.0000000000000002</v>
      </c>
      <c r="Y119" s="179">
        <v>975807.00000000012</v>
      </c>
      <c r="Z119" s="359"/>
      <c r="AA119" s="283">
        <v>567</v>
      </c>
      <c r="AB119" s="177">
        <v>182963.8125</v>
      </c>
      <c r="AC119" s="283">
        <v>567</v>
      </c>
      <c r="AD119" s="176">
        <v>256149.33749999997</v>
      </c>
      <c r="AE119" s="283">
        <v>567</v>
      </c>
      <c r="AF119" s="176">
        <v>256149.33749999997</v>
      </c>
      <c r="AG119" s="283">
        <v>567</v>
      </c>
      <c r="AH119" s="176">
        <v>36592.762500000004</v>
      </c>
      <c r="AI119" s="283">
        <v>567</v>
      </c>
      <c r="AJ119" s="176">
        <v>60987.9375</v>
      </c>
      <c r="AK119" s="283">
        <v>567</v>
      </c>
      <c r="AL119" s="176">
        <v>85383.112499999988</v>
      </c>
      <c r="AM119" s="283">
        <v>567</v>
      </c>
      <c r="AN119" s="176">
        <v>85383.112499999988</v>
      </c>
      <c r="AO119" s="283">
        <v>567</v>
      </c>
      <c r="AP119" s="176">
        <v>12197.587500000001</v>
      </c>
      <c r="AQ119" s="301">
        <v>1.0000000000000002</v>
      </c>
      <c r="AR119" s="179">
        <v>975807.00000000012</v>
      </c>
      <c r="AS119" s="359"/>
      <c r="AT119" s="368">
        <v>0</v>
      </c>
      <c r="AU119" s="281">
        <v>0</v>
      </c>
      <c r="AV119" s="368">
        <v>0</v>
      </c>
      <c r="AW119" s="281">
        <v>0</v>
      </c>
      <c r="AX119" s="368">
        <v>0</v>
      </c>
      <c r="AY119" s="281">
        <v>0</v>
      </c>
      <c r="AZ119" s="368">
        <v>0</v>
      </c>
      <c r="BA119" s="281">
        <v>0</v>
      </c>
      <c r="BB119" s="368">
        <v>0</v>
      </c>
      <c r="BC119" s="281">
        <v>0</v>
      </c>
      <c r="BD119" s="368">
        <v>0</v>
      </c>
      <c r="BE119" s="281">
        <v>0</v>
      </c>
      <c r="BF119" s="368">
        <v>0</v>
      </c>
      <c r="BG119" s="281">
        <v>0</v>
      </c>
      <c r="BH119" s="368">
        <v>0</v>
      </c>
      <c r="BI119" s="281">
        <v>0</v>
      </c>
      <c r="BJ119" s="301">
        <v>0</v>
      </c>
      <c r="BK119" s="179">
        <v>0</v>
      </c>
      <c r="BL119" s="359"/>
      <c r="BM119" s="376">
        <v>0</v>
      </c>
      <c r="BN119" s="369"/>
      <c r="BO119" s="281">
        <v>0</v>
      </c>
      <c r="BP119" s="376">
        <v>0</v>
      </c>
      <c r="BQ119" s="369"/>
      <c r="BR119" s="281">
        <v>0</v>
      </c>
      <c r="BS119" s="376">
        <v>0</v>
      </c>
      <c r="BT119" s="369"/>
      <c r="BU119" s="281">
        <v>0</v>
      </c>
      <c r="BV119" s="376">
        <v>0</v>
      </c>
      <c r="BW119" s="369"/>
      <c r="BX119" s="281">
        <v>0</v>
      </c>
      <c r="BY119" s="376">
        <v>0</v>
      </c>
      <c r="BZ119" s="369"/>
      <c r="CA119" s="281">
        <v>0</v>
      </c>
      <c r="CB119" s="376">
        <v>0</v>
      </c>
      <c r="CC119" s="369"/>
      <c r="CD119" s="281">
        <v>0</v>
      </c>
      <c r="CE119" s="376">
        <v>0</v>
      </c>
      <c r="CF119" s="369"/>
      <c r="CG119" s="281">
        <v>0</v>
      </c>
      <c r="CH119" s="376">
        <v>0</v>
      </c>
      <c r="CI119" s="369"/>
      <c r="CJ119" s="281">
        <v>0</v>
      </c>
      <c r="CK119" s="178"/>
      <c r="CL119" s="179">
        <v>0</v>
      </c>
      <c r="CM119" s="380">
        <v>0</v>
      </c>
      <c r="CN119" s="179">
        <v>0</v>
      </c>
      <c r="CO119" s="384"/>
      <c r="CP119" s="687">
        <v>0</v>
      </c>
      <c r="CQ119" s="906"/>
      <c r="CR119" s="687">
        <v>0</v>
      </c>
      <c r="CS119" s="785"/>
      <c r="CT119" s="824"/>
      <c r="CU119" s="367"/>
      <c r="CV119" s="407"/>
      <c r="CW119" s="407"/>
      <c r="CX119" s="407"/>
      <c r="CY119" s="407"/>
      <c r="CZ119" s="407"/>
      <c r="DA119" s="682"/>
      <c r="DB119" s="682"/>
      <c r="DG119" s="180">
        <v>975807</v>
      </c>
      <c r="DH119" s="180">
        <v>0</v>
      </c>
      <c r="DI119" s="180">
        <v>243951.75</v>
      </c>
      <c r="DJ119" s="297">
        <v>0</v>
      </c>
      <c r="DK119" s="180">
        <v>567</v>
      </c>
    </row>
    <row r="120" spans="1:115" s="79" customFormat="1">
      <c r="A120" s="150"/>
      <c r="B120" s="160"/>
      <c r="C120" s="80"/>
      <c r="D120" s="80"/>
      <c r="E120" s="82"/>
      <c r="F120" s="83"/>
      <c r="G120" s="359"/>
      <c r="H120" s="80"/>
      <c r="I120" s="153"/>
      <c r="J120" s="80"/>
      <c r="K120" s="153"/>
      <c r="L120" s="80"/>
      <c r="M120" s="153"/>
      <c r="N120" s="80"/>
      <c r="O120" s="153"/>
      <c r="P120" s="80"/>
      <c r="Q120" s="152"/>
      <c r="R120" s="80"/>
      <c r="S120" s="152"/>
      <c r="T120" s="80"/>
      <c r="U120" s="152"/>
      <c r="V120" s="80"/>
      <c r="W120" s="152"/>
      <c r="X120" s="300"/>
      <c r="Y120" s="157"/>
      <c r="Z120" s="359"/>
      <c r="AA120" s="152"/>
      <c r="AB120" s="153"/>
      <c r="AC120" s="152"/>
      <c r="AD120" s="152"/>
      <c r="AE120" s="152"/>
      <c r="AF120" s="152"/>
      <c r="AG120" s="152"/>
      <c r="AH120" s="152"/>
      <c r="AI120" s="152"/>
      <c r="AJ120" s="152"/>
      <c r="AK120" s="152"/>
      <c r="AL120" s="152"/>
      <c r="AM120" s="152"/>
      <c r="AN120" s="152"/>
      <c r="AO120" s="152"/>
      <c r="AP120" s="152"/>
      <c r="AQ120" s="300"/>
      <c r="AR120" s="157"/>
      <c r="AS120" s="359"/>
      <c r="AT120" s="282"/>
      <c r="AU120" s="281"/>
      <c r="AV120" s="152"/>
      <c r="AW120" s="152"/>
      <c r="AX120" s="152"/>
      <c r="AY120" s="152"/>
      <c r="AZ120" s="152"/>
      <c r="BA120" s="152"/>
      <c r="BB120" s="152"/>
      <c r="BC120" s="152"/>
      <c r="BD120" s="152"/>
      <c r="BE120" s="152"/>
      <c r="BF120" s="152"/>
      <c r="BG120" s="152"/>
      <c r="BH120" s="152"/>
      <c r="BI120" s="152"/>
      <c r="BJ120" s="300"/>
      <c r="BK120" s="157"/>
      <c r="BL120" s="359"/>
      <c r="BM120" s="377"/>
      <c r="BN120" s="370"/>
      <c r="BO120" s="153"/>
      <c r="BP120" s="377"/>
      <c r="BQ120" s="370"/>
      <c r="BR120" s="152"/>
      <c r="BS120" s="377"/>
      <c r="BT120" s="370"/>
      <c r="BU120" s="152"/>
      <c r="BV120" s="377"/>
      <c r="BW120" s="370"/>
      <c r="BX120" s="152"/>
      <c r="BY120" s="377"/>
      <c r="BZ120" s="370"/>
      <c r="CA120" s="152"/>
      <c r="CB120" s="377"/>
      <c r="CC120" s="370"/>
      <c r="CD120" s="152"/>
      <c r="CE120" s="377"/>
      <c r="CF120" s="370"/>
      <c r="CG120" s="152"/>
      <c r="CH120" s="377"/>
      <c r="CI120" s="370"/>
      <c r="CJ120" s="152"/>
      <c r="CK120" s="156"/>
      <c r="CL120" s="157"/>
      <c r="CM120" s="156"/>
      <c r="CN120" s="157"/>
      <c r="CO120" s="383"/>
      <c r="CP120" s="681"/>
      <c r="CQ120" s="907"/>
      <c r="CR120" s="681"/>
      <c r="CS120" s="785"/>
      <c r="CT120" s="824"/>
      <c r="CU120" s="367"/>
      <c r="CV120" s="407"/>
      <c r="CW120" s="407"/>
      <c r="CX120" s="407"/>
      <c r="CY120" s="407"/>
      <c r="CZ120" s="407"/>
      <c r="DA120" s="682"/>
      <c r="DB120" s="682"/>
    </row>
    <row r="121" spans="1:115" s="180" customFormat="1">
      <c r="A121" s="171" t="s">
        <v>17</v>
      </c>
      <c r="B121" s="172" t="s">
        <v>126</v>
      </c>
      <c r="C121" s="173">
        <v>1825</v>
      </c>
      <c r="D121" s="173" t="s">
        <v>11</v>
      </c>
      <c r="E121" s="174">
        <v>1220</v>
      </c>
      <c r="F121" s="175">
        <v>2226500</v>
      </c>
      <c r="G121" s="359"/>
      <c r="H121" s="173">
        <v>1825</v>
      </c>
      <c r="I121" s="177">
        <v>417468.75</v>
      </c>
      <c r="J121" s="173">
        <v>1825</v>
      </c>
      <c r="K121" s="177">
        <v>584456.24999999988</v>
      </c>
      <c r="L121" s="173">
        <v>1825</v>
      </c>
      <c r="M121" s="177">
        <v>584456.24999999988</v>
      </c>
      <c r="N121" s="173">
        <v>1825</v>
      </c>
      <c r="O121" s="177">
        <v>83493.750000000015</v>
      </c>
      <c r="P121" s="173">
        <v>1825</v>
      </c>
      <c r="Q121" s="177">
        <v>139156.25</v>
      </c>
      <c r="R121" s="173">
        <v>1825</v>
      </c>
      <c r="S121" s="177">
        <v>194818.75</v>
      </c>
      <c r="T121" s="173">
        <v>1825</v>
      </c>
      <c r="U121" s="177">
        <v>194818.75</v>
      </c>
      <c r="V121" s="173">
        <v>1825</v>
      </c>
      <c r="W121" s="177">
        <v>27831.25</v>
      </c>
      <c r="X121" s="301">
        <v>1</v>
      </c>
      <c r="Y121" s="179">
        <v>2226500</v>
      </c>
      <c r="Z121" s="359"/>
      <c r="AA121" s="283">
        <v>1825</v>
      </c>
      <c r="AB121" s="177">
        <v>417468.75</v>
      </c>
      <c r="AC121" s="283">
        <v>1825</v>
      </c>
      <c r="AD121" s="176">
        <v>584456.24999999988</v>
      </c>
      <c r="AE121" s="283">
        <v>1825</v>
      </c>
      <c r="AF121" s="176">
        <v>584456.24999999988</v>
      </c>
      <c r="AG121" s="283">
        <v>1825</v>
      </c>
      <c r="AH121" s="176">
        <v>83493.750000000015</v>
      </c>
      <c r="AI121" s="283">
        <v>1803.5559521899086</v>
      </c>
      <c r="AJ121" s="176">
        <v>137521.14135448053</v>
      </c>
      <c r="AK121" s="283">
        <v>1803.5559521899086</v>
      </c>
      <c r="AL121" s="176">
        <v>192529.59789627275</v>
      </c>
      <c r="AM121" s="283">
        <v>1803.5559521899086</v>
      </c>
      <c r="AN121" s="176">
        <v>192529.59789627275</v>
      </c>
      <c r="AO121" s="283">
        <v>1803.5559521899086</v>
      </c>
      <c r="AP121" s="176">
        <v>27504.228270896107</v>
      </c>
      <c r="AQ121" s="301">
        <v>0.99706245920409708</v>
      </c>
      <c r="AR121" s="179">
        <v>2219959.5654179221</v>
      </c>
      <c r="AS121" s="359"/>
      <c r="AT121" s="368">
        <v>0</v>
      </c>
      <c r="AU121" s="281">
        <v>0</v>
      </c>
      <c r="AV121" s="368">
        <v>0</v>
      </c>
      <c r="AW121" s="281">
        <v>0</v>
      </c>
      <c r="AX121" s="368">
        <v>0</v>
      </c>
      <c r="AY121" s="281">
        <v>0</v>
      </c>
      <c r="AZ121" s="368">
        <v>0</v>
      </c>
      <c r="BA121" s="281">
        <v>0</v>
      </c>
      <c r="BB121" s="368">
        <v>21.444047810091433</v>
      </c>
      <c r="BC121" s="281">
        <v>1635.1086455194745</v>
      </c>
      <c r="BD121" s="368">
        <v>21.444047810091433</v>
      </c>
      <c r="BE121" s="281">
        <v>2289.1521037272469</v>
      </c>
      <c r="BF121" s="368">
        <v>21.444047810091433</v>
      </c>
      <c r="BG121" s="281">
        <v>2289.1521037272469</v>
      </c>
      <c r="BH121" s="368">
        <v>21.444047810091433</v>
      </c>
      <c r="BI121" s="281">
        <v>327.02172910389345</v>
      </c>
      <c r="BJ121" s="301">
        <v>2.9375407959029245E-3</v>
      </c>
      <c r="BK121" s="179">
        <v>6540.4345820778617</v>
      </c>
      <c r="BL121" s="359"/>
      <c r="BM121" s="376">
        <v>0</v>
      </c>
      <c r="BN121" s="369"/>
      <c r="BO121" s="281">
        <v>0</v>
      </c>
      <c r="BP121" s="376">
        <v>0</v>
      </c>
      <c r="BQ121" s="369"/>
      <c r="BR121" s="281">
        <v>0</v>
      </c>
      <c r="BS121" s="376">
        <v>0</v>
      </c>
      <c r="BT121" s="369"/>
      <c r="BU121" s="281">
        <v>0</v>
      </c>
      <c r="BV121" s="376">
        <v>0</v>
      </c>
      <c r="BW121" s="369"/>
      <c r="BX121" s="281">
        <v>0</v>
      </c>
      <c r="BY121" s="376">
        <v>21.444047810091433</v>
      </c>
      <c r="BZ121" s="369">
        <v>1</v>
      </c>
      <c r="CA121" s="281">
        <v>1635.1086455194745</v>
      </c>
      <c r="CB121" s="376">
        <v>21.444047810091433</v>
      </c>
      <c r="CC121" s="369">
        <v>1</v>
      </c>
      <c r="CD121" s="281">
        <v>2289.1521037272469</v>
      </c>
      <c r="CE121" s="376">
        <v>21.444047810091433</v>
      </c>
      <c r="CF121" s="369">
        <v>1</v>
      </c>
      <c r="CG121" s="281">
        <v>2289.1521037272469</v>
      </c>
      <c r="CH121" s="376">
        <v>21.444047810091433</v>
      </c>
      <c r="CI121" s="369">
        <v>0.9</v>
      </c>
      <c r="CJ121" s="281">
        <v>294.31955619350413</v>
      </c>
      <c r="CK121" s="178">
        <v>0.995</v>
      </c>
      <c r="CL121" s="179">
        <v>6507.7324091674727</v>
      </c>
      <c r="CM121" s="380">
        <v>0</v>
      </c>
      <c r="CN121" s="179">
        <v>0</v>
      </c>
      <c r="CO121" s="384">
        <v>0.995</v>
      </c>
      <c r="CP121" s="687">
        <v>6507.7324091674727</v>
      </c>
      <c r="CQ121" s="906">
        <v>0.995</v>
      </c>
      <c r="CR121" s="687">
        <v>6507.7324091674727</v>
      </c>
      <c r="CS121" s="785"/>
      <c r="CT121" s="824"/>
      <c r="CU121" s="367"/>
      <c r="CV121" s="407"/>
      <c r="CW121" s="407"/>
      <c r="CX121" s="407"/>
      <c r="CY121" s="407"/>
      <c r="CZ121" s="407"/>
      <c r="DA121" s="682"/>
      <c r="DB121" s="682"/>
      <c r="DG121" s="180">
        <v>2219959.5654179221</v>
      </c>
      <c r="DH121" s="180">
        <v>6540.4345820778981</v>
      </c>
      <c r="DI121" s="180">
        <v>556625</v>
      </c>
      <c r="DJ121" s="297">
        <v>1.1750163183611764E-2</v>
      </c>
      <c r="DK121" s="180">
        <v>1803.5559521899086</v>
      </c>
    </row>
    <row r="122" spans="1:115" s="79" customFormat="1">
      <c r="A122" s="150"/>
      <c r="B122" s="81" t="s">
        <v>86</v>
      </c>
      <c r="C122" s="80"/>
      <c r="D122" s="80"/>
      <c r="E122" s="82">
        <v>0</v>
      </c>
      <c r="F122" s="83" t="s">
        <v>42</v>
      </c>
      <c r="G122" s="359"/>
      <c r="H122" s="80"/>
      <c r="I122" s="153"/>
      <c r="J122" s="80"/>
      <c r="K122" s="153"/>
      <c r="L122" s="80"/>
      <c r="M122" s="153"/>
      <c r="N122" s="80"/>
      <c r="O122" s="153"/>
      <c r="P122" s="80"/>
      <c r="Q122" s="152"/>
      <c r="R122" s="80"/>
      <c r="S122" s="152"/>
      <c r="T122" s="80"/>
      <c r="U122" s="152"/>
      <c r="V122" s="80"/>
      <c r="W122" s="152"/>
      <c r="X122" s="300"/>
      <c r="Y122" s="157"/>
      <c r="Z122" s="359"/>
      <c r="AA122" s="152"/>
      <c r="AB122" s="153"/>
      <c r="AC122" s="152"/>
      <c r="AD122" s="152"/>
      <c r="AE122" s="152"/>
      <c r="AF122" s="152"/>
      <c r="AG122" s="152"/>
      <c r="AH122" s="152"/>
      <c r="AI122" s="152"/>
      <c r="AJ122" s="152"/>
      <c r="AK122" s="152"/>
      <c r="AL122" s="152"/>
      <c r="AM122" s="152"/>
      <c r="AN122" s="152"/>
      <c r="AO122" s="152"/>
      <c r="AP122" s="152"/>
      <c r="AQ122" s="300"/>
      <c r="AR122" s="157"/>
      <c r="AS122" s="359"/>
      <c r="AT122" s="282"/>
      <c r="AU122" s="281"/>
      <c r="AV122" s="152"/>
      <c r="AW122" s="152"/>
      <c r="AX122" s="152"/>
      <c r="AY122" s="152"/>
      <c r="AZ122" s="152"/>
      <c r="BA122" s="152"/>
      <c r="BB122" s="152"/>
      <c r="BC122" s="152"/>
      <c r="BD122" s="152"/>
      <c r="BE122" s="152"/>
      <c r="BF122" s="152"/>
      <c r="BG122" s="152"/>
      <c r="BH122" s="152"/>
      <c r="BI122" s="152"/>
      <c r="BJ122" s="300"/>
      <c r="BK122" s="157"/>
      <c r="BL122" s="359"/>
      <c r="BM122" s="377"/>
      <c r="BN122" s="370"/>
      <c r="BO122" s="153"/>
      <c r="BP122" s="377"/>
      <c r="BQ122" s="370"/>
      <c r="BR122" s="152"/>
      <c r="BS122" s="377"/>
      <c r="BT122" s="370"/>
      <c r="BU122" s="152"/>
      <c r="BV122" s="377"/>
      <c r="BW122" s="370"/>
      <c r="BX122" s="152"/>
      <c r="BY122" s="377"/>
      <c r="BZ122" s="370"/>
      <c r="CA122" s="152"/>
      <c r="CB122" s="377"/>
      <c r="CC122" s="370"/>
      <c r="CD122" s="152"/>
      <c r="CE122" s="377"/>
      <c r="CF122" s="370"/>
      <c r="CG122" s="152"/>
      <c r="CH122" s="377"/>
      <c r="CI122" s="370"/>
      <c r="CJ122" s="152"/>
      <c r="CK122" s="156"/>
      <c r="CL122" s="157"/>
      <c r="CM122" s="156"/>
      <c r="CN122" s="157"/>
      <c r="CO122" s="383"/>
      <c r="CP122" s="681"/>
      <c r="CQ122" s="907"/>
      <c r="CR122" s="681"/>
      <c r="CS122" s="785"/>
      <c r="CT122" s="824"/>
      <c r="CU122" s="367"/>
      <c r="CV122" s="407"/>
      <c r="CW122" s="407"/>
      <c r="CX122" s="407"/>
      <c r="CY122" s="407"/>
      <c r="CZ122" s="407"/>
      <c r="DA122" s="682"/>
      <c r="DB122" s="682"/>
    </row>
    <row r="123" spans="1:115" s="79" customFormat="1">
      <c r="A123" s="150"/>
      <c r="B123" s="160"/>
      <c r="C123" s="80"/>
      <c r="D123" s="80"/>
      <c r="E123" s="82"/>
      <c r="F123" s="83"/>
      <c r="G123" s="359"/>
      <c r="H123" s="80"/>
      <c r="I123" s="153"/>
      <c r="J123" s="80"/>
      <c r="K123" s="153"/>
      <c r="L123" s="80"/>
      <c r="M123" s="153"/>
      <c r="N123" s="80"/>
      <c r="O123" s="153"/>
      <c r="P123" s="80"/>
      <c r="Q123" s="152"/>
      <c r="R123" s="80"/>
      <c r="S123" s="152"/>
      <c r="T123" s="80"/>
      <c r="U123" s="152"/>
      <c r="V123" s="80"/>
      <c r="W123" s="152"/>
      <c r="X123" s="300"/>
      <c r="Y123" s="157"/>
      <c r="Z123" s="359"/>
      <c r="AA123" s="152"/>
      <c r="AB123" s="153"/>
      <c r="AC123" s="152"/>
      <c r="AD123" s="152"/>
      <c r="AE123" s="152"/>
      <c r="AF123" s="152"/>
      <c r="AG123" s="152"/>
      <c r="AH123" s="152"/>
      <c r="AI123" s="152"/>
      <c r="AJ123" s="152"/>
      <c r="AK123" s="152"/>
      <c r="AL123" s="152"/>
      <c r="AM123" s="152"/>
      <c r="AN123" s="152"/>
      <c r="AO123" s="152"/>
      <c r="AP123" s="152"/>
      <c r="AQ123" s="300"/>
      <c r="AR123" s="157"/>
      <c r="AS123" s="359"/>
      <c r="AT123" s="282"/>
      <c r="AU123" s="281"/>
      <c r="AV123" s="152"/>
      <c r="AW123" s="152"/>
      <c r="AX123" s="152"/>
      <c r="AY123" s="152"/>
      <c r="AZ123" s="152"/>
      <c r="BA123" s="152"/>
      <c r="BB123" s="152"/>
      <c r="BC123" s="152"/>
      <c r="BD123" s="152"/>
      <c r="BE123" s="152"/>
      <c r="BF123" s="152"/>
      <c r="BG123" s="152"/>
      <c r="BH123" s="152"/>
      <c r="BI123" s="152"/>
      <c r="BJ123" s="300"/>
      <c r="BK123" s="157"/>
      <c r="BL123" s="359"/>
      <c r="BM123" s="377"/>
      <c r="BN123" s="370"/>
      <c r="BO123" s="153"/>
      <c r="BP123" s="377"/>
      <c r="BQ123" s="370"/>
      <c r="BR123" s="152"/>
      <c r="BS123" s="377"/>
      <c r="BT123" s="370"/>
      <c r="BU123" s="152"/>
      <c r="BV123" s="377"/>
      <c r="BW123" s="370"/>
      <c r="BX123" s="152"/>
      <c r="BY123" s="377"/>
      <c r="BZ123" s="370"/>
      <c r="CA123" s="152"/>
      <c r="CB123" s="377"/>
      <c r="CC123" s="370"/>
      <c r="CD123" s="152"/>
      <c r="CE123" s="377"/>
      <c r="CF123" s="370"/>
      <c r="CG123" s="152"/>
      <c r="CH123" s="377"/>
      <c r="CI123" s="370"/>
      <c r="CJ123" s="152"/>
      <c r="CK123" s="156"/>
      <c r="CL123" s="157"/>
      <c r="CM123" s="156"/>
      <c r="CN123" s="157"/>
      <c r="CO123" s="383"/>
      <c r="CP123" s="681"/>
      <c r="CQ123" s="907"/>
      <c r="CR123" s="681"/>
      <c r="CS123" s="785"/>
      <c r="CT123" s="824"/>
      <c r="CU123" s="367"/>
      <c r="CV123" s="407"/>
      <c r="CW123" s="407"/>
      <c r="CX123" s="407"/>
      <c r="CY123" s="407"/>
      <c r="CZ123" s="407"/>
      <c r="DA123" s="682"/>
      <c r="DB123" s="682"/>
    </row>
    <row r="124" spans="1:115" s="79" customFormat="1">
      <c r="A124" s="150" t="s">
        <v>20</v>
      </c>
      <c r="B124" s="160" t="s">
        <v>48</v>
      </c>
      <c r="C124" s="80"/>
      <c r="D124" s="80" t="s">
        <v>11</v>
      </c>
      <c r="E124" s="82">
        <v>0</v>
      </c>
      <c r="F124" s="182" t="s">
        <v>127</v>
      </c>
      <c r="G124" s="359"/>
      <c r="H124" s="80"/>
      <c r="I124" s="153"/>
      <c r="J124" s="80"/>
      <c r="K124" s="153"/>
      <c r="L124" s="80"/>
      <c r="M124" s="153"/>
      <c r="N124" s="80"/>
      <c r="O124" s="153"/>
      <c r="P124" s="80"/>
      <c r="Q124" s="152"/>
      <c r="R124" s="80"/>
      <c r="S124" s="152"/>
      <c r="T124" s="80"/>
      <c r="U124" s="152"/>
      <c r="V124" s="80"/>
      <c r="W124" s="152"/>
      <c r="X124" s="300"/>
      <c r="Y124" s="157"/>
      <c r="Z124" s="359"/>
      <c r="AA124" s="152"/>
      <c r="AB124" s="153"/>
      <c r="AC124" s="152"/>
      <c r="AD124" s="152"/>
      <c r="AE124" s="152"/>
      <c r="AF124" s="152"/>
      <c r="AG124" s="152"/>
      <c r="AH124" s="152"/>
      <c r="AI124" s="152"/>
      <c r="AJ124" s="152"/>
      <c r="AK124" s="152"/>
      <c r="AL124" s="152"/>
      <c r="AM124" s="152"/>
      <c r="AN124" s="152"/>
      <c r="AO124" s="152"/>
      <c r="AP124" s="152"/>
      <c r="AQ124" s="300"/>
      <c r="AR124" s="157"/>
      <c r="AS124" s="359"/>
      <c r="AT124" s="282"/>
      <c r="AU124" s="281"/>
      <c r="AV124" s="152"/>
      <c r="AW124" s="152"/>
      <c r="AX124" s="152"/>
      <c r="AY124" s="152"/>
      <c r="AZ124" s="152"/>
      <c r="BA124" s="152"/>
      <c r="BB124" s="152"/>
      <c r="BC124" s="152"/>
      <c r="BD124" s="152"/>
      <c r="BE124" s="152"/>
      <c r="BF124" s="152"/>
      <c r="BG124" s="152"/>
      <c r="BH124" s="152"/>
      <c r="BI124" s="152"/>
      <c r="BJ124" s="300"/>
      <c r="BK124" s="157"/>
      <c r="BL124" s="359"/>
      <c r="BM124" s="377"/>
      <c r="BN124" s="370"/>
      <c r="BO124" s="153"/>
      <c r="BP124" s="377"/>
      <c r="BQ124" s="370"/>
      <c r="BR124" s="152"/>
      <c r="BS124" s="377"/>
      <c r="BT124" s="370"/>
      <c r="BU124" s="152"/>
      <c r="BV124" s="377"/>
      <c r="BW124" s="370"/>
      <c r="BX124" s="152"/>
      <c r="BY124" s="377"/>
      <c r="BZ124" s="370"/>
      <c r="CA124" s="152"/>
      <c r="CB124" s="377"/>
      <c r="CC124" s="370"/>
      <c r="CD124" s="152"/>
      <c r="CE124" s="377"/>
      <c r="CF124" s="370"/>
      <c r="CG124" s="152"/>
      <c r="CH124" s="377"/>
      <c r="CI124" s="370"/>
      <c r="CJ124" s="152"/>
      <c r="CK124" s="156"/>
      <c r="CL124" s="157"/>
      <c r="CM124" s="156"/>
      <c r="CN124" s="157"/>
      <c r="CO124" s="383"/>
      <c r="CP124" s="681"/>
      <c r="CQ124" s="907"/>
      <c r="CR124" s="681"/>
      <c r="CS124" s="785"/>
      <c r="CT124" s="824"/>
      <c r="CU124" s="367"/>
      <c r="CV124" s="407"/>
      <c r="CW124" s="407"/>
      <c r="CX124" s="407"/>
      <c r="CY124" s="407"/>
      <c r="CZ124" s="407"/>
      <c r="DA124" s="682"/>
      <c r="DB124" s="682"/>
    </row>
    <row r="125" spans="1:115" s="79" customFormat="1">
      <c r="A125" s="432"/>
      <c r="B125" s="433"/>
      <c r="C125" s="434"/>
      <c r="D125" s="434"/>
      <c r="E125" s="435"/>
      <c r="F125" s="436"/>
      <c r="G125" s="737"/>
      <c r="H125" s="750"/>
      <c r="I125" s="737"/>
      <c r="J125" s="750"/>
      <c r="K125" s="737"/>
      <c r="L125" s="750"/>
      <c r="M125" s="737"/>
      <c r="N125" s="750"/>
      <c r="O125" s="737"/>
      <c r="P125" s="750"/>
      <c r="Q125" s="737"/>
      <c r="R125" s="750"/>
      <c r="S125" s="737"/>
      <c r="T125" s="750"/>
      <c r="U125" s="737"/>
      <c r="V125" s="750"/>
      <c r="W125" s="737"/>
      <c r="X125" s="740"/>
      <c r="Y125" s="741"/>
      <c r="Z125" s="737"/>
      <c r="AA125" s="737"/>
      <c r="AB125" s="737"/>
      <c r="AC125" s="737"/>
      <c r="AD125" s="737"/>
      <c r="AE125" s="737"/>
      <c r="AF125" s="737"/>
      <c r="AG125" s="737"/>
      <c r="AH125" s="737"/>
      <c r="AI125" s="737"/>
      <c r="AJ125" s="737"/>
      <c r="AK125" s="737"/>
      <c r="AL125" s="737"/>
      <c r="AM125" s="737"/>
      <c r="AN125" s="737"/>
      <c r="AO125" s="737"/>
      <c r="AP125" s="737"/>
      <c r="AQ125" s="740"/>
      <c r="AR125" s="741"/>
      <c r="AS125" s="737"/>
      <c r="AT125" s="703"/>
      <c r="AU125" s="703"/>
      <c r="AV125" s="705"/>
      <c r="AW125" s="705"/>
      <c r="AX125" s="705"/>
      <c r="AY125" s="705"/>
      <c r="AZ125" s="705"/>
      <c r="BA125" s="705"/>
      <c r="BB125" s="705"/>
      <c r="BC125" s="705"/>
      <c r="BD125" s="705"/>
      <c r="BE125" s="705"/>
      <c r="BF125" s="705"/>
      <c r="BG125" s="705"/>
      <c r="BH125" s="705"/>
      <c r="BI125" s="705"/>
      <c r="BJ125" s="706"/>
      <c r="BK125" s="707">
        <f>SUM(BK99:BK124)</f>
        <v>489414.22935334855</v>
      </c>
      <c r="BL125" s="707"/>
      <c r="BM125" s="707"/>
      <c r="BN125" s="707"/>
      <c r="BO125" s="707"/>
      <c r="BP125" s="707"/>
      <c r="BQ125" s="707"/>
      <c r="BR125" s="707"/>
      <c r="BS125" s="707"/>
      <c r="BT125" s="707"/>
      <c r="BU125" s="707"/>
      <c r="BV125" s="707"/>
      <c r="BW125" s="707"/>
      <c r="BX125" s="707"/>
      <c r="BY125" s="707"/>
      <c r="BZ125" s="707"/>
      <c r="CA125" s="707"/>
      <c r="CB125" s="707"/>
      <c r="CC125" s="707"/>
      <c r="CD125" s="707"/>
      <c r="CE125" s="707"/>
      <c r="CF125" s="707"/>
      <c r="CG125" s="707"/>
      <c r="CH125" s="707"/>
      <c r="CI125" s="707"/>
      <c r="CJ125" s="707"/>
      <c r="CK125" s="707"/>
      <c r="CL125" s="707"/>
      <c r="CM125" s="707"/>
      <c r="CN125" s="707"/>
      <c r="CO125" s="928">
        <f>CP125/BK125</f>
        <v>0.92356655847039459</v>
      </c>
      <c r="CP125" s="958">
        <f>SUM(CP99:CP124)</f>
        <v>452006.61547031248</v>
      </c>
      <c r="CQ125" s="955">
        <f>CR125/BK125</f>
        <v>0.92356655847039459</v>
      </c>
      <c r="CR125" s="953">
        <f>SUM(CR100:CR124)</f>
        <v>452006.61547031248</v>
      </c>
      <c r="CS125" s="913">
        <v>0.85</v>
      </c>
      <c r="CT125" s="959">
        <f>BK125*CS125</f>
        <v>416002.09495034628</v>
      </c>
      <c r="CU125" s="862"/>
      <c r="CV125" s="438">
        <f>CT125</f>
        <v>416002.09495034628</v>
      </c>
      <c r="CW125" s="438"/>
      <c r="CX125" s="438"/>
      <c r="CY125" s="438"/>
      <c r="CZ125" s="438"/>
      <c r="DA125" s="682"/>
      <c r="DB125" s="682"/>
    </row>
    <row r="126" spans="1:115" s="79" customFormat="1">
      <c r="A126" s="150"/>
      <c r="B126" s="167" t="s">
        <v>16</v>
      </c>
      <c r="C126" s="80"/>
      <c r="D126" s="80"/>
      <c r="E126" s="82"/>
      <c r="F126" s="83"/>
      <c r="G126" s="359"/>
      <c r="H126" s="80"/>
      <c r="I126" s="153"/>
      <c r="J126" s="80"/>
      <c r="K126" s="153"/>
      <c r="L126" s="80"/>
      <c r="M126" s="153"/>
      <c r="N126" s="80"/>
      <c r="O126" s="153"/>
      <c r="P126" s="80"/>
      <c r="Q126" s="152"/>
      <c r="R126" s="80"/>
      <c r="S126" s="152"/>
      <c r="T126" s="80"/>
      <c r="U126" s="152"/>
      <c r="V126" s="80"/>
      <c r="W126" s="152"/>
      <c r="X126" s="300"/>
      <c r="Y126" s="157"/>
      <c r="Z126" s="359"/>
      <c r="AA126" s="152"/>
      <c r="AB126" s="153"/>
      <c r="AC126" s="152"/>
      <c r="AD126" s="152"/>
      <c r="AE126" s="152"/>
      <c r="AF126" s="152"/>
      <c r="AG126" s="152"/>
      <c r="AH126" s="152"/>
      <c r="AI126" s="152"/>
      <c r="AJ126" s="152"/>
      <c r="AK126" s="152"/>
      <c r="AL126" s="152"/>
      <c r="AM126" s="152"/>
      <c r="AN126" s="152"/>
      <c r="AO126" s="152"/>
      <c r="AP126" s="152"/>
      <c r="AQ126" s="300"/>
      <c r="AR126" s="157"/>
      <c r="AS126" s="359"/>
      <c r="AT126" s="282"/>
      <c r="AU126" s="281"/>
      <c r="AV126" s="152"/>
      <c r="AW126" s="152"/>
      <c r="AX126" s="152"/>
      <c r="AY126" s="152"/>
      <c r="AZ126" s="152"/>
      <c r="BA126" s="152"/>
      <c r="BB126" s="152"/>
      <c r="BC126" s="152"/>
      <c r="BD126" s="152"/>
      <c r="BE126" s="152"/>
      <c r="BF126" s="152"/>
      <c r="BG126" s="152"/>
      <c r="BH126" s="152"/>
      <c r="BI126" s="152"/>
      <c r="BJ126" s="300"/>
      <c r="BK126" s="157"/>
      <c r="BL126" s="359"/>
      <c r="BM126" s="377"/>
      <c r="BN126" s="370"/>
      <c r="BO126" s="153"/>
      <c r="BP126" s="377"/>
      <c r="BQ126" s="370"/>
      <c r="BR126" s="152"/>
      <c r="BS126" s="377"/>
      <c r="BT126" s="370"/>
      <c r="BU126" s="152"/>
      <c r="BV126" s="377"/>
      <c r="BW126" s="370"/>
      <c r="BX126" s="152"/>
      <c r="BY126" s="377"/>
      <c r="BZ126" s="370"/>
      <c r="CA126" s="152"/>
      <c r="CB126" s="377"/>
      <c r="CC126" s="370"/>
      <c r="CD126" s="152"/>
      <c r="CE126" s="377"/>
      <c r="CF126" s="370"/>
      <c r="CG126" s="152"/>
      <c r="CH126" s="377"/>
      <c r="CI126" s="370"/>
      <c r="CJ126" s="152"/>
      <c r="CK126" s="156"/>
      <c r="CL126" s="157"/>
      <c r="CM126" s="156"/>
      <c r="CN126" s="157"/>
      <c r="CO126" s="383"/>
      <c r="CP126" s="681"/>
      <c r="CQ126" s="907"/>
      <c r="CR126" s="681"/>
      <c r="CS126" s="785"/>
      <c r="CT126" s="824"/>
      <c r="CU126" s="367"/>
      <c r="CV126" s="407"/>
      <c r="CW126" s="407"/>
      <c r="CX126" s="407"/>
      <c r="CY126" s="407"/>
      <c r="CZ126" s="407"/>
      <c r="DA126" s="682"/>
      <c r="DB126" s="682"/>
    </row>
    <row r="127" spans="1:115" s="79" customFormat="1" ht="12.75" customHeight="1">
      <c r="A127" s="150"/>
      <c r="B127" s="160"/>
      <c r="C127" s="80"/>
      <c r="D127" s="80"/>
      <c r="E127" s="82"/>
      <c r="F127" s="83"/>
      <c r="G127" s="359"/>
      <c r="H127" s="80"/>
      <c r="I127" s="153"/>
      <c r="J127" s="80"/>
      <c r="K127" s="153"/>
      <c r="L127" s="80"/>
      <c r="M127" s="153"/>
      <c r="N127" s="80"/>
      <c r="O127" s="153"/>
      <c r="P127" s="80"/>
      <c r="Q127" s="152"/>
      <c r="R127" s="80"/>
      <c r="S127" s="152"/>
      <c r="T127" s="80"/>
      <c r="U127" s="152"/>
      <c r="V127" s="80"/>
      <c r="W127" s="152"/>
      <c r="X127" s="300"/>
      <c r="Y127" s="157"/>
      <c r="Z127" s="359"/>
      <c r="AA127" s="152"/>
      <c r="AB127" s="153"/>
      <c r="AC127" s="152"/>
      <c r="AD127" s="152"/>
      <c r="AE127" s="152"/>
      <c r="AF127" s="152"/>
      <c r="AG127" s="152"/>
      <c r="AH127" s="152"/>
      <c r="AI127" s="152"/>
      <c r="AJ127" s="152"/>
      <c r="AK127" s="152"/>
      <c r="AL127" s="152"/>
      <c r="AM127" s="152"/>
      <c r="AN127" s="152"/>
      <c r="AO127" s="152"/>
      <c r="AP127" s="152"/>
      <c r="AQ127" s="300"/>
      <c r="AR127" s="157"/>
      <c r="AS127" s="359"/>
      <c r="AT127" s="282"/>
      <c r="AU127" s="281"/>
      <c r="AV127" s="152"/>
      <c r="AW127" s="152"/>
      <c r="AX127" s="152"/>
      <c r="AY127" s="152"/>
      <c r="AZ127" s="152"/>
      <c r="BA127" s="152"/>
      <c r="BB127" s="152"/>
      <c r="BC127" s="152"/>
      <c r="BD127" s="152"/>
      <c r="BE127" s="152"/>
      <c r="BF127" s="152"/>
      <c r="BG127" s="152"/>
      <c r="BH127" s="152"/>
      <c r="BI127" s="152"/>
      <c r="BJ127" s="300"/>
      <c r="BK127" s="157"/>
      <c r="BL127" s="359"/>
      <c r="BM127" s="377"/>
      <c r="BN127" s="370"/>
      <c r="BO127" s="153"/>
      <c r="BP127" s="377"/>
      <c r="BQ127" s="370"/>
      <c r="BR127" s="152"/>
      <c r="BS127" s="377"/>
      <c r="BT127" s="370"/>
      <c r="BU127" s="152"/>
      <c r="BV127" s="377"/>
      <c r="BW127" s="370"/>
      <c r="BX127" s="152"/>
      <c r="BY127" s="377"/>
      <c r="BZ127" s="370"/>
      <c r="CA127" s="152"/>
      <c r="CB127" s="377"/>
      <c r="CC127" s="370"/>
      <c r="CD127" s="152"/>
      <c r="CE127" s="377"/>
      <c r="CF127" s="370"/>
      <c r="CG127" s="152"/>
      <c r="CH127" s="377"/>
      <c r="CI127" s="370"/>
      <c r="CJ127" s="152"/>
      <c r="CK127" s="156"/>
      <c r="CL127" s="157"/>
      <c r="CM127" s="156"/>
      <c r="CN127" s="157"/>
      <c r="CO127" s="383"/>
      <c r="CP127" s="681"/>
      <c r="CQ127" s="907"/>
      <c r="CR127" s="681"/>
      <c r="CS127" s="785"/>
      <c r="CT127" s="824"/>
      <c r="CU127" s="367"/>
      <c r="CV127" s="407"/>
      <c r="CW127" s="407"/>
      <c r="CX127" s="407"/>
      <c r="CY127" s="407"/>
      <c r="CZ127" s="407"/>
      <c r="DA127" s="682"/>
      <c r="DB127" s="682"/>
    </row>
    <row r="128" spans="1:115" s="79" customFormat="1">
      <c r="A128" s="150" t="s">
        <v>22</v>
      </c>
      <c r="B128" s="160" t="s">
        <v>18</v>
      </c>
      <c r="C128" s="80">
        <v>3</v>
      </c>
      <c r="D128" s="80" t="s">
        <v>19</v>
      </c>
      <c r="E128" s="82">
        <v>13440</v>
      </c>
      <c r="F128" s="83">
        <v>40320</v>
      </c>
      <c r="G128" s="359"/>
      <c r="H128" s="80">
        <v>3</v>
      </c>
      <c r="I128" s="177">
        <v>7560</v>
      </c>
      <c r="J128" s="80">
        <v>3</v>
      </c>
      <c r="K128" s="177">
        <v>10583.999999999998</v>
      </c>
      <c r="L128" s="80">
        <v>3</v>
      </c>
      <c r="M128" s="177">
        <v>10583.999999999998</v>
      </c>
      <c r="N128" s="80">
        <v>3</v>
      </c>
      <c r="O128" s="177">
        <v>1512.0000000000002</v>
      </c>
      <c r="P128" s="80">
        <v>3</v>
      </c>
      <c r="Q128" s="177">
        <v>2520</v>
      </c>
      <c r="R128" s="80">
        <v>3</v>
      </c>
      <c r="S128" s="177">
        <v>3527.9999999999995</v>
      </c>
      <c r="T128" s="80">
        <v>3</v>
      </c>
      <c r="U128" s="177">
        <v>3527.9999999999995</v>
      </c>
      <c r="V128" s="80">
        <v>3</v>
      </c>
      <c r="W128" s="177">
        <v>504.00000000000006</v>
      </c>
      <c r="X128" s="300">
        <v>1</v>
      </c>
      <c r="Y128" s="157">
        <v>40320</v>
      </c>
      <c r="Z128" s="359"/>
      <c r="AA128" s="152"/>
      <c r="AB128" s="153">
        <v>0</v>
      </c>
      <c r="AC128" s="152"/>
      <c r="AD128" s="152">
        <v>0</v>
      </c>
      <c r="AE128" s="152"/>
      <c r="AF128" s="152">
        <v>0</v>
      </c>
      <c r="AG128" s="152"/>
      <c r="AH128" s="152">
        <v>0</v>
      </c>
      <c r="AI128" s="152"/>
      <c r="AJ128" s="152">
        <v>0</v>
      </c>
      <c r="AK128" s="152"/>
      <c r="AL128" s="152">
        <v>0</v>
      </c>
      <c r="AM128" s="152"/>
      <c r="AN128" s="152">
        <v>0</v>
      </c>
      <c r="AO128" s="152"/>
      <c r="AP128" s="152">
        <v>0</v>
      </c>
      <c r="AQ128" s="300">
        <v>0</v>
      </c>
      <c r="AR128" s="157">
        <v>0</v>
      </c>
      <c r="AS128" s="359"/>
      <c r="AT128" s="368">
        <v>3</v>
      </c>
      <c r="AU128" s="281">
        <v>7560</v>
      </c>
      <c r="AV128" s="368">
        <v>3</v>
      </c>
      <c r="AW128" s="281">
        <v>10583.999999999998</v>
      </c>
      <c r="AX128" s="368">
        <v>3</v>
      </c>
      <c r="AY128" s="281">
        <v>10583.999999999998</v>
      </c>
      <c r="AZ128" s="368">
        <v>3</v>
      </c>
      <c r="BA128" s="281">
        <v>1512.0000000000002</v>
      </c>
      <c r="BB128" s="368">
        <v>3</v>
      </c>
      <c r="BC128" s="281">
        <v>2520</v>
      </c>
      <c r="BD128" s="368">
        <v>3</v>
      </c>
      <c r="BE128" s="281">
        <v>3527.9999999999995</v>
      </c>
      <c r="BF128" s="368">
        <v>3</v>
      </c>
      <c r="BG128" s="281">
        <v>3527.9999999999995</v>
      </c>
      <c r="BH128" s="368">
        <v>3</v>
      </c>
      <c r="BI128" s="281">
        <v>504.00000000000006</v>
      </c>
      <c r="BJ128" s="300">
        <v>1</v>
      </c>
      <c r="BK128" s="157">
        <v>40320</v>
      </c>
      <c r="BL128" s="359"/>
      <c r="BM128" s="376">
        <v>3</v>
      </c>
      <c r="BN128" s="369"/>
      <c r="BO128" s="281">
        <v>0</v>
      </c>
      <c r="BP128" s="376">
        <v>3</v>
      </c>
      <c r="BQ128" s="369"/>
      <c r="BR128" s="281">
        <v>0</v>
      </c>
      <c r="BS128" s="376">
        <v>3</v>
      </c>
      <c r="BT128" s="369"/>
      <c r="BU128" s="281">
        <v>0</v>
      </c>
      <c r="BV128" s="376">
        <v>3</v>
      </c>
      <c r="BW128" s="369"/>
      <c r="BX128" s="281">
        <v>0</v>
      </c>
      <c r="BY128" s="376">
        <v>3</v>
      </c>
      <c r="BZ128" s="369"/>
      <c r="CA128" s="281">
        <v>0</v>
      </c>
      <c r="CB128" s="376">
        <v>3</v>
      </c>
      <c r="CC128" s="369"/>
      <c r="CD128" s="281">
        <v>0</v>
      </c>
      <c r="CE128" s="376">
        <v>3</v>
      </c>
      <c r="CF128" s="369"/>
      <c r="CG128" s="281">
        <v>0</v>
      </c>
      <c r="CH128" s="376">
        <v>3</v>
      </c>
      <c r="CI128" s="369"/>
      <c r="CJ128" s="281">
        <v>0</v>
      </c>
      <c r="CK128" s="178">
        <v>0</v>
      </c>
      <c r="CL128" s="179">
        <v>0</v>
      </c>
      <c r="CM128" s="380">
        <v>0</v>
      </c>
      <c r="CN128" s="179">
        <v>0</v>
      </c>
      <c r="CO128" s="384">
        <v>0</v>
      </c>
      <c r="CP128" s="687">
        <v>0</v>
      </c>
      <c r="CQ128" s="906">
        <v>0</v>
      </c>
      <c r="CR128" s="687">
        <v>0</v>
      </c>
      <c r="CS128" s="785"/>
      <c r="CT128" s="824"/>
      <c r="CU128" s="367"/>
      <c r="CV128" s="407"/>
      <c r="CW128" s="407"/>
      <c r="CX128" s="407"/>
      <c r="CY128" s="407"/>
      <c r="CZ128" s="407"/>
      <c r="DA128" s="682"/>
      <c r="DB128" s="682"/>
    </row>
    <row r="129" spans="1:115" s="79" customFormat="1" ht="12.75" customHeight="1">
      <c r="A129" s="150"/>
      <c r="B129" s="160"/>
      <c r="C129" s="80"/>
      <c r="D129" s="80"/>
      <c r="E129" s="82"/>
      <c r="F129" s="83"/>
      <c r="G129" s="359"/>
      <c r="H129" s="80"/>
      <c r="I129" s="153"/>
      <c r="J129" s="80"/>
      <c r="K129" s="153"/>
      <c r="L129" s="80"/>
      <c r="M129" s="153"/>
      <c r="N129" s="80"/>
      <c r="O129" s="153"/>
      <c r="P129" s="80"/>
      <c r="Q129" s="152"/>
      <c r="R129" s="80"/>
      <c r="S129" s="152"/>
      <c r="T129" s="80"/>
      <c r="U129" s="152"/>
      <c r="V129" s="80"/>
      <c r="W129" s="152"/>
      <c r="X129" s="300"/>
      <c r="Y129" s="157"/>
      <c r="Z129" s="359"/>
      <c r="AA129" s="152"/>
      <c r="AB129" s="153"/>
      <c r="AC129" s="152"/>
      <c r="AD129" s="152"/>
      <c r="AE129" s="152"/>
      <c r="AF129" s="152"/>
      <c r="AG129" s="152"/>
      <c r="AH129" s="152"/>
      <c r="AI129" s="152"/>
      <c r="AJ129" s="152"/>
      <c r="AK129" s="152"/>
      <c r="AL129" s="152"/>
      <c r="AM129" s="152"/>
      <c r="AN129" s="152"/>
      <c r="AO129" s="152"/>
      <c r="AP129" s="152"/>
      <c r="AQ129" s="300"/>
      <c r="AR129" s="157"/>
      <c r="AS129" s="359"/>
      <c r="AT129" s="282"/>
      <c r="AU129" s="281"/>
      <c r="AV129" s="152"/>
      <c r="AW129" s="152"/>
      <c r="AX129" s="152"/>
      <c r="AY129" s="152"/>
      <c r="AZ129" s="152"/>
      <c r="BA129" s="152"/>
      <c r="BB129" s="152"/>
      <c r="BC129" s="152"/>
      <c r="BD129" s="152"/>
      <c r="BE129" s="152"/>
      <c r="BF129" s="152"/>
      <c r="BG129" s="152"/>
      <c r="BH129" s="152"/>
      <c r="BI129" s="152"/>
      <c r="BJ129" s="300"/>
      <c r="BK129" s="157"/>
      <c r="BL129" s="359"/>
      <c r="BM129" s="377"/>
      <c r="BN129" s="370"/>
      <c r="BO129" s="153"/>
      <c r="BP129" s="377"/>
      <c r="BQ129" s="370"/>
      <c r="BR129" s="152"/>
      <c r="BS129" s="377"/>
      <c r="BT129" s="370"/>
      <c r="BU129" s="152"/>
      <c r="BV129" s="377"/>
      <c r="BW129" s="370"/>
      <c r="BX129" s="152"/>
      <c r="BY129" s="377"/>
      <c r="BZ129" s="370"/>
      <c r="CA129" s="152"/>
      <c r="CB129" s="377"/>
      <c r="CC129" s="370"/>
      <c r="CD129" s="152"/>
      <c r="CE129" s="377"/>
      <c r="CF129" s="370"/>
      <c r="CG129" s="152"/>
      <c r="CH129" s="377"/>
      <c r="CI129" s="370"/>
      <c r="CJ129" s="152"/>
      <c r="CK129" s="156"/>
      <c r="CL129" s="157"/>
      <c r="CM129" s="156"/>
      <c r="CN129" s="157"/>
      <c r="CO129" s="383"/>
      <c r="CP129" s="681"/>
      <c r="CQ129" s="907"/>
      <c r="CR129" s="681"/>
      <c r="CS129" s="785"/>
      <c r="CT129" s="824"/>
      <c r="CU129" s="367"/>
      <c r="CV129" s="407"/>
      <c r="CW129" s="407"/>
      <c r="CX129" s="407"/>
      <c r="CY129" s="407"/>
      <c r="CZ129" s="407"/>
      <c r="DA129" s="682"/>
      <c r="DB129" s="682"/>
    </row>
    <row r="130" spans="1:115" s="79" customFormat="1">
      <c r="A130" s="150" t="s">
        <v>24</v>
      </c>
      <c r="B130" s="160" t="s">
        <v>32</v>
      </c>
      <c r="C130" s="80">
        <v>5</v>
      </c>
      <c r="D130" s="80" t="s">
        <v>19</v>
      </c>
      <c r="E130" s="82">
        <v>6800</v>
      </c>
      <c r="F130" s="83">
        <v>34000</v>
      </c>
      <c r="G130" s="359"/>
      <c r="H130" s="80">
        <v>5</v>
      </c>
      <c r="I130" s="177">
        <v>6375</v>
      </c>
      <c r="J130" s="80">
        <v>5</v>
      </c>
      <c r="K130" s="177">
        <v>8924.9999999999982</v>
      </c>
      <c r="L130" s="80">
        <v>5</v>
      </c>
      <c r="M130" s="177">
        <v>8924.9999999999982</v>
      </c>
      <c r="N130" s="80">
        <v>5</v>
      </c>
      <c r="O130" s="177">
        <v>1275.0000000000002</v>
      </c>
      <c r="P130" s="80">
        <v>5</v>
      </c>
      <c r="Q130" s="177">
        <v>2125</v>
      </c>
      <c r="R130" s="80">
        <v>5</v>
      </c>
      <c r="S130" s="177">
        <v>2975</v>
      </c>
      <c r="T130" s="80">
        <v>5</v>
      </c>
      <c r="U130" s="177">
        <v>2975</v>
      </c>
      <c r="V130" s="80">
        <v>5</v>
      </c>
      <c r="W130" s="177">
        <v>425</v>
      </c>
      <c r="X130" s="300">
        <v>1</v>
      </c>
      <c r="Y130" s="157">
        <v>34000</v>
      </c>
      <c r="Z130" s="359"/>
      <c r="AA130" s="152"/>
      <c r="AB130" s="153">
        <v>0</v>
      </c>
      <c r="AC130" s="152"/>
      <c r="AD130" s="152">
        <v>0</v>
      </c>
      <c r="AE130" s="152"/>
      <c r="AF130" s="152">
        <v>0</v>
      </c>
      <c r="AG130" s="152"/>
      <c r="AH130" s="152">
        <v>0</v>
      </c>
      <c r="AI130" s="152"/>
      <c r="AJ130" s="152">
        <v>0</v>
      </c>
      <c r="AK130" s="152"/>
      <c r="AL130" s="152">
        <v>0</v>
      </c>
      <c r="AM130" s="152"/>
      <c r="AN130" s="152">
        <v>0</v>
      </c>
      <c r="AO130" s="152"/>
      <c r="AP130" s="152">
        <v>0</v>
      </c>
      <c r="AQ130" s="300">
        <v>0</v>
      </c>
      <c r="AR130" s="157">
        <v>0</v>
      </c>
      <c r="AS130" s="359"/>
      <c r="AT130" s="368">
        <v>5</v>
      </c>
      <c r="AU130" s="281">
        <v>6375</v>
      </c>
      <c r="AV130" s="368">
        <v>5</v>
      </c>
      <c r="AW130" s="281">
        <v>8924.9999999999982</v>
      </c>
      <c r="AX130" s="368">
        <v>5</v>
      </c>
      <c r="AY130" s="281">
        <v>8924.9999999999982</v>
      </c>
      <c r="AZ130" s="368">
        <v>5</v>
      </c>
      <c r="BA130" s="281">
        <v>1275.0000000000002</v>
      </c>
      <c r="BB130" s="368">
        <v>5</v>
      </c>
      <c r="BC130" s="281">
        <v>2125</v>
      </c>
      <c r="BD130" s="368">
        <v>5</v>
      </c>
      <c r="BE130" s="281">
        <v>2975</v>
      </c>
      <c r="BF130" s="368">
        <v>5</v>
      </c>
      <c r="BG130" s="281">
        <v>2975</v>
      </c>
      <c r="BH130" s="368">
        <v>5</v>
      </c>
      <c r="BI130" s="281">
        <v>425</v>
      </c>
      <c r="BJ130" s="300">
        <v>1</v>
      </c>
      <c r="BK130" s="157">
        <v>34000</v>
      </c>
      <c r="BL130" s="359"/>
      <c r="BM130" s="376">
        <v>5</v>
      </c>
      <c r="BN130" s="369"/>
      <c r="BO130" s="281">
        <v>0</v>
      </c>
      <c r="BP130" s="376">
        <v>5</v>
      </c>
      <c r="BQ130" s="369"/>
      <c r="BR130" s="281">
        <v>0</v>
      </c>
      <c r="BS130" s="376">
        <v>5</v>
      </c>
      <c r="BT130" s="369"/>
      <c r="BU130" s="281">
        <v>0</v>
      </c>
      <c r="BV130" s="376">
        <v>5</v>
      </c>
      <c r="BW130" s="369"/>
      <c r="BX130" s="281">
        <v>0</v>
      </c>
      <c r="BY130" s="376">
        <v>5</v>
      </c>
      <c r="BZ130" s="369"/>
      <c r="CA130" s="281">
        <v>0</v>
      </c>
      <c r="CB130" s="376">
        <v>5</v>
      </c>
      <c r="CC130" s="369"/>
      <c r="CD130" s="281">
        <v>0</v>
      </c>
      <c r="CE130" s="376">
        <v>5</v>
      </c>
      <c r="CF130" s="369"/>
      <c r="CG130" s="281">
        <v>0</v>
      </c>
      <c r="CH130" s="376">
        <v>5</v>
      </c>
      <c r="CI130" s="369"/>
      <c r="CJ130" s="281">
        <v>0</v>
      </c>
      <c r="CK130" s="178">
        <v>0</v>
      </c>
      <c r="CL130" s="179">
        <v>0</v>
      </c>
      <c r="CM130" s="380">
        <v>0</v>
      </c>
      <c r="CN130" s="179">
        <v>0</v>
      </c>
      <c r="CO130" s="384">
        <v>0</v>
      </c>
      <c r="CP130" s="687">
        <v>0</v>
      </c>
      <c r="CQ130" s="906">
        <v>0</v>
      </c>
      <c r="CR130" s="687">
        <v>0</v>
      </c>
      <c r="CS130" s="785"/>
      <c r="CT130" s="824"/>
      <c r="CU130" s="367"/>
      <c r="CV130" s="407"/>
      <c r="CW130" s="407"/>
      <c r="CX130" s="407"/>
      <c r="CY130" s="407"/>
      <c r="CZ130" s="407"/>
      <c r="DA130" s="682"/>
      <c r="DB130" s="682"/>
    </row>
    <row r="131" spans="1:115" s="79" customFormat="1">
      <c r="A131" s="432"/>
      <c r="B131" s="433"/>
      <c r="C131" s="434"/>
      <c r="D131" s="434"/>
      <c r="E131" s="435"/>
      <c r="F131" s="436"/>
      <c r="G131" s="737"/>
      <c r="H131" s="750"/>
      <c r="I131" s="737"/>
      <c r="J131" s="750"/>
      <c r="K131" s="737"/>
      <c r="L131" s="750"/>
      <c r="M131" s="737"/>
      <c r="N131" s="750"/>
      <c r="O131" s="737"/>
      <c r="P131" s="750"/>
      <c r="Q131" s="737"/>
      <c r="R131" s="750"/>
      <c r="S131" s="737"/>
      <c r="T131" s="750"/>
      <c r="U131" s="737"/>
      <c r="V131" s="750"/>
      <c r="W131" s="737"/>
      <c r="X131" s="740"/>
      <c r="Y131" s="741"/>
      <c r="Z131" s="737"/>
      <c r="AA131" s="737"/>
      <c r="AB131" s="737"/>
      <c r="AC131" s="737"/>
      <c r="AD131" s="737"/>
      <c r="AE131" s="737"/>
      <c r="AF131" s="737"/>
      <c r="AG131" s="737"/>
      <c r="AH131" s="737"/>
      <c r="AI131" s="737"/>
      <c r="AJ131" s="737"/>
      <c r="AK131" s="737"/>
      <c r="AL131" s="737"/>
      <c r="AM131" s="737"/>
      <c r="AN131" s="737"/>
      <c r="AO131" s="737"/>
      <c r="AP131" s="737"/>
      <c r="AQ131" s="740"/>
      <c r="AR131" s="741"/>
      <c r="AS131" s="737"/>
      <c r="AT131" s="703"/>
      <c r="AU131" s="703"/>
      <c r="AV131" s="705"/>
      <c r="AW131" s="705"/>
      <c r="AX131" s="705"/>
      <c r="AY131" s="705"/>
      <c r="AZ131" s="705"/>
      <c r="BA131" s="705"/>
      <c r="BB131" s="705"/>
      <c r="BC131" s="705"/>
      <c r="BD131" s="705"/>
      <c r="BE131" s="705"/>
      <c r="BF131" s="705"/>
      <c r="BG131" s="705"/>
      <c r="BH131" s="705"/>
      <c r="BI131" s="705"/>
      <c r="BJ131" s="706"/>
      <c r="BK131" s="707">
        <f>SUM(BK126:BK130)</f>
        <v>74320</v>
      </c>
      <c r="BL131" s="707"/>
      <c r="BM131" s="707"/>
      <c r="BN131" s="707"/>
      <c r="BO131" s="707"/>
      <c r="BP131" s="707"/>
      <c r="BQ131" s="707"/>
      <c r="BR131" s="707"/>
      <c r="BS131" s="707"/>
      <c r="BT131" s="707"/>
      <c r="BU131" s="707"/>
      <c r="BV131" s="707"/>
      <c r="BW131" s="707"/>
      <c r="BX131" s="707"/>
      <c r="BY131" s="707"/>
      <c r="BZ131" s="707"/>
      <c r="CA131" s="707"/>
      <c r="CB131" s="707"/>
      <c r="CC131" s="707"/>
      <c r="CD131" s="707"/>
      <c r="CE131" s="707"/>
      <c r="CF131" s="707"/>
      <c r="CG131" s="707"/>
      <c r="CH131" s="707"/>
      <c r="CI131" s="707"/>
      <c r="CJ131" s="707"/>
      <c r="CK131" s="707"/>
      <c r="CL131" s="707"/>
      <c r="CM131" s="707"/>
      <c r="CN131" s="707"/>
      <c r="CO131" s="712">
        <f>CO128</f>
        <v>0</v>
      </c>
      <c r="CP131" s="713">
        <f>SUM(CP126:CP130)</f>
        <v>0</v>
      </c>
      <c r="CQ131" s="908"/>
      <c r="CR131" s="713">
        <v>0</v>
      </c>
      <c r="CS131" s="778"/>
      <c r="CT131" s="441"/>
      <c r="CU131" s="862"/>
      <c r="CV131" s="438"/>
      <c r="CW131" s="438"/>
      <c r="CX131" s="438"/>
      <c r="CY131" s="438"/>
      <c r="CZ131" s="438"/>
      <c r="DA131" s="682"/>
      <c r="DB131" s="682"/>
    </row>
    <row r="132" spans="1:115" s="79" customFormat="1">
      <c r="A132" s="150"/>
      <c r="B132" s="160"/>
      <c r="C132" s="80"/>
      <c r="D132" s="80"/>
      <c r="E132" s="82"/>
      <c r="F132" s="83"/>
      <c r="G132" s="359"/>
      <c r="H132" s="80"/>
      <c r="I132" s="153"/>
      <c r="J132" s="80"/>
      <c r="K132" s="153"/>
      <c r="L132" s="80"/>
      <c r="M132" s="153"/>
      <c r="N132" s="80"/>
      <c r="O132" s="153"/>
      <c r="P132" s="80"/>
      <c r="Q132" s="152"/>
      <c r="R132" s="80"/>
      <c r="S132" s="152"/>
      <c r="T132" s="80"/>
      <c r="U132" s="152"/>
      <c r="V132" s="80"/>
      <c r="W132" s="152"/>
      <c r="X132" s="300"/>
      <c r="Y132" s="157"/>
      <c r="Z132" s="359"/>
      <c r="AA132" s="278"/>
      <c r="AB132" s="153"/>
      <c r="AC132" s="278"/>
      <c r="AD132" s="152"/>
      <c r="AE132" s="278"/>
      <c r="AF132" s="152"/>
      <c r="AG132" s="278"/>
      <c r="AH132" s="152"/>
      <c r="AI132" s="278"/>
      <c r="AJ132" s="152"/>
      <c r="AK132" s="278"/>
      <c r="AL132" s="278"/>
      <c r="AM132" s="278"/>
      <c r="AN132" s="152"/>
      <c r="AO132" s="278"/>
      <c r="AP132" s="152"/>
      <c r="AQ132" s="300"/>
      <c r="AR132" s="157"/>
      <c r="AS132" s="359"/>
      <c r="AT132" s="363"/>
      <c r="AU132" s="281"/>
      <c r="AV132" s="278"/>
      <c r="AW132" s="152"/>
      <c r="AX132" s="278"/>
      <c r="AY132" s="152"/>
      <c r="AZ132" s="278"/>
      <c r="BA132" s="152"/>
      <c r="BB132" s="278"/>
      <c r="BC132" s="152"/>
      <c r="BD132" s="278"/>
      <c r="BE132" s="278"/>
      <c r="BF132" s="278"/>
      <c r="BG132" s="152"/>
      <c r="BH132" s="278"/>
      <c r="BI132" s="152"/>
      <c r="BJ132" s="300"/>
      <c r="BK132" s="157"/>
      <c r="BL132" s="359"/>
      <c r="BM132" s="379"/>
      <c r="BN132" s="371"/>
      <c r="BO132" s="153"/>
      <c r="BP132" s="379"/>
      <c r="BQ132" s="371"/>
      <c r="BR132" s="152"/>
      <c r="BS132" s="379"/>
      <c r="BT132" s="371"/>
      <c r="BU132" s="152"/>
      <c r="BV132" s="379"/>
      <c r="BW132" s="371"/>
      <c r="BX132" s="152"/>
      <c r="BY132" s="379"/>
      <c r="BZ132" s="371"/>
      <c r="CA132" s="152"/>
      <c r="CB132" s="379"/>
      <c r="CC132" s="371"/>
      <c r="CD132" s="278"/>
      <c r="CE132" s="379"/>
      <c r="CF132" s="371"/>
      <c r="CG132" s="152"/>
      <c r="CH132" s="379"/>
      <c r="CI132" s="371"/>
      <c r="CJ132" s="152"/>
      <c r="CK132" s="156"/>
      <c r="CL132" s="157"/>
      <c r="CM132" s="156"/>
      <c r="CN132" s="157"/>
      <c r="CO132" s="383"/>
      <c r="CP132" s="681"/>
      <c r="CQ132" s="907"/>
      <c r="CR132" s="681"/>
      <c r="CS132" s="785"/>
      <c r="CT132" s="824"/>
      <c r="CU132" s="367"/>
      <c r="CV132" s="407"/>
      <c r="CW132" s="407"/>
      <c r="CX132" s="407"/>
      <c r="CY132" s="407"/>
      <c r="CZ132" s="407"/>
      <c r="DA132" s="682"/>
      <c r="DB132" s="682"/>
    </row>
    <row r="133" spans="1:115" s="79" customFormat="1">
      <c r="A133" s="150"/>
      <c r="B133" s="170" t="s">
        <v>33</v>
      </c>
      <c r="C133" s="80"/>
      <c r="D133" s="80"/>
      <c r="E133" s="82"/>
      <c r="F133" s="83"/>
      <c r="G133" s="359"/>
      <c r="H133" s="80"/>
      <c r="I133" s="153"/>
      <c r="J133" s="80"/>
      <c r="K133" s="153"/>
      <c r="L133" s="80"/>
      <c r="M133" s="153"/>
      <c r="N133" s="80"/>
      <c r="O133" s="153"/>
      <c r="P133" s="80"/>
      <c r="Q133" s="152"/>
      <c r="R133" s="80"/>
      <c r="S133" s="152"/>
      <c r="T133" s="80"/>
      <c r="U133" s="152"/>
      <c r="V133" s="80"/>
      <c r="W133" s="152"/>
      <c r="X133" s="300"/>
      <c r="Y133" s="157"/>
      <c r="Z133" s="359"/>
      <c r="AA133" s="278"/>
      <c r="AB133" s="153"/>
      <c r="AC133" s="278"/>
      <c r="AD133" s="152"/>
      <c r="AE133" s="278"/>
      <c r="AF133" s="152"/>
      <c r="AG133" s="278"/>
      <c r="AH133" s="152"/>
      <c r="AI133" s="278"/>
      <c r="AJ133" s="152"/>
      <c r="AK133" s="278"/>
      <c r="AL133" s="152"/>
      <c r="AM133" s="278"/>
      <c r="AN133" s="152"/>
      <c r="AO133" s="278"/>
      <c r="AP133" s="152"/>
      <c r="AQ133" s="300"/>
      <c r="AR133" s="157"/>
      <c r="AS133" s="359"/>
      <c r="AT133" s="363"/>
      <c r="AU133" s="281"/>
      <c r="AV133" s="278"/>
      <c r="AW133" s="152"/>
      <c r="AX133" s="278"/>
      <c r="AY133" s="152"/>
      <c r="AZ133" s="278"/>
      <c r="BA133" s="152"/>
      <c r="BB133" s="278"/>
      <c r="BC133" s="152"/>
      <c r="BD133" s="278"/>
      <c r="BE133" s="152"/>
      <c r="BF133" s="278"/>
      <c r="BG133" s="152"/>
      <c r="BH133" s="278"/>
      <c r="BI133" s="152"/>
      <c r="BJ133" s="300"/>
      <c r="BK133" s="157"/>
      <c r="BL133" s="359"/>
      <c r="BM133" s="379"/>
      <c r="BN133" s="371"/>
      <c r="BO133" s="153"/>
      <c r="BP133" s="379"/>
      <c r="BQ133" s="371"/>
      <c r="BR133" s="152"/>
      <c r="BS133" s="379"/>
      <c r="BT133" s="371"/>
      <c r="BU133" s="152"/>
      <c r="BV133" s="379"/>
      <c r="BW133" s="371"/>
      <c r="BX133" s="152"/>
      <c r="BY133" s="379"/>
      <c r="BZ133" s="371"/>
      <c r="CA133" s="152"/>
      <c r="CB133" s="379"/>
      <c r="CC133" s="371"/>
      <c r="CD133" s="152"/>
      <c r="CE133" s="379"/>
      <c r="CF133" s="371"/>
      <c r="CG133" s="152"/>
      <c r="CH133" s="379"/>
      <c r="CI133" s="371"/>
      <c r="CJ133" s="152"/>
      <c r="CK133" s="156"/>
      <c r="CL133" s="157"/>
      <c r="CM133" s="156"/>
      <c r="CN133" s="157"/>
      <c r="CO133" s="383"/>
      <c r="CP133" s="681"/>
      <c r="CQ133" s="907"/>
      <c r="CR133" s="681"/>
      <c r="CS133" s="785"/>
      <c r="CT133" s="824"/>
      <c r="CU133" s="367"/>
      <c r="CV133" s="407"/>
      <c r="CW133" s="407"/>
      <c r="CX133" s="407"/>
      <c r="CY133" s="407"/>
      <c r="CZ133" s="407"/>
      <c r="DA133" s="682"/>
      <c r="DB133" s="682"/>
    </row>
    <row r="134" spans="1:115" s="79" customFormat="1">
      <c r="A134" s="150"/>
      <c r="B134" s="160"/>
      <c r="C134" s="80"/>
      <c r="D134" s="80"/>
      <c r="E134" s="82"/>
      <c r="F134" s="83"/>
      <c r="G134" s="359"/>
      <c r="H134" s="80"/>
      <c r="I134" s="153"/>
      <c r="J134" s="80"/>
      <c r="K134" s="153"/>
      <c r="L134" s="80"/>
      <c r="M134" s="153"/>
      <c r="N134" s="80"/>
      <c r="O134" s="153"/>
      <c r="P134" s="80"/>
      <c r="Q134" s="152"/>
      <c r="R134" s="80"/>
      <c r="S134" s="152"/>
      <c r="T134" s="80"/>
      <c r="U134" s="152"/>
      <c r="V134" s="80"/>
      <c r="W134" s="152"/>
      <c r="X134" s="300"/>
      <c r="Y134" s="157"/>
      <c r="Z134" s="359"/>
      <c r="AA134" s="272"/>
      <c r="AB134" s="153"/>
      <c r="AC134" s="152"/>
      <c r="AD134" s="152"/>
      <c r="AE134" s="152"/>
      <c r="AF134" s="152"/>
      <c r="AG134" s="152"/>
      <c r="AH134" s="152"/>
      <c r="AI134" s="152"/>
      <c r="AJ134" s="152"/>
      <c r="AK134" s="152"/>
      <c r="AL134" s="152"/>
      <c r="AM134" s="152"/>
      <c r="AN134" s="152"/>
      <c r="AO134" s="152"/>
      <c r="AP134" s="152"/>
      <c r="AQ134" s="300"/>
      <c r="AR134" s="157"/>
      <c r="AS134" s="359"/>
      <c r="AT134" s="365"/>
      <c r="AU134" s="281"/>
      <c r="AV134" s="152"/>
      <c r="AW134" s="152"/>
      <c r="AX134" s="152"/>
      <c r="AY134" s="152"/>
      <c r="AZ134" s="152"/>
      <c r="BA134" s="152"/>
      <c r="BB134" s="152"/>
      <c r="BC134" s="152"/>
      <c r="BD134" s="152"/>
      <c r="BE134" s="152"/>
      <c r="BF134" s="152"/>
      <c r="BG134" s="152"/>
      <c r="BH134" s="152"/>
      <c r="BI134" s="152"/>
      <c r="BJ134" s="300"/>
      <c r="BK134" s="157"/>
      <c r="BL134" s="359"/>
      <c r="BM134" s="379"/>
      <c r="BN134" s="372"/>
      <c r="BO134" s="153"/>
      <c r="BP134" s="379"/>
      <c r="BQ134" s="372"/>
      <c r="BR134" s="152"/>
      <c r="BS134" s="379"/>
      <c r="BT134" s="372"/>
      <c r="BU134" s="152"/>
      <c r="BV134" s="379"/>
      <c r="BW134" s="372"/>
      <c r="BX134" s="152"/>
      <c r="BY134" s="379"/>
      <c r="BZ134" s="372"/>
      <c r="CA134" s="152"/>
      <c r="CB134" s="379"/>
      <c r="CC134" s="372"/>
      <c r="CD134" s="152"/>
      <c r="CE134" s="379"/>
      <c r="CF134" s="372"/>
      <c r="CG134" s="152"/>
      <c r="CH134" s="379"/>
      <c r="CI134" s="372"/>
      <c r="CJ134" s="152"/>
      <c r="CK134" s="156"/>
      <c r="CL134" s="157"/>
      <c r="CM134" s="156"/>
      <c r="CN134" s="157"/>
      <c r="CO134" s="383"/>
      <c r="CP134" s="681"/>
      <c r="CQ134" s="907"/>
      <c r="CR134" s="681"/>
      <c r="CS134" s="785"/>
      <c r="CT134" s="824"/>
      <c r="CU134" s="367"/>
      <c r="CV134" s="407"/>
      <c r="CW134" s="407"/>
      <c r="CX134" s="407"/>
      <c r="CY134" s="407"/>
      <c r="CZ134" s="407"/>
      <c r="DA134" s="682"/>
      <c r="DB134" s="682"/>
    </row>
    <row r="135" spans="1:115" s="180" customFormat="1" ht="31.2">
      <c r="A135" s="171" t="s">
        <v>10</v>
      </c>
      <c r="B135" s="172" t="s">
        <v>47</v>
      </c>
      <c r="C135" s="173">
        <v>6397</v>
      </c>
      <c r="D135" s="173" t="s">
        <v>11</v>
      </c>
      <c r="E135" s="174">
        <v>1130</v>
      </c>
      <c r="F135" s="175">
        <v>7228610</v>
      </c>
      <c r="G135" s="359"/>
      <c r="H135" s="173">
        <v>6397</v>
      </c>
      <c r="I135" s="177">
        <v>1355364.375</v>
      </c>
      <c r="J135" s="173">
        <v>6397</v>
      </c>
      <c r="K135" s="177">
        <v>1897510.1249999995</v>
      </c>
      <c r="L135" s="173">
        <v>6397</v>
      </c>
      <c r="M135" s="177">
        <v>1897510.1249999995</v>
      </c>
      <c r="N135" s="173">
        <v>6397</v>
      </c>
      <c r="O135" s="177">
        <v>271072.87500000006</v>
      </c>
      <c r="P135" s="173">
        <v>6397</v>
      </c>
      <c r="Q135" s="177">
        <v>451788.125</v>
      </c>
      <c r="R135" s="173">
        <v>6397</v>
      </c>
      <c r="S135" s="177">
        <v>632503.375</v>
      </c>
      <c r="T135" s="173">
        <v>6397</v>
      </c>
      <c r="U135" s="177">
        <v>632503.375</v>
      </c>
      <c r="V135" s="173">
        <v>6397</v>
      </c>
      <c r="W135" s="177">
        <v>90357.625</v>
      </c>
      <c r="X135" s="301">
        <v>0.99999999999999989</v>
      </c>
      <c r="Y135" s="179">
        <v>7228609.9999999991</v>
      </c>
      <c r="Z135" s="359"/>
      <c r="AA135" s="176">
        <v>6397</v>
      </c>
      <c r="AB135" s="177">
        <v>1355364.375</v>
      </c>
      <c r="AC135" s="176">
        <v>6397</v>
      </c>
      <c r="AD135" s="176">
        <v>1897510.1249999995</v>
      </c>
      <c r="AE135" s="176">
        <v>6397</v>
      </c>
      <c r="AF135" s="176">
        <v>1897510.1249999995</v>
      </c>
      <c r="AG135" s="283">
        <v>6397</v>
      </c>
      <c r="AH135" s="176">
        <v>271072.87500000006</v>
      </c>
      <c r="AI135" s="176">
        <v>5817.0594127608811</v>
      </c>
      <c r="AJ135" s="176">
        <v>410829.82102623722</v>
      </c>
      <c r="AK135" s="176">
        <v>5817.0594127608811</v>
      </c>
      <c r="AL135" s="176">
        <v>575161.74943673203</v>
      </c>
      <c r="AM135" s="176">
        <v>5817.0594127608811</v>
      </c>
      <c r="AN135" s="176">
        <v>575161.74943673203</v>
      </c>
      <c r="AO135" s="176">
        <v>5817.0594127608811</v>
      </c>
      <c r="AP135" s="176">
        <v>82165.964205247437</v>
      </c>
      <c r="AQ135" s="301">
        <v>0.97733544680166007</v>
      </c>
      <c r="AR135" s="179">
        <v>7064776.7841049479</v>
      </c>
      <c r="AS135" s="359"/>
      <c r="AT135" s="368">
        <v>0</v>
      </c>
      <c r="AU135" s="281">
        <v>0</v>
      </c>
      <c r="AV135" s="368">
        <v>0</v>
      </c>
      <c r="AW135" s="281">
        <v>0</v>
      </c>
      <c r="AX135" s="368">
        <v>0</v>
      </c>
      <c r="AY135" s="281">
        <v>0</v>
      </c>
      <c r="AZ135" s="368">
        <v>0</v>
      </c>
      <c r="BA135" s="281">
        <v>0</v>
      </c>
      <c r="BB135" s="368">
        <v>579.94058723911894</v>
      </c>
      <c r="BC135" s="281">
        <v>40958.303973762784</v>
      </c>
      <c r="BD135" s="368">
        <v>579.94058723911894</v>
      </c>
      <c r="BE135" s="281">
        <v>57341.625563267968</v>
      </c>
      <c r="BF135" s="368">
        <v>579.94058723911894</v>
      </c>
      <c r="BG135" s="281">
        <v>57341.625563267968</v>
      </c>
      <c r="BH135" s="368">
        <v>579.94058723911894</v>
      </c>
      <c r="BI135" s="281">
        <v>8191.6607947525627</v>
      </c>
      <c r="BJ135" s="301">
        <v>2.2664553198339831E-2</v>
      </c>
      <c r="BK135" s="179">
        <v>163833.21589505128</v>
      </c>
      <c r="BL135" s="359"/>
      <c r="BM135" s="376">
        <v>0</v>
      </c>
      <c r="BN135" s="369"/>
      <c r="BO135" s="281">
        <v>0</v>
      </c>
      <c r="BP135" s="376">
        <v>0</v>
      </c>
      <c r="BQ135" s="369"/>
      <c r="BR135" s="281">
        <v>0</v>
      </c>
      <c r="BS135" s="376">
        <v>0</v>
      </c>
      <c r="BT135" s="369"/>
      <c r="BU135" s="281">
        <v>0</v>
      </c>
      <c r="BV135" s="376">
        <v>0</v>
      </c>
      <c r="BW135" s="369"/>
      <c r="BX135" s="281">
        <v>0</v>
      </c>
      <c r="BY135" s="376">
        <v>579.94058723911894</v>
      </c>
      <c r="BZ135" s="369">
        <v>1</v>
      </c>
      <c r="CA135" s="281">
        <v>40958.303973762784</v>
      </c>
      <c r="CB135" s="376">
        <v>579.94058723911894</v>
      </c>
      <c r="CC135" s="369">
        <v>1</v>
      </c>
      <c r="CD135" s="281">
        <v>57341.625563267968</v>
      </c>
      <c r="CE135" s="376">
        <v>579.94058723911894</v>
      </c>
      <c r="CF135" s="369">
        <v>1</v>
      </c>
      <c r="CG135" s="281">
        <v>57341.625563267968</v>
      </c>
      <c r="CH135" s="376">
        <v>579.94058723911894</v>
      </c>
      <c r="CI135" s="369"/>
      <c r="CJ135" s="281">
        <v>0</v>
      </c>
      <c r="CK135" s="178">
        <v>0.95</v>
      </c>
      <c r="CL135" s="179">
        <v>155641.55510029872</v>
      </c>
      <c r="CM135" s="380">
        <v>0</v>
      </c>
      <c r="CN135" s="179">
        <v>0</v>
      </c>
      <c r="CO135" s="384">
        <v>0.95</v>
      </c>
      <c r="CP135" s="687">
        <v>155641.55510029872</v>
      </c>
      <c r="CQ135" s="906">
        <v>0.95</v>
      </c>
      <c r="CR135" s="687">
        <v>155641.55510029872</v>
      </c>
      <c r="CS135" s="785"/>
      <c r="CT135" s="824"/>
      <c r="CU135" s="367"/>
      <c r="CV135" s="407"/>
      <c r="CW135" s="407"/>
      <c r="CX135" s="407"/>
      <c r="CY135" s="407"/>
      <c r="CZ135" s="407"/>
      <c r="DA135" s="682"/>
      <c r="DB135" s="682"/>
      <c r="DC135" s="180" t="s">
        <v>189</v>
      </c>
      <c r="DG135" s="180">
        <v>7064776.7841049489</v>
      </c>
      <c r="DH135" s="180">
        <v>163833.21589505114</v>
      </c>
      <c r="DI135" s="180">
        <v>1807152.5</v>
      </c>
      <c r="DJ135" s="297">
        <v>9.0658212793359241E-2</v>
      </c>
      <c r="DK135" s="180">
        <v>5817.0594127608811</v>
      </c>
    </row>
    <row r="136" spans="1:115" s="79" customFormat="1">
      <c r="A136" s="150"/>
      <c r="B136" s="81" t="s">
        <v>74</v>
      </c>
      <c r="C136" s="80"/>
      <c r="D136" s="80"/>
      <c r="E136" s="82">
        <v>0</v>
      </c>
      <c r="F136" s="83" t="s">
        <v>42</v>
      </c>
      <c r="G136" s="359"/>
      <c r="H136" s="80"/>
      <c r="I136" s="153"/>
      <c r="J136" s="80"/>
      <c r="K136" s="153"/>
      <c r="L136" s="80"/>
      <c r="M136" s="153"/>
      <c r="N136" s="80"/>
      <c r="O136" s="153"/>
      <c r="P136" s="80"/>
      <c r="Q136" s="152"/>
      <c r="R136" s="80"/>
      <c r="S136" s="152"/>
      <c r="T136" s="80"/>
      <c r="U136" s="152"/>
      <c r="V136" s="80"/>
      <c r="W136" s="152"/>
      <c r="X136" s="300"/>
      <c r="Y136" s="157"/>
      <c r="Z136" s="359"/>
      <c r="AA136" s="152"/>
      <c r="AB136" s="153"/>
      <c r="AC136" s="152"/>
      <c r="AD136" s="152"/>
      <c r="AE136" s="152"/>
      <c r="AF136" s="152"/>
      <c r="AG136" s="152"/>
      <c r="AH136" s="152"/>
      <c r="AI136" s="152"/>
      <c r="AJ136" s="152"/>
      <c r="AK136" s="152"/>
      <c r="AL136" s="152"/>
      <c r="AM136" s="152"/>
      <c r="AN136" s="152"/>
      <c r="AO136" s="152"/>
      <c r="AP136" s="152"/>
      <c r="AQ136" s="300"/>
      <c r="AR136" s="157"/>
      <c r="AS136" s="359"/>
      <c r="AT136" s="282"/>
      <c r="AU136" s="281"/>
      <c r="AV136" s="152"/>
      <c r="AW136" s="152"/>
      <c r="AX136" s="152"/>
      <c r="AY136" s="152"/>
      <c r="AZ136" s="152"/>
      <c r="BA136" s="152"/>
      <c r="BB136" s="152"/>
      <c r="BC136" s="152"/>
      <c r="BD136" s="152"/>
      <c r="BE136" s="152"/>
      <c r="BF136" s="152"/>
      <c r="BG136" s="152"/>
      <c r="BH136" s="152"/>
      <c r="BI136" s="152"/>
      <c r="BJ136" s="300"/>
      <c r="BK136" s="157"/>
      <c r="BL136" s="359"/>
      <c r="BM136" s="377"/>
      <c r="BN136" s="370"/>
      <c r="BO136" s="153"/>
      <c r="BP136" s="377"/>
      <c r="BQ136" s="370"/>
      <c r="BR136" s="152"/>
      <c r="BS136" s="377"/>
      <c r="BT136" s="370"/>
      <c r="BU136" s="152"/>
      <c r="BV136" s="377"/>
      <c r="BW136" s="370"/>
      <c r="BX136" s="152"/>
      <c r="BY136" s="377"/>
      <c r="BZ136" s="370"/>
      <c r="CA136" s="152"/>
      <c r="CB136" s="377"/>
      <c r="CC136" s="370"/>
      <c r="CD136" s="152"/>
      <c r="CE136" s="377"/>
      <c r="CF136" s="370"/>
      <c r="CG136" s="152"/>
      <c r="CH136" s="377"/>
      <c r="CI136" s="370"/>
      <c r="CJ136" s="152"/>
      <c r="CK136" s="156"/>
      <c r="CL136" s="157"/>
      <c r="CM136" s="156"/>
      <c r="CN136" s="157"/>
      <c r="CO136" s="383"/>
      <c r="CP136" s="681"/>
      <c r="CQ136" s="907"/>
      <c r="CR136" s="681"/>
      <c r="CS136" s="785"/>
      <c r="CT136" s="824"/>
      <c r="CU136" s="367"/>
      <c r="CV136" s="407"/>
      <c r="CW136" s="407"/>
      <c r="CX136" s="407"/>
      <c r="CY136" s="407"/>
      <c r="CZ136" s="407"/>
      <c r="DA136" s="682"/>
      <c r="DB136" s="682"/>
    </row>
    <row r="137" spans="1:115" s="79" customFormat="1">
      <c r="A137" s="150"/>
      <c r="B137" s="81"/>
      <c r="C137" s="80"/>
      <c r="D137" s="80"/>
      <c r="E137" s="82"/>
      <c r="F137" s="83"/>
      <c r="G137" s="359"/>
      <c r="H137" s="80"/>
      <c r="I137" s="153"/>
      <c r="J137" s="80"/>
      <c r="K137" s="153"/>
      <c r="L137" s="80"/>
      <c r="M137" s="153"/>
      <c r="N137" s="80"/>
      <c r="O137" s="153"/>
      <c r="P137" s="80"/>
      <c r="Q137" s="152"/>
      <c r="R137" s="80"/>
      <c r="S137" s="152"/>
      <c r="T137" s="80"/>
      <c r="U137" s="152"/>
      <c r="V137" s="80"/>
      <c r="W137" s="152"/>
      <c r="X137" s="300"/>
      <c r="Y137" s="157"/>
      <c r="Z137" s="359"/>
      <c r="AA137" s="152"/>
      <c r="AB137" s="153"/>
      <c r="AC137" s="152"/>
      <c r="AD137" s="152"/>
      <c r="AE137" s="152"/>
      <c r="AF137" s="152"/>
      <c r="AG137" s="152"/>
      <c r="AH137" s="152"/>
      <c r="AI137" s="152"/>
      <c r="AJ137" s="152"/>
      <c r="AK137" s="152"/>
      <c r="AL137" s="152"/>
      <c r="AM137" s="152"/>
      <c r="AN137" s="152"/>
      <c r="AO137" s="152"/>
      <c r="AP137" s="152"/>
      <c r="AQ137" s="300"/>
      <c r="AR137" s="157"/>
      <c r="AS137" s="359"/>
      <c r="AT137" s="282"/>
      <c r="AU137" s="281"/>
      <c r="AV137" s="152"/>
      <c r="AW137" s="152"/>
      <c r="AX137" s="152"/>
      <c r="AY137" s="152"/>
      <c r="AZ137" s="152"/>
      <c r="BA137" s="152"/>
      <c r="BB137" s="152"/>
      <c r="BC137" s="152"/>
      <c r="BD137" s="152"/>
      <c r="BE137" s="152"/>
      <c r="BF137" s="152"/>
      <c r="BG137" s="152"/>
      <c r="BH137" s="152"/>
      <c r="BI137" s="152"/>
      <c r="BJ137" s="300"/>
      <c r="BK137" s="157"/>
      <c r="BL137" s="359"/>
      <c r="BM137" s="377"/>
      <c r="BN137" s="370"/>
      <c r="BO137" s="153"/>
      <c r="BP137" s="377"/>
      <c r="BQ137" s="370"/>
      <c r="BR137" s="152"/>
      <c r="BS137" s="377"/>
      <c r="BT137" s="370"/>
      <c r="BU137" s="152"/>
      <c r="BV137" s="377"/>
      <c r="BW137" s="370"/>
      <c r="BX137" s="152"/>
      <c r="BY137" s="377"/>
      <c r="BZ137" s="370"/>
      <c r="CA137" s="152"/>
      <c r="CB137" s="377"/>
      <c r="CC137" s="370"/>
      <c r="CD137" s="152"/>
      <c r="CE137" s="377"/>
      <c r="CF137" s="370"/>
      <c r="CG137" s="152"/>
      <c r="CH137" s="377"/>
      <c r="CI137" s="370"/>
      <c r="CJ137" s="152"/>
      <c r="CK137" s="156"/>
      <c r="CL137" s="157"/>
      <c r="CM137" s="156"/>
      <c r="CN137" s="157"/>
      <c r="CO137" s="383"/>
      <c r="CP137" s="681"/>
      <c r="CQ137" s="907"/>
      <c r="CR137" s="681"/>
      <c r="CS137" s="785"/>
      <c r="CT137" s="824"/>
      <c r="CU137" s="367"/>
      <c r="CV137" s="407"/>
      <c r="CW137" s="407"/>
      <c r="CX137" s="407"/>
      <c r="CY137" s="407"/>
      <c r="CZ137" s="407"/>
      <c r="DA137" s="682"/>
      <c r="DB137" s="682"/>
    </row>
    <row r="138" spans="1:115" s="79" customFormat="1">
      <c r="A138" s="150"/>
      <c r="B138" s="160"/>
      <c r="C138" s="80"/>
      <c r="D138" s="80"/>
      <c r="E138" s="82"/>
      <c r="F138" s="83"/>
      <c r="G138" s="359"/>
      <c r="H138" s="80"/>
      <c r="I138" s="153"/>
      <c r="J138" s="80"/>
      <c r="K138" s="153"/>
      <c r="L138" s="80"/>
      <c r="M138" s="153"/>
      <c r="N138" s="80"/>
      <c r="O138" s="153"/>
      <c r="P138" s="80"/>
      <c r="Q138" s="152"/>
      <c r="R138" s="80"/>
      <c r="S138" s="152"/>
      <c r="T138" s="80"/>
      <c r="U138" s="152"/>
      <c r="V138" s="80"/>
      <c r="W138" s="152"/>
      <c r="X138" s="300"/>
      <c r="Y138" s="157"/>
      <c r="Z138" s="359"/>
      <c r="AA138" s="249"/>
      <c r="AB138" s="153"/>
      <c r="AC138" s="152"/>
      <c r="AD138" s="152"/>
      <c r="AE138" s="152"/>
      <c r="AF138" s="152"/>
      <c r="AG138" s="152"/>
      <c r="AH138" s="152"/>
      <c r="AI138" s="152"/>
      <c r="AJ138" s="152"/>
      <c r="AK138" s="152"/>
      <c r="AL138" s="152"/>
      <c r="AM138" s="152"/>
      <c r="AN138" s="152"/>
      <c r="AO138" s="152"/>
      <c r="AP138" s="152"/>
      <c r="AQ138" s="300"/>
      <c r="AR138" s="157"/>
      <c r="AS138" s="359"/>
      <c r="AT138" s="360"/>
      <c r="AU138" s="281"/>
      <c r="AV138" s="152"/>
      <c r="AW138" s="152"/>
      <c r="AX138" s="152"/>
      <c r="AY138" s="152"/>
      <c r="AZ138" s="152"/>
      <c r="BA138" s="152"/>
      <c r="BB138" s="152"/>
      <c r="BC138" s="152"/>
      <c r="BD138" s="152"/>
      <c r="BE138" s="152"/>
      <c r="BF138" s="152"/>
      <c r="BG138" s="152"/>
      <c r="BH138" s="152"/>
      <c r="BI138" s="152"/>
      <c r="BJ138" s="300"/>
      <c r="BK138" s="157"/>
      <c r="BL138" s="359"/>
      <c r="BM138" s="377"/>
      <c r="BN138" s="364"/>
      <c r="BO138" s="153"/>
      <c r="BP138" s="377"/>
      <c r="BQ138" s="364"/>
      <c r="BR138" s="152"/>
      <c r="BS138" s="377"/>
      <c r="BT138" s="364"/>
      <c r="BU138" s="152"/>
      <c r="BV138" s="377"/>
      <c r="BW138" s="364"/>
      <c r="BX138" s="152"/>
      <c r="BY138" s="377"/>
      <c r="BZ138" s="364"/>
      <c r="CA138" s="152"/>
      <c r="CB138" s="377"/>
      <c r="CC138" s="364"/>
      <c r="CD138" s="152"/>
      <c r="CE138" s="377"/>
      <c r="CF138" s="364"/>
      <c r="CG138" s="152"/>
      <c r="CH138" s="377"/>
      <c r="CI138" s="364"/>
      <c r="CJ138" s="152"/>
      <c r="CK138" s="156"/>
      <c r="CL138" s="157"/>
      <c r="CM138" s="156"/>
      <c r="CN138" s="157"/>
      <c r="CO138" s="383"/>
      <c r="CP138" s="681"/>
      <c r="CQ138" s="907"/>
      <c r="CR138" s="681"/>
      <c r="CS138" s="785"/>
      <c r="CT138" s="824"/>
      <c r="CU138" s="367"/>
      <c r="CV138" s="407"/>
      <c r="CW138" s="407"/>
      <c r="CX138" s="407"/>
      <c r="CY138" s="407"/>
      <c r="CZ138" s="407"/>
      <c r="DA138" s="682"/>
      <c r="DB138" s="682"/>
    </row>
    <row r="139" spans="1:115" s="180" customFormat="1" ht="22.5" customHeight="1">
      <c r="A139" s="171" t="s">
        <v>12</v>
      </c>
      <c r="B139" s="172" t="s">
        <v>122</v>
      </c>
      <c r="C139" s="173">
        <v>1815</v>
      </c>
      <c r="D139" s="173" t="s">
        <v>11</v>
      </c>
      <c r="E139" s="174">
        <v>1140</v>
      </c>
      <c r="F139" s="175">
        <v>2069100</v>
      </c>
      <c r="G139" s="359"/>
      <c r="H139" s="173">
        <v>1815</v>
      </c>
      <c r="I139" s="177">
        <v>387956.25</v>
      </c>
      <c r="J139" s="173">
        <v>1815</v>
      </c>
      <c r="K139" s="177">
        <v>543138.74999999988</v>
      </c>
      <c r="L139" s="173">
        <v>1815</v>
      </c>
      <c r="M139" s="177">
        <v>543138.74999999988</v>
      </c>
      <c r="N139" s="173">
        <v>1815</v>
      </c>
      <c r="O139" s="177">
        <v>77591.250000000015</v>
      </c>
      <c r="P139" s="173">
        <v>1815</v>
      </c>
      <c r="Q139" s="177">
        <v>129318.75</v>
      </c>
      <c r="R139" s="173">
        <v>1815</v>
      </c>
      <c r="S139" s="177">
        <v>181046.25</v>
      </c>
      <c r="T139" s="173">
        <v>1815</v>
      </c>
      <c r="U139" s="177">
        <v>181046.25</v>
      </c>
      <c r="V139" s="173">
        <v>1815</v>
      </c>
      <c r="W139" s="177">
        <v>25863.75</v>
      </c>
      <c r="X139" s="301">
        <v>0.99999999999999989</v>
      </c>
      <c r="Y139" s="179">
        <v>2069099.9999999998</v>
      </c>
      <c r="Z139" s="359"/>
      <c r="AA139" s="283">
        <v>1815</v>
      </c>
      <c r="AB139" s="177">
        <v>387956.25</v>
      </c>
      <c r="AC139" s="283">
        <v>1815</v>
      </c>
      <c r="AD139" s="176">
        <v>543138.74999999988</v>
      </c>
      <c r="AE139" s="283">
        <v>1815</v>
      </c>
      <c r="AF139" s="176">
        <v>543138.74999999988</v>
      </c>
      <c r="AG139" s="283">
        <v>1815</v>
      </c>
      <c r="AH139" s="176">
        <v>77591.250000000015</v>
      </c>
      <c r="AI139" s="283">
        <v>1650.455343780053</v>
      </c>
      <c r="AJ139" s="176">
        <v>117594.94324432878</v>
      </c>
      <c r="AK139" s="283">
        <v>1650.455343780053</v>
      </c>
      <c r="AL139" s="176">
        <v>164632.92054206028</v>
      </c>
      <c r="AM139" s="283">
        <v>1650.455343780053</v>
      </c>
      <c r="AN139" s="176">
        <v>164632.92054206028</v>
      </c>
      <c r="AO139" s="283">
        <v>1650.455343780053</v>
      </c>
      <c r="AP139" s="176">
        <v>23518.988648865754</v>
      </c>
      <c r="AQ139" s="301">
        <v>0.97733544680166007</v>
      </c>
      <c r="AR139" s="179">
        <v>2022204.7729773149</v>
      </c>
      <c r="AS139" s="359"/>
      <c r="AT139" s="368">
        <v>0</v>
      </c>
      <c r="AU139" s="281">
        <v>0</v>
      </c>
      <c r="AV139" s="368">
        <v>0</v>
      </c>
      <c r="AW139" s="281">
        <v>0</v>
      </c>
      <c r="AX139" s="368">
        <v>0</v>
      </c>
      <c r="AY139" s="281">
        <v>0</v>
      </c>
      <c r="AZ139" s="368">
        <v>0</v>
      </c>
      <c r="BA139" s="281">
        <v>0</v>
      </c>
      <c r="BB139" s="368">
        <v>164.544656219947</v>
      </c>
      <c r="BC139" s="281">
        <v>11723.806755671219</v>
      </c>
      <c r="BD139" s="368">
        <v>164.544656219947</v>
      </c>
      <c r="BE139" s="281">
        <v>16413.329457939719</v>
      </c>
      <c r="BF139" s="368">
        <v>164.544656219947</v>
      </c>
      <c r="BG139" s="281">
        <v>16413.329457939719</v>
      </c>
      <c r="BH139" s="368">
        <v>164.544656219947</v>
      </c>
      <c r="BI139" s="281">
        <v>2344.7613511342461</v>
      </c>
      <c r="BJ139" s="301">
        <v>2.2664553198339814E-2</v>
      </c>
      <c r="BK139" s="179">
        <v>46895.227022684907</v>
      </c>
      <c r="BL139" s="359"/>
      <c r="BM139" s="376">
        <v>0</v>
      </c>
      <c r="BN139" s="369"/>
      <c r="BO139" s="281">
        <v>0</v>
      </c>
      <c r="BP139" s="376">
        <v>0</v>
      </c>
      <c r="BQ139" s="369"/>
      <c r="BR139" s="281">
        <v>0</v>
      </c>
      <c r="BS139" s="376">
        <v>0</v>
      </c>
      <c r="BT139" s="369"/>
      <c r="BU139" s="281">
        <v>0</v>
      </c>
      <c r="BV139" s="376">
        <v>0</v>
      </c>
      <c r="BW139" s="369"/>
      <c r="BX139" s="281">
        <v>0</v>
      </c>
      <c r="BY139" s="376">
        <v>164.544656219947</v>
      </c>
      <c r="BZ139" s="369">
        <v>1</v>
      </c>
      <c r="CA139" s="281">
        <v>11723.806755671219</v>
      </c>
      <c r="CB139" s="376">
        <v>164.544656219947</v>
      </c>
      <c r="CC139" s="369">
        <v>1</v>
      </c>
      <c r="CD139" s="281">
        <v>16413.329457939719</v>
      </c>
      <c r="CE139" s="376">
        <v>164.544656219947</v>
      </c>
      <c r="CF139" s="369">
        <v>1</v>
      </c>
      <c r="CG139" s="281">
        <v>16413.329457939719</v>
      </c>
      <c r="CH139" s="376">
        <v>164.544656219947</v>
      </c>
      <c r="CI139" s="369"/>
      <c r="CJ139" s="281">
        <v>0</v>
      </c>
      <c r="CK139" s="178">
        <v>0.95</v>
      </c>
      <c r="CL139" s="179">
        <v>44550.465671550657</v>
      </c>
      <c r="CM139" s="380">
        <v>0</v>
      </c>
      <c r="CN139" s="179">
        <v>0</v>
      </c>
      <c r="CO139" s="384">
        <v>0.95</v>
      </c>
      <c r="CP139" s="687">
        <v>44550.465671550657</v>
      </c>
      <c r="CQ139" s="906">
        <v>0.95</v>
      </c>
      <c r="CR139" s="687">
        <v>44550.465671550657</v>
      </c>
      <c r="CS139" s="785"/>
      <c r="CT139" s="824"/>
      <c r="CU139" s="367"/>
      <c r="CV139" s="407"/>
      <c r="CW139" s="407"/>
      <c r="CX139" s="407"/>
      <c r="CY139" s="407"/>
      <c r="CZ139" s="407"/>
      <c r="DA139" s="682"/>
      <c r="DB139" s="682"/>
      <c r="DC139" s="180" t="s">
        <v>192</v>
      </c>
      <c r="DG139" s="79">
        <v>2022204.7729773151</v>
      </c>
      <c r="DH139" s="180">
        <v>46895.227022684878</v>
      </c>
      <c r="DI139" s="180">
        <v>517275</v>
      </c>
      <c r="DJ139" s="297">
        <v>9.06582127933592E-2</v>
      </c>
      <c r="DK139" s="180">
        <v>1650.455343780053</v>
      </c>
    </row>
    <row r="140" spans="1:115" s="79" customFormat="1">
      <c r="A140" s="150"/>
      <c r="B140" s="81" t="s">
        <v>75</v>
      </c>
      <c r="C140" s="80"/>
      <c r="D140" s="80"/>
      <c r="E140" s="82">
        <v>0</v>
      </c>
      <c r="F140" s="83" t="s">
        <v>42</v>
      </c>
      <c r="G140" s="359"/>
      <c r="H140" s="80"/>
      <c r="I140" s="153"/>
      <c r="J140" s="80"/>
      <c r="K140" s="153"/>
      <c r="L140" s="80"/>
      <c r="M140" s="153"/>
      <c r="N140" s="80"/>
      <c r="O140" s="153"/>
      <c r="P140" s="80"/>
      <c r="Q140" s="152"/>
      <c r="R140" s="80"/>
      <c r="S140" s="152"/>
      <c r="T140" s="80"/>
      <c r="U140" s="152"/>
      <c r="V140" s="80"/>
      <c r="W140" s="152"/>
      <c r="X140" s="300"/>
      <c r="Y140" s="157"/>
      <c r="Z140" s="359"/>
      <c r="AA140" s="152"/>
      <c r="AB140" s="153"/>
      <c r="AC140" s="152"/>
      <c r="AD140" s="152"/>
      <c r="AE140" s="152"/>
      <c r="AF140" s="152"/>
      <c r="AG140" s="152"/>
      <c r="AH140" s="152"/>
      <c r="AI140" s="152"/>
      <c r="AJ140" s="152"/>
      <c r="AK140" s="152"/>
      <c r="AL140" s="152"/>
      <c r="AM140" s="152"/>
      <c r="AN140" s="152"/>
      <c r="AO140" s="152"/>
      <c r="AP140" s="152"/>
      <c r="AQ140" s="300"/>
      <c r="AR140" s="157"/>
      <c r="AS140" s="359"/>
      <c r="AT140" s="282"/>
      <c r="AU140" s="281"/>
      <c r="AV140" s="152"/>
      <c r="AW140" s="152"/>
      <c r="AX140" s="152"/>
      <c r="AY140" s="152"/>
      <c r="AZ140" s="152"/>
      <c r="BA140" s="152"/>
      <c r="BB140" s="152"/>
      <c r="BC140" s="152"/>
      <c r="BD140" s="152"/>
      <c r="BE140" s="152"/>
      <c r="BF140" s="152"/>
      <c r="BG140" s="152"/>
      <c r="BH140" s="152"/>
      <c r="BI140" s="152"/>
      <c r="BJ140" s="300"/>
      <c r="BK140" s="157"/>
      <c r="BL140" s="359"/>
      <c r="BM140" s="377"/>
      <c r="BN140" s="370"/>
      <c r="BO140" s="153"/>
      <c r="BP140" s="377"/>
      <c r="BQ140" s="370"/>
      <c r="BR140" s="152"/>
      <c r="BS140" s="377"/>
      <c r="BT140" s="370"/>
      <c r="BU140" s="152"/>
      <c r="BV140" s="377"/>
      <c r="BW140" s="370"/>
      <c r="BX140" s="152"/>
      <c r="BY140" s="377"/>
      <c r="BZ140" s="370"/>
      <c r="CA140" s="152"/>
      <c r="CB140" s="377"/>
      <c r="CC140" s="370"/>
      <c r="CD140" s="152"/>
      <c r="CE140" s="377"/>
      <c r="CF140" s="370"/>
      <c r="CG140" s="152"/>
      <c r="CH140" s="377"/>
      <c r="CI140" s="370"/>
      <c r="CJ140" s="152"/>
      <c r="CK140" s="156"/>
      <c r="CL140" s="157"/>
      <c r="CM140" s="156"/>
      <c r="CN140" s="157"/>
      <c r="CO140" s="383"/>
      <c r="CP140" s="681"/>
      <c r="CQ140" s="907"/>
      <c r="CR140" s="681"/>
      <c r="CS140" s="785"/>
      <c r="CT140" s="824"/>
      <c r="CU140" s="367"/>
      <c r="CV140" s="407"/>
      <c r="CW140" s="407"/>
      <c r="CX140" s="407"/>
      <c r="CY140" s="407"/>
      <c r="CZ140" s="407"/>
      <c r="DA140" s="682"/>
      <c r="DB140" s="682"/>
      <c r="DG140" s="79">
        <v>0</v>
      </c>
    </row>
    <row r="141" spans="1:115" s="79" customFormat="1">
      <c r="A141" s="150"/>
      <c r="B141" s="160"/>
      <c r="C141" s="80"/>
      <c r="D141" s="80"/>
      <c r="E141" s="82"/>
      <c r="F141" s="83"/>
      <c r="G141" s="359"/>
      <c r="H141" s="80"/>
      <c r="I141" s="153"/>
      <c r="J141" s="80"/>
      <c r="K141" s="153"/>
      <c r="L141" s="80"/>
      <c r="M141" s="153"/>
      <c r="N141" s="80"/>
      <c r="O141" s="153"/>
      <c r="P141" s="80"/>
      <c r="Q141" s="152"/>
      <c r="R141" s="80"/>
      <c r="S141" s="152"/>
      <c r="T141" s="80"/>
      <c r="U141" s="152"/>
      <c r="V141" s="80"/>
      <c r="W141" s="152"/>
      <c r="X141" s="300"/>
      <c r="Y141" s="157"/>
      <c r="Z141" s="359"/>
      <c r="AA141" s="152"/>
      <c r="AB141" s="153"/>
      <c r="AC141" s="152"/>
      <c r="AD141" s="152"/>
      <c r="AE141" s="152"/>
      <c r="AF141" s="152"/>
      <c r="AG141" s="152"/>
      <c r="AH141" s="152"/>
      <c r="AI141" s="152"/>
      <c r="AJ141" s="152"/>
      <c r="AK141" s="152"/>
      <c r="AL141" s="152"/>
      <c r="AM141" s="152"/>
      <c r="AN141" s="152"/>
      <c r="AO141" s="152"/>
      <c r="AP141" s="152"/>
      <c r="AQ141" s="300"/>
      <c r="AR141" s="157"/>
      <c r="AS141" s="359"/>
      <c r="AT141" s="282"/>
      <c r="AU141" s="281"/>
      <c r="AV141" s="152"/>
      <c r="AW141" s="152"/>
      <c r="AX141" s="152"/>
      <c r="AY141" s="152"/>
      <c r="AZ141" s="152"/>
      <c r="BA141" s="152"/>
      <c r="BB141" s="152"/>
      <c r="BC141" s="152"/>
      <c r="BD141" s="152"/>
      <c r="BE141" s="152"/>
      <c r="BF141" s="152"/>
      <c r="BG141" s="152"/>
      <c r="BH141" s="152"/>
      <c r="BI141" s="152"/>
      <c r="BJ141" s="300"/>
      <c r="BK141" s="157"/>
      <c r="BL141" s="359"/>
      <c r="BM141" s="377"/>
      <c r="BN141" s="370"/>
      <c r="BO141" s="153"/>
      <c r="BP141" s="377"/>
      <c r="BQ141" s="370"/>
      <c r="BR141" s="152"/>
      <c r="BS141" s="377"/>
      <c r="BT141" s="370"/>
      <c r="BU141" s="152"/>
      <c r="BV141" s="377"/>
      <c r="BW141" s="370"/>
      <c r="BX141" s="152"/>
      <c r="BY141" s="377"/>
      <c r="BZ141" s="370"/>
      <c r="CA141" s="152"/>
      <c r="CB141" s="377"/>
      <c r="CC141" s="370"/>
      <c r="CD141" s="152"/>
      <c r="CE141" s="377"/>
      <c r="CF141" s="370"/>
      <c r="CG141" s="152"/>
      <c r="CH141" s="377"/>
      <c r="CI141" s="370"/>
      <c r="CJ141" s="152"/>
      <c r="CK141" s="156"/>
      <c r="CL141" s="157"/>
      <c r="CM141" s="156"/>
      <c r="CN141" s="157"/>
      <c r="CO141" s="383"/>
      <c r="CP141" s="681"/>
      <c r="CQ141" s="907"/>
      <c r="CR141" s="681"/>
      <c r="CS141" s="785"/>
      <c r="CT141" s="824"/>
      <c r="CU141" s="367"/>
      <c r="CV141" s="407"/>
      <c r="CW141" s="407"/>
      <c r="CX141" s="407"/>
      <c r="CY141" s="407"/>
      <c r="CZ141" s="407"/>
      <c r="DA141" s="682"/>
      <c r="DB141" s="682"/>
    </row>
    <row r="142" spans="1:115" s="180" customFormat="1" ht="22.5" customHeight="1">
      <c r="A142" s="171" t="s">
        <v>13</v>
      </c>
      <c r="B142" s="172" t="s">
        <v>286</v>
      </c>
      <c r="C142" s="173">
        <v>3499</v>
      </c>
      <c r="D142" s="173" t="s">
        <v>11</v>
      </c>
      <c r="E142" s="174">
        <v>1311</v>
      </c>
      <c r="F142" s="175">
        <v>4587189</v>
      </c>
      <c r="G142" s="359"/>
      <c r="H142" s="173">
        <v>3499</v>
      </c>
      <c r="I142" s="177">
        <v>860097.9375</v>
      </c>
      <c r="J142" s="173">
        <v>3499</v>
      </c>
      <c r="K142" s="177">
        <v>1204137.1124999998</v>
      </c>
      <c r="L142" s="173">
        <v>3499</v>
      </c>
      <c r="M142" s="177">
        <v>1204137.1124999998</v>
      </c>
      <c r="N142" s="173">
        <v>3499</v>
      </c>
      <c r="O142" s="177">
        <v>172019.58749999999</v>
      </c>
      <c r="P142" s="173">
        <v>3499</v>
      </c>
      <c r="Q142" s="177">
        <v>286699.3125</v>
      </c>
      <c r="R142" s="173">
        <v>3499</v>
      </c>
      <c r="S142" s="177">
        <v>401379.03749999998</v>
      </c>
      <c r="T142" s="173">
        <v>3499</v>
      </c>
      <c r="U142" s="177">
        <v>401379.03749999998</v>
      </c>
      <c r="V142" s="173">
        <v>3499</v>
      </c>
      <c r="W142" s="177">
        <v>57339.862500000003</v>
      </c>
      <c r="X142" s="301">
        <v>0.99999999999999978</v>
      </c>
      <c r="Y142" s="179">
        <v>4587188.9999999991</v>
      </c>
      <c r="Z142" s="359"/>
      <c r="AA142" s="283">
        <v>3499</v>
      </c>
      <c r="AB142" s="177">
        <v>860097.9375</v>
      </c>
      <c r="AC142" s="283">
        <v>3499</v>
      </c>
      <c r="AD142" s="176">
        <v>1204137.1124999998</v>
      </c>
      <c r="AE142" s="283">
        <v>3499</v>
      </c>
      <c r="AF142" s="176">
        <v>1204137.1124999998</v>
      </c>
      <c r="AG142" s="283">
        <v>3499</v>
      </c>
      <c r="AH142" s="176">
        <v>172019.58749999999</v>
      </c>
      <c r="AI142" s="176">
        <v>3477.6147188337095</v>
      </c>
      <c r="AJ142" s="176">
        <v>284947.05602443707</v>
      </c>
      <c r="AK142" s="176">
        <v>3477.6147188337095</v>
      </c>
      <c r="AL142" s="176">
        <v>398925.87843421189</v>
      </c>
      <c r="AM142" s="176">
        <v>3477.6147188337095</v>
      </c>
      <c r="AN142" s="176">
        <v>398925.87843421189</v>
      </c>
      <c r="AO142" s="176">
        <v>3477.6147188337095</v>
      </c>
      <c r="AP142" s="176">
        <v>56989.411204887416</v>
      </c>
      <c r="AQ142" s="301">
        <v>0.99847204335765283</v>
      </c>
      <c r="AR142" s="179">
        <v>4580179.9740977483</v>
      </c>
      <c r="AS142" s="359"/>
      <c r="AT142" s="368">
        <v>0</v>
      </c>
      <c r="AU142" s="281">
        <v>0</v>
      </c>
      <c r="AV142" s="368">
        <v>0</v>
      </c>
      <c r="AW142" s="281">
        <v>0</v>
      </c>
      <c r="AX142" s="368">
        <v>0</v>
      </c>
      <c r="AY142" s="281">
        <v>0</v>
      </c>
      <c r="AZ142" s="368">
        <v>0</v>
      </c>
      <c r="BA142" s="281">
        <v>0</v>
      </c>
      <c r="BB142" s="368">
        <v>21.385281166290497</v>
      </c>
      <c r="BC142" s="281">
        <v>1752.2564755629282</v>
      </c>
      <c r="BD142" s="368">
        <v>21.385281166290497</v>
      </c>
      <c r="BE142" s="281">
        <v>2453.1590657880879</v>
      </c>
      <c r="BF142" s="368">
        <v>21.385281166290497</v>
      </c>
      <c r="BG142" s="281">
        <v>2453.1590657880879</v>
      </c>
      <c r="BH142" s="368">
        <v>21.385281166290497</v>
      </c>
      <c r="BI142" s="281">
        <v>350.4512951125871</v>
      </c>
      <c r="BJ142" s="301">
        <v>1.5279566423471306E-3</v>
      </c>
      <c r="BK142" s="179">
        <v>7009.0259022516912</v>
      </c>
      <c r="BL142" s="359"/>
      <c r="BM142" s="376">
        <v>0</v>
      </c>
      <c r="BN142" s="369"/>
      <c r="BO142" s="281">
        <v>0</v>
      </c>
      <c r="BP142" s="376">
        <v>0</v>
      </c>
      <c r="BQ142" s="369"/>
      <c r="BR142" s="281">
        <v>0</v>
      </c>
      <c r="BS142" s="376">
        <v>0</v>
      </c>
      <c r="BT142" s="369"/>
      <c r="BU142" s="281">
        <v>0</v>
      </c>
      <c r="BV142" s="376">
        <v>0</v>
      </c>
      <c r="BW142" s="369"/>
      <c r="BX142" s="281">
        <v>0</v>
      </c>
      <c r="BY142" s="376">
        <v>21.385281166290497</v>
      </c>
      <c r="BZ142" s="369">
        <v>1</v>
      </c>
      <c r="CA142" s="281">
        <v>1752.2564755629282</v>
      </c>
      <c r="CB142" s="376">
        <v>21.385281166290497</v>
      </c>
      <c r="CC142" s="369">
        <v>1</v>
      </c>
      <c r="CD142" s="281">
        <v>2453.1590657880879</v>
      </c>
      <c r="CE142" s="376">
        <v>21.385281166290497</v>
      </c>
      <c r="CF142" s="369">
        <v>1</v>
      </c>
      <c r="CG142" s="281">
        <v>2453.1590657880879</v>
      </c>
      <c r="CH142" s="376">
        <v>21.385281166290497</v>
      </c>
      <c r="CI142" s="369"/>
      <c r="CJ142" s="281">
        <v>0</v>
      </c>
      <c r="CK142" s="178">
        <v>0.94999999999999962</v>
      </c>
      <c r="CL142" s="179">
        <v>6658.574607139104</v>
      </c>
      <c r="CM142" s="380">
        <v>0</v>
      </c>
      <c r="CN142" s="179">
        <v>0</v>
      </c>
      <c r="CO142" s="384">
        <v>0.94999999999999962</v>
      </c>
      <c r="CP142" s="687">
        <v>6658.574607139104</v>
      </c>
      <c r="CQ142" s="906">
        <v>0.94999999999999962</v>
      </c>
      <c r="CR142" s="687">
        <v>6658.574607139104</v>
      </c>
      <c r="CS142" s="785"/>
      <c r="CT142" s="824"/>
      <c r="CU142" s="367"/>
      <c r="CV142" s="407"/>
      <c r="CW142" s="407"/>
      <c r="CX142" s="407"/>
      <c r="CY142" s="407"/>
      <c r="CZ142" s="407"/>
      <c r="DA142" s="682"/>
      <c r="DB142" s="682"/>
      <c r="DC142" s="180" t="s">
        <v>191</v>
      </c>
      <c r="DG142" s="79">
        <v>4580179.9740977483</v>
      </c>
      <c r="DH142" s="180">
        <v>7009.025902251713</v>
      </c>
      <c r="DI142" s="180">
        <v>1146797.25</v>
      </c>
      <c r="DJ142" s="297">
        <v>6.1118265693885405E-3</v>
      </c>
      <c r="DK142" s="180">
        <v>3477.6147188337095</v>
      </c>
    </row>
    <row r="143" spans="1:115" s="79" customFormat="1">
      <c r="A143" s="150"/>
      <c r="B143" s="81" t="s">
        <v>82</v>
      </c>
      <c r="C143" s="80">
        <v>22</v>
      </c>
      <c r="D143" s="80" t="s">
        <v>109</v>
      </c>
      <c r="E143" s="165">
        <v>19042.363499999999</v>
      </c>
      <c r="F143" s="83">
        <v>418931.99699999997</v>
      </c>
      <c r="G143" s="359"/>
      <c r="H143" s="80">
        <v>22</v>
      </c>
      <c r="I143" s="177">
        <v>78549.749437499995</v>
      </c>
      <c r="J143" s="80">
        <v>22</v>
      </c>
      <c r="K143" s="177">
        <v>109969.64921249996</v>
      </c>
      <c r="L143" s="80">
        <v>22</v>
      </c>
      <c r="M143" s="177">
        <v>109969.64921249996</v>
      </c>
      <c r="N143" s="80">
        <v>22</v>
      </c>
      <c r="O143" s="177">
        <v>15709.949887500003</v>
      </c>
      <c r="P143" s="80">
        <v>22</v>
      </c>
      <c r="Q143" s="177">
        <v>26183.249812499998</v>
      </c>
      <c r="R143" s="80">
        <v>22</v>
      </c>
      <c r="S143" s="177">
        <v>36656.549737499998</v>
      </c>
      <c r="T143" s="80">
        <v>22</v>
      </c>
      <c r="U143" s="177">
        <v>36656.549737499998</v>
      </c>
      <c r="V143" s="80">
        <v>22</v>
      </c>
      <c r="W143" s="177">
        <v>5236.6499625000006</v>
      </c>
      <c r="X143" s="300">
        <v>1.0000000000000002</v>
      </c>
      <c r="Y143" s="157">
        <v>418931.99700000003</v>
      </c>
      <c r="Z143" s="359"/>
      <c r="AA143" s="152">
        <v>22</v>
      </c>
      <c r="AB143" s="153">
        <v>78549.749437499995</v>
      </c>
      <c r="AC143" s="152">
        <v>22</v>
      </c>
      <c r="AD143" s="152">
        <v>109969.64921249996</v>
      </c>
      <c r="AE143" s="152">
        <v>22</v>
      </c>
      <c r="AF143" s="152">
        <v>109969.64921249996</v>
      </c>
      <c r="AG143" s="152">
        <v>22</v>
      </c>
      <c r="AH143" s="152">
        <v>15709.949887500003</v>
      </c>
      <c r="AI143" s="152">
        <v>22</v>
      </c>
      <c r="AJ143" s="152">
        <v>26183.249812499998</v>
      </c>
      <c r="AK143" s="152">
        <v>22</v>
      </c>
      <c r="AL143" s="152">
        <v>36656.549737499998</v>
      </c>
      <c r="AM143" s="152">
        <v>22</v>
      </c>
      <c r="AN143" s="152">
        <v>36656.549737499998</v>
      </c>
      <c r="AO143" s="152">
        <v>22</v>
      </c>
      <c r="AP143" s="152">
        <v>5236.6499625000006</v>
      </c>
      <c r="AQ143" s="300">
        <v>1.0000000000000002</v>
      </c>
      <c r="AR143" s="157">
        <v>418931.99700000003</v>
      </c>
      <c r="AS143" s="359"/>
      <c r="AT143" s="368">
        <v>0</v>
      </c>
      <c r="AU143" s="281">
        <v>0</v>
      </c>
      <c r="AV143" s="368">
        <v>0</v>
      </c>
      <c r="AW143" s="281">
        <v>0</v>
      </c>
      <c r="AX143" s="368">
        <v>0</v>
      </c>
      <c r="AY143" s="281">
        <v>0</v>
      </c>
      <c r="AZ143" s="368">
        <v>0</v>
      </c>
      <c r="BA143" s="281">
        <v>0</v>
      </c>
      <c r="BB143" s="368">
        <v>0</v>
      </c>
      <c r="BC143" s="281">
        <v>0</v>
      </c>
      <c r="BD143" s="368">
        <v>0</v>
      </c>
      <c r="BE143" s="281">
        <v>0</v>
      </c>
      <c r="BF143" s="368">
        <v>0</v>
      </c>
      <c r="BG143" s="281">
        <v>0</v>
      </c>
      <c r="BH143" s="368">
        <v>0</v>
      </c>
      <c r="BI143" s="281">
        <v>0</v>
      </c>
      <c r="BJ143" s="300">
        <v>0</v>
      </c>
      <c r="BK143" s="157">
        <v>0</v>
      </c>
      <c r="BL143" s="359"/>
      <c r="BM143" s="376">
        <v>0</v>
      </c>
      <c r="BN143" s="369"/>
      <c r="BO143" s="281">
        <v>0</v>
      </c>
      <c r="BP143" s="376">
        <v>0</v>
      </c>
      <c r="BQ143" s="369"/>
      <c r="BR143" s="281">
        <v>0</v>
      </c>
      <c r="BS143" s="376">
        <v>0</v>
      </c>
      <c r="BT143" s="369"/>
      <c r="BU143" s="281">
        <v>0</v>
      </c>
      <c r="BV143" s="376">
        <v>0</v>
      </c>
      <c r="BW143" s="369"/>
      <c r="BX143" s="281">
        <v>0</v>
      </c>
      <c r="BY143" s="376">
        <v>0</v>
      </c>
      <c r="BZ143" s="369"/>
      <c r="CA143" s="281">
        <v>0</v>
      </c>
      <c r="CB143" s="376">
        <v>0</v>
      </c>
      <c r="CC143" s="369"/>
      <c r="CD143" s="281">
        <v>0</v>
      </c>
      <c r="CE143" s="376">
        <v>0</v>
      </c>
      <c r="CF143" s="369"/>
      <c r="CG143" s="281">
        <v>0</v>
      </c>
      <c r="CH143" s="376">
        <v>0</v>
      </c>
      <c r="CI143" s="369"/>
      <c r="CJ143" s="281">
        <v>0</v>
      </c>
      <c r="CK143" s="178"/>
      <c r="CL143" s="179">
        <v>0</v>
      </c>
      <c r="CM143" s="380">
        <v>0</v>
      </c>
      <c r="CN143" s="179">
        <v>0</v>
      </c>
      <c r="CO143" s="384"/>
      <c r="CP143" s="687">
        <v>0</v>
      </c>
      <c r="CQ143" s="906"/>
      <c r="CR143" s="687">
        <v>0</v>
      </c>
      <c r="CS143" s="785"/>
      <c r="CT143" s="824"/>
      <c r="CU143" s="367"/>
      <c r="CV143" s="407"/>
      <c r="CW143" s="407"/>
      <c r="CX143" s="407"/>
      <c r="CY143" s="407"/>
      <c r="CZ143" s="407"/>
      <c r="DA143" s="682"/>
      <c r="DB143" s="682"/>
      <c r="DG143" s="79">
        <v>418932</v>
      </c>
      <c r="DH143" s="304">
        <v>-3.0000000260770321E-3</v>
      </c>
      <c r="DI143" s="304">
        <v>418931.99699999997</v>
      </c>
      <c r="DJ143" s="305">
        <v>-7.1610668260248269E-9</v>
      </c>
      <c r="DK143" s="306">
        <v>22.000000157543472</v>
      </c>
    </row>
    <row r="144" spans="1:115" s="79" customFormat="1">
      <c r="A144" s="150"/>
      <c r="B144" s="81" t="s">
        <v>83</v>
      </c>
      <c r="C144" s="80"/>
      <c r="D144" s="80"/>
      <c r="E144" s="165"/>
      <c r="F144" s="83" t="s">
        <v>42</v>
      </c>
      <c r="G144" s="359"/>
      <c r="H144" s="80"/>
      <c r="I144" s="153"/>
      <c r="J144" s="80"/>
      <c r="K144" s="153"/>
      <c r="L144" s="80"/>
      <c r="M144" s="153"/>
      <c r="N144" s="80"/>
      <c r="O144" s="153"/>
      <c r="P144" s="80"/>
      <c r="Q144" s="152"/>
      <c r="R144" s="80"/>
      <c r="S144" s="152"/>
      <c r="T144" s="80"/>
      <c r="U144" s="152"/>
      <c r="V144" s="80"/>
      <c r="W144" s="152"/>
      <c r="X144" s="300"/>
      <c r="Y144" s="157"/>
      <c r="Z144" s="359"/>
      <c r="AA144" s="152"/>
      <c r="AB144" s="153"/>
      <c r="AC144" s="152"/>
      <c r="AD144" s="152"/>
      <c r="AE144" s="152"/>
      <c r="AF144" s="152"/>
      <c r="AG144" s="152"/>
      <c r="AH144" s="152"/>
      <c r="AI144" s="152"/>
      <c r="AJ144" s="152"/>
      <c r="AK144" s="152"/>
      <c r="AL144" s="152"/>
      <c r="AM144" s="152"/>
      <c r="AN144" s="152"/>
      <c r="AO144" s="152"/>
      <c r="AP144" s="152"/>
      <c r="AQ144" s="300"/>
      <c r="AR144" s="157"/>
      <c r="AS144" s="359"/>
      <c r="AT144" s="282"/>
      <c r="AU144" s="281"/>
      <c r="AV144" s="152"/>
      <c r="AW144" s="152"/>
      <c r="AX144" s="152"/>
      <c r="AY144" s="152"/>
      <c r="AZ144" s="152"/>
      <c r="BA144" s="152"/>
      <c r="BB144" s="152"/>
      <c r="BC144" s="152"/>
      <c r="BD144" s="152"/>
      <c r="BE144" s="152"/>
      <c r="BF144" s="152"/>
      <c r="BG144" s="152"/>
      <c r="BH144" s="152"/>
      <c r="BI144" s="152"/>
      <c r="BJ144" s="300"/>
      <c r="BK144" s="157"/>
      <c r="BL144" s="359"/>
      <c r="BM144" s="377"/>
      <c r="BN144" s="370"/>
      <c r="BO144" s="153"/>
      <c r="BP144" s="377"/>
      <c r="BQ144" s="370"/>
      <c r="BR144" s="152"/>
      <c r="BS144" s="377"/>
      <c r="BT144" s="370"/>
      <c r="BU144" s="152"/>
      <c r="BV144" s="377"/>
      <c r="BW144" s="370"/>
      <c r="BX144" s="152"/>
      <c r="BY144" s="377"/>
      <c r="BZ144" s="370"/>
      <c r="CA144" s="152"/>
      <c r="CB144" s="377"/>
      <c r="CC144" s="370"/>
      <c r="CD144" s="152"/>
      <c r="CE144" s="377"/>
      <c r="CF144" s="370"/>
      <c r="CG144" s="152"/>
      <c r="CH144" s="377"/>
      <c r="CI144" s="370"/>
      <c r="CJ144" s="152"/>
      <c r="CK144" s="156"/>
      <c r="CL144" s="157"/>
      <c r="CM144" s="156"/>
      <c r="CN144" s="157"/>
      <c r="CO144" s="383"/>
      <c r="CP144" s="681"/>
      <c r="CQ144" s="907"/>
      <c r="CR144" s="681"/>
      <c r="CS144" s="785"/>
      <c r="CT144" s="824"/>
      <c r="CU144" s="367"/>
      <c r="CV144" s="407"/>
      <c r="CW144" s="407"/>
      <c r="CX144" s="407"/>
      <c r="CY144" s="407"/>
      <c r="CZ144" s="407"/>
      <c r="DA144" s="682"/>
      <c r="DB144" s="682"/>
    </row>
    <row r="145" spans="1:115" s="79" customFormat="1">
      <c r="A145" s="150"/>
      <c r="B145" s="81" t="s">
        <v>84</v>
      </c>
      <c r="C145" s="80"/>
      <c r="D145" s="80"/>
      <c r="E145" s="82"/>
      <c r="F145" s="83" t="s">
        <v>42</v>
      </c>
      <c r="G145" s="359"/>
      <c r="H145" s="80"/>
      <c r="I145" s="153"/>
      <c r="J145" s="80"/>
      <c r="K145" s="153"/>
      <c r="L145" s="80"/>
      <c r="M145" s="153"/>
      <c r="N145" s="80"/>
      <c r="O145" s="153"/>
      <c r="P145" s="80"/>
      <c r="Q145" s="152"/>
      <c r="R145" s="80"/>
      <c r="S145" s="152"/>
      <c r="T145" s="80"/>
      <c r="U145" s="152"/>
      <c r="V145" s="80"/>
      <c r="W145" s="152"/>
      <c r="X145" s="300"/>
      <c r="Y145" s="157"/>
      <c r="Z145" s="359"/>
      <c r="AA145" s="152"/>
      <c r="AB145" s="153"/>
      <c r="AC145" s="152"/>
      <c r="AD145" s="152"/>
      <c r="AE145" s="152"/>
      <c r="AF145" s="152"/>
      <c r="AG145" s="152"/>
      <c r="AH145" s="152"/>
      <c r="AI145" s="152"/>
      <c r="AJ145" s="152"/>
      <c r="AK145" s="152"/>
      <c r="AL145" s="152"/>
      <c r="AM145" s="152"/>
      <c r="AN145" s="152"/>
      <c r="AO145" s="152"/>
      <c r="AP145" s="152"/>
      <c r="AQ145" s="300"/>
      <c r="AR145" s="157"/>
      <c r="AS145" s="359"/>
      <c r="AT145" s="282"/>
      <c r="AU145" s="281"/>
      <c r="AV145" s="152"/>
      <c r="AW145" s="152"/>
      <c r="AX145" s="152"/>
      <c r="AY145" s="152"/>
      <c r="AZ145" s="152"/>
      <c r="BA145" s="152"/>
      <c r="BB145" s="152"/>
      <c r="BC145" s="152"/>
      <c r="BD145" s="152"/>
      <c r="BE145" s="152"/>
      <c r="BF145" s="152"/>
      <c r="BG145" s="152"/>
      <c r="BH145" s="152"/>
      <c r="BI145" s="152"/>
      <c r="BJ145" s="300"/>
      <c r="BK145" s="157"/>
      <c r="BL145" s="359"/>
      <c r="BM145" s="377"/>
      <c r="BN145" s="370"/>
      <c r="BO145" s="153"/>
      <c r="BP145" s="377"/>
      <c r="BQ145" s="370"/>
      <c r="BR145" s="152"/>
      <c r="BS145" s="377"/>
      <c r="BT145" s="370"/>
      <c r="BU145" s="152"/>
      <c r="BV145" s="377"/>
      <c r="BW145" s="370"/>
      <c r="BX145" s="152"/>
      <c r="BY145" s="377"/>
      <c r="BZ145" s="370"/>
      <c r="CA145" s="152"/>
      <c r="CB145" s="377"/>
      <c r="CC145" s="370"/>
      <c r="CD145" s="152"/>
      <c r="CE145" s="377"/>
      <c r="CF145" s="370"/>
      <c r="CG145" s="152"/>
      <c r="CH145" s="377"/>
      <c r="CI145" s="370"/>
      <c r="CJ145" s="152"/>
      <c r="CK145" s="156"/>
      <c r="CL145" s="157"/>
      <c r="CM145" s="156"/>
      <c r="CN145" s="157"/>
      <c r="CO145" s="383"/>
      <c r="CP145" s="681"/>
      <c r="CQ145" s="907"/>
      <c r="CR145" s="681"/>
      <c r="CS145" s="785"/>
      <c r="CT145" s="824"/>
      <c r="CU145" s="367"/>
      <c r="CV145" s="407"/>
      <c r="CW145" s="407"/>
      <c r="CX145" s="407"/>
      <c r="CY145" s="407"/>
      <c r="CZ145" s="407"/>
      <c r="DA145" s="682"/>
      <c r="DB145" s="682"/>
    </row>
    <row r="146" spans="1:115" s="79" customFormat="1">
      <c r="A146" s="150"/>
      <c r="B146" s="81"/>
      <c r="C146" s="80"/>
      <c r="D146" s="80"/>
      <c r="E146" s="82"/>
      <c r="F146" s="83"/>
      <c r="G146" s="359"/>
      <c r="H146" s="80"/>
      <c r="I146" s="153"/>
      <c r="J146" s="80"/>
      <c r="K146" s="153"/>
      <c r="L146" s="80"/>
      <c r="M146" s="153"/>
      <c r="N146" s="80"/>
      <c r="O146" s="153"/>
      <c r="P146" s="80"/>
      <c r="Q146" s="152"/>
      <c r="R146" s="80"/>
      <c r="S146" s="152"/>
      <c r="T146" s="80"/>
      <c r="U146" s="152"/>
      <c r="V146" s="80"/>
      <c r="W146" s="152"/>
      <c r="X146" s="300"/>
      <c r="Y146" s="157"/>
      <c r="Z146" s="359"/>
      <c r="AA146" s="152"/>
      <c r="AB146" s="153"/>
      <c r="AC146" s="152"/>
      <c r="AD146" s="152"/>
      <c r="AE146" s="152"/>
      <c r="AF146" s="152"/>
      <c r="AG146" s="152"/>
      <c r="AH146" s="152"/>
      <c r="AI146" s="152"/>
      <c r="AJ146" s="152"/>
      <c r="AK146" s="152"/>
      <c r="AL146" s="152"/>
      <c r="AM146" s="152"/>
      <c r="AN146" s="152"/>
      <c r="AO146" s="152"/>
      <c r="AP146" s="152"/>
      <c r="AQ146" s="300"/>
      <c r="AR146" s="157"/>
      <c r="AS146" s="359"/>
      <c r="AT146" s="282"/>
      <c r="AU146" s="281"/>
      <c r="AV146" s="152"/>
      <c r="AW146" s="152"/>
      <c r="AX146" s="152"/>
      <c r="AY146" s="152"/>
      <c r="AZ146" s="152"/>
      <c r="BA146" s="152"/>
      <c r="BB146" s="152"/>
      <c r="BC146" s="152"/>
      <c r="BD146" s="152"/>
      <c r="BE146" s="152"/>
      <c r="BF146" s="152"/>
      <c r="BG146" s="152"/>
      <c r="BH146" s="152"/>
      <c r="BI146" s="152"/>
      <c r="BJ146" s="300"/>
      <c r="BK146" s="157"/>
      <c r="BL146" s="359"/>
      <c r="BM146" s="377"/>
      <c r="BN146" s="370"/>
      <c r="BO146" s="153"/>
      <c r="BP146" s="377"/>
      <c r="BQ146" s="370"/>
      <c r="BR146" s="152"/>
      <c r="BS146" s="377"/>
      <c r="BT146" s="370"/>
      <c r="BU146" s="152"/>
      <c r="BV146" s="377"/>
      <c r="BW146" s="370"/>
      <c r="BX146" s="152"/>
      <c r="BY146" s="377"/>
      <c r="BZ146" s="370"/>
      <c r="CA146" s="152"/>
      <c r="CB146" s="377"/>
      <c r="CC146" s="370"/>
      <c r="CD146" s="152"/>
      <c r="CE146" s="377"/>
      <c r="CF146" s="370"/>
      <c r="CG146" s="152"/>
      <c r="CH146" s="377"/>
      <c r="CI146" s="370"/>
      <c r="CJ146" s="152"/>
      <c r="CK146" s="156"/>
      <c r="CL146" s="157"/>
      <c r="CM146" s="156"/>
      <c r="CN146" s="157"/>
      <c r="CO146" s="383"/>
      <c r="CP146" s="681"/>
      <c r="CQ146" s="907"/>
      <c r="CR146" s="681"/>
      <c r="CS146" s="785"/>
      <c r="CT146" s="824"/>
      <c r="CU146" s="367"/>
      <c r="CV146" s="407"/>
      <c r="CW146" s="407"/>
      <c r="CX146" s="407"/>
      <c r="CY146" s="407"/>
      <c r="CZ146" s="407"/>
      <c r="DA146" s="682"/>
      <c r="DB146" s="682"/>
    </row>
    <row r="147" spans="1:115">
      <c r="A147" s="150" t="s">
        <v>14</v>
      </c>
      <c r="B147" s="81" t="s">
        <v>124</v>
      </c>
      <c r="C147" s="80"/>
      <c r="D147" s="80" t="s">
        <v>11</v>
      </c>
      <c r="E147" s="82">
        <v>0</v>
      </c>
      <c r="F147" s="83" t="s">
        <v>42</v>
      </c>
      <c r="G147" s="359"/>
      <c r="H147" s="80"/>
      <c r="I147" s="153"/>
      <c r="J147" s="80"/>
      <c r="K147" s="153"/>
      <c r="L147" s="80"/>
      <c r="M147" s="153"/>
      <c r="N147" s="80"/>
      <c r="O147" s="153"/>
      <c r="P147" s="80"/>
      <c r="Q147" s="152"/>
      <c r="R147" s="80"/>
      <c r="S147" s="152"/>
      <c r="T147" s="80"/>
      <c r="U147" s="152"/>
      <c r="V147" s="80"/>
      <c r="W147" s="152"/>
      <c r="X147" s="300"/>
      <c r="Y147" s="157"/>
      <c r="Z147" s="359"/>
      <c r="AA147" s="154"/>
      <c r="AB147" s="153"/>
      <c r="AC147" s="152"/>
      <c r="AD147" s="152"/>
      <c r="AE147" s="152"/>
      <c r="AF147" s="152"/>
      <c r="AG147" s="152"/>
      <c r="AH147" s="152"/>
      <c r="AI147" s="152"/>
      <c r="AJ147" s="152"/>
      <c r="AK147" s="152"/>
      <c r="AL147" s="152"/>
      <c r="AM147" s="152"/>
      <c r="AN147" s="152"/>
      <c r="AO147" s="152"/>
      <c r="AP147" s="152"/>
      <c r="AQ147" s="300"/>
      <c r="AR147" s="157"/>
      <c r="AS147" s="359"/>
      <c r="AT147" s="366"/>
      <c r="AU147" s="281"/>
      <c r="AV147" s="152"/>
      <c r="AW147" s="152"/>
      <c r="AX147" s="152"/>
      <c r="AY147" s="152"/>
      <c r="AZ147" s="152"/>
      <c r="BA147" s="152"/>
      <c r="BB147" s="152"/>
      <c r="BC147" s="152"/>
      <c r="BD147" s="152"/>
      <c r="BE147" s="152"/>
      <c r="BF147" s="152"/>
      <c r="BG147" s="152"/>
      <c r="BH147" s="152"/>
      <c r="BI147" s="152"/>
      <c r="BJ147" s="300"/>
      <c r="BK147" s="157"/>
      <c r="BL147" s="359"/>
      <c r="BM147" s="379"/>
      <c r="BN147" s="369"/>
      <c r="BO147" s="153"/>
      <c r="BP147" s="379"/>
      <c r="BQ147" s="369"/>
      <c r="BR147" s="152"/>
      <c r="BS147" s="379"/>
      <c r="BT147" s="369"/>
      <c r="BU147" s="152"/>
      <c r="BV147" s="379"/>
      <c r="BW147" s="369"/>
      <c r="BX147" s="152"/>
      <c r="BY147" s="379"/>
      <c r="BZ147" s="369"/>
      <c r="CA147" s="152"/>
      <c r="CB147" s="379"/>
      <c r="CC147" s="369"/>
      <c r="CD147" s="152"/>
      <c r="CE147" s="379"/>
      <c r="CF147" s="369"/>
      <c r="CG147" s="152"/>
      <c r="CH147" s="379"/>
      <c r="CI147" s="369"/>
      <c r="CJ147" s="152"/>
      <c r="CK147" s="156"/>
      <c r="CL147" s="157"/>
      <c r="CM147" s="156"/>
      <c r="CN147" s="157"/>
      <c r="CO147" s="383"/>
      <c r="CP147" s="681"/>
      <c r="CQ147" s="907"/>
      <c r="CR147" s="681"/>
      <c r="CS147" s="785"/>
      <c r="CT147" s="824"/>
      <c r="CU147" s="367"/>
      <c r="CV147" s="407"/>
      <c r="CW147" s="407"/>
      <c r="CX147" s="407"/>
      <c r="CY147" s="407"/>
      <c r="CZ147" s="407"/>
      <c r="DA147" s="682"/>
      <c r="DB147" s="682"/>
    </row>
    <row r="148" spans="1:115" s="79" customFormat="1">
      <c r="A148" s="262"/>
      <c r="B148" s="267" t="s">
        <v>85</v>
      </c>
      <c r="C148" s="264">
        <v>4</v>
      </c>
      <c r="D148" s="264" t="s">
        <v>109</v>
      </c>
      <c r="E148" s="265">
        <v>6850</v>
      </c>
      <c r="F148" s="266">
        <v>27400</v>
      </c>
      <c r="G148" s="359"/>
      <c r="H148" s="264">
        <v>4</v>
      </c>
      <c r="I148" s="177">
        <v>5137.5</v>
      </c>
      <c r="J148" s="264">
        <v>4</v>
      </c>
      <c r="K148" s="177">
        <v>7192.4999999999991</v>
      </c>
      <c r="L148" s="264">
        <v>4</v>
      </c>
      <c r="M148" s="177">
        <v>7192.4999999999991</v>
      </c>
      <c r="N148" s="264">
        <v>4</v>
      </c>
      <c r="O148" s="177">
        <v>1027.5000000000002</v>
      </c>
      <c r="P148" s="264">
        <v>4</v>
      </c>
      <c r="Q148" s="177">
        <v>1712.5</v>
      </c>
      <c r="R148" s="264">
        <v>4</v>
      </c>
      <c r="S148" s="177">
        <v>2397.5</v>
      </c>
      <c r="T148" s="264">
        <v>4</v>
      </c>
      <c r="U148" s="177">
        <v>2397.5</v>
      </c>
      <c r="V148" s="264">
        <v>4</v>
      </c>
      <c r="W148" s="177">
        <v>342.5</v>
      </c>
      <c r="X148" s="301">
        <v>1</v>
      </c>
      <c r="Y148" s="179">
        <v>27400</v>
      </c>
      <c r="Z148" s="359"/>
      <c r="AA148" s="176">
        <v>0</v>
      </c>
      <c r="AB148" s="177">
        <v>0</v>
      </c>
      <c r="AC148" s="176">
        <v>0</v>
      </c>
      <c r="AD148" s="176">
        <v>0</v>
      </c>
      <c r="AE148" s="176">
        <v>0</v>
      </c>
      <c r="AF148" s="176">
        <v>0</v>
      </c>
      <c r="AG148" s="176">
        <v>0</v>
      </c>
      <c r="AH148" s="176">
        <v>0</v>
      </c>
      <c r="AI148" s="176">
        <v>0</v>
      </c>
      <c r="AJ148" s="176">
        <v>0</v>
      </c>
      <c r="AK148" s="176">
        <v>0</v>
      </c>
      <c r="AL148" s="176">
        <v>0</v>
      </c>
      <c r="AM148" s="176">
        <v>0</v>
      </c>
      <c r="AN148" s="176">
        <v>0</v>
      </c>
      <c r="AO148" s="176">
        <v>0</v>
      </c>
      <c r="AP148" s="176">
        <v>0</v>
      </c>
      <c r="AQ148" s="301">
        <v>0</v>
      </c>
      <c r="AR148" s="179">
        <v>0</v>
      </c>
      <c r="AS148" s="359"/>
      <c r="AT148" s="368">
        <v>4</v>
      </c>
      <c r="AU148" s="281">
        <v>5137.5</v>
      </c>
      <c r="AV148" s="368">
        <v>4</v>
      </c>
      <c r="AW148" s="281">
        <v>7192.4999999999991</v>
      </c>
      <c r="AX148" s="368">
        <v>4</v>
      </c>
      <c r="AY148" s="281">
        <v>7192.4999999999991</v>
      </c>
      <c r="AZ148" s="368">
        <v>4</v>
      </c>
      <c r="BA148" s="281">
        <v>1027.5000000000002</v>
      </c>
      <c r="BB148" s="368">
        <v>4</v>
      </c>
      <c r="BC148" s="281">
        <v>1712.5</v>
      </c>
      <c r="BD148" s="368">
        <v>4</v>
      </c>
      <c r="BE148" s="281">
        <v>2397.5</v>
      </c>
      <c r="BF148" s="368">
        <v>4</v>
      </c>
      <c r="BG148" s="281">
        <v>2397.5</v>
      </c>
      <c r="BH148" s="368">
        <v>4</v>
      </c>
      <c r="BI148" s="281">
        <v>342.5</v>
      </c>
      <c r="BJ148" s="301">
        <v>1</v>
      </c>
      <c r="BK148" s="179">
        <v>27400</v>
      </c>
      <c r="BL148" s="359"/>
      <c r="BM148" s="376">
        <v>4</v>
      </c>
      <c r="BN148" s="369"/>
      <c r="BO148" s="281">
        <v>0</v>
      </c>
      <c r="BP148" s="376">
        <v>4</v>
      </c>
      <c r="BQ148" s="369"/>
      <c r="BR148" s="281">
        <v>0</v>
      </c>
      <c r="BS148" s="376">
        <v>4</v>
      </c>
      <c r="BT148" s="369"/>
      <c r="BU148" s="281">
        <v>0</v>
      </c>
      <c r="BV148" s="376">
        <v>4</v>
      </c>
      <c r="BW148" s="369"/>
      <c r="BX148" s="281">
        <v>0</v>
      </c>
      <c r="BY148" s="376">
        <v>4</v>
      </c>
      <c r="BZ148" s="369"/>
      <c r="CA148" s="281">
        <v>0</v>
      </c>
      <c r="CB148" s="376">
        <v>4</v>
      </c>
      <c r="CC148" s="369"/>
      <c r="CD148" s="281">
        <v>0</v>
      </c>
      <c r="CE148" s="376">
        <v>4</v>
      </c>
      <c r="CF148" s="369"/>
      <c r="CG148" s="281">
        <v>0</v>
      </c>
      <c r="CH148" s="376">
        <v>4</v>
      </c>
      <c r="CI148" s="369"/>
      <c r="CJ148" s="281">
        <v>0</v>
      </c>
      <c r="CK148" s="178">
        <v>0</v>
      </c>
      <c r="CL148" s="179">
        <v>0</v>
      </c>
      <c r="CM148" s="380">
        <v>0</v>
      </c>
      <c r="CN148" s="179">
        <v>0</v>
      </c>
      <c r="CO148" s="384">
        <v>0</v>
      </c>
      <c r="CP148" s="687">
        <v>0</v>
      </c>
      <c r="CQ148" s="906">
        <v>0</v>
      </c>
      <c r="CR148" s="687">
        <v>0</v>
      </c>
      <c r="CS148" s="785"/>
      <c r="CT148" s="824"/>
      <c r="CU148" s="367"/>
      <c r="CV148" s="407"/>
      <c r="CW148" s="407"/>
      <c r="CX148" s="407"/>
      <c r="CY148" s="407"/>
      <c r="CZ148" s="407"/>
      <c r="DA148" s="682"/>
      <c r="DB148" s="682"/>
    </row>
    <row r="149" spans="1:115">
      <c r="A149" s="150"/>
      <c r="B149" s="160"/>
      <c r="C149" s="80"/>
      <c r="D149" s="80"/>
      <c r="E149" s="82"/>
      <c r="F149" s="83"/>
      <c r="G149" s="359"/>
      <c r="H149" s="80"/>
      <c r="I149" s="153"/>
      <c r="J149" s="80"/>
      <c r="K149" s="153"/>
      <c r="L149" s="80"/>
      <c r="M149" s="153"/>
      <c r="N149" s="80"/>
      <c r="O149" s="153"/>
      <c r="P149" s="80"/>
      <c r="Q149" s="152"/>
      <c r="R149" s="80"/>
      <c r="S149" s="152"/>
      <c r="T149" s="80"/>
      <c r="U149" s="152"/>
      <c r="V149" s="80"/>
      <c r="W149" s="152"/>
      <c r="X149" s="300"/>
      <c r="Y149" s="157"/>
      <c r="Z149" s="359"/>
      <c r="AA149" s="152"/>
      <c r="AB149" s="153"/>
      <c r="AC149" s="152"/>
      <c r="AD149" s="152"/>
      <c r="AE149" s="152"/>
      <c r="AF149" s="152"/>
      <c r="AG149" s="152"/>
      <c r="AH149" s="152"/>
      <c r="AI149" s="152"/>
      <c r="AJ149" s="152"/>
      <c r="AK149" s="152"/>
      <c r="AL149" s="152"/>
      <c r="AM149" s="152"/>
      <c r="AN149" s="152"/>
      <c r="AO149" s="152"/>
      <c r="AP149" s="152"/>
      <c r="AQ149" s="300"/>
      <c r="AR149" s="157"/>
      <c r="AS149" s="359"/>
      <c r="AT149" s="282"/>
      <c r="AU149" s="281"/>
      <c r="AV149" s="152"/>
      <c r="AW149" s="152"/>
      <c r="AX149" s="152"/>
      <c r="AY149" s="152"/>
      <c r="AZ149" s="152"/>
      <c r="BA149" s="152"/>
      <c r="BB149" s="152"/>
      <c r="BC149" s="152"/>
      <c r="BD149" s="152"/>
      <c r="BE149" s="152"/>
      <c r="BF149" s="152"/>
      <c r="BG149" s="152"/>
      <c r="BH149" s="152"/>
      <c r="BI149" s="152"/>
      <c r="BJ149" s="300"/>
      <c r="BK149" s="157"/>
      <c r="BL149" s="359"/>
      <c r="BM149" s="377"/>
      <c r="BN149" s="370"/>
      <c r="BO149" s="153"/>
      <c r="BP149" s="377"/>
      <c r="BQ149" s="370"/>
      <c r="BR149" s="152"/>
      <c r="BS149" s="377"/>
      <c r="BT149" s="370"/>
      <c r="BU149" s="152"/>
      <c r="BV149" s="377"/>
      <c r="BW149" s="370"/>
      <c r="BX149" s="152"/>
      <c r="BY149" s="377"/>
      <c r="BZ149" s="370"/>
      <c r="CA149" s="152"/>
      <c r="CB149" s="377"/>
      <c r="CC149" s="370"/>
      <c r="CD149" s="152"/>
      <c r="CE149" s="377"/>
      <c r="CF149" s="370"/>
      <c r="CG149" s="152"/>
      <c r="CH149" s="377"/>
      <c r="CI149" s="370"/>
      <c r="CJ149" s="152"/>
      <c r="CK149" s="156"/>
      <c r="CL149" s="157"/>
      <c r="CM149" s="156"/>
      <c r="CN149" s="157"/>
      <c r="CO149" s="383"/>
      <c r="CP149" s="681"/>
      <c r="CQ149" s="907"/>
      <c r="CR149" s="681"/>
      <c r="CS149" s="785"/>
      <c r="CT149" s="824"/>
      <c r="CU149" s="367"/>
      <c r="CV149" s="407"/>
      <c r="CW149" s="407"/>
      <c r="CX149" s="407"/>
      <c r="CY149" s="407"/>
      <c r="CZ149" s="407"/>
      <c r="DA149" s="682"/>
      <c r="DB149" s="682"/>
    </row>
    <row r="150" spans="1:115" s="180" customFormat="1">
      <c r="A150" s="171" t="s">
        <v>15</v>
      </c>
      <c r="B150" s="181" t="s">
        <v>125</v>
      </c>
      <c r="C150" s="173">
        <v>595</v>
      </c>
      <c r="D150" s="173" t="s">
        <v>11</v>
      </c>
      <c r="E150" s="174">
        <v>1698</v>
      </c>
      <c r="F150" s="175">
        <v>1010310</v>
      </c>
      <c r="G150" s="359"/>
      <c r="H150" s="173">
        <v>595</v>
      </c>
      <c r="I150" s="177">
        <v>189433.125</v>
      </c>
      <c r="J150" s="173">
        <v>595</v>
      </c>
      <c r="K150" s="177">
        <v>265206.37499999994</v>
      </c>
      <c r="L150" s="173">
        <v>595</v>
      </c>
      <c r="M150" s="177">
        <v>265206.37499999994</v>
      </c>
      <c r="N150" s="173">
        <v>595</v>
      </c>
      <c r="O150" s="177">
        <v>37886.625000000007</v>
      </c>
      <c r="P150" s="173">
        <v>595</v>
      </c>
      <c r="Q150" s="177">
        <v>63144.375</v>
      </c>
      <c r="R150" s="173">
        <v>595</v>
      </c>
      <c r="S150" s="177">
        <v>88402.125</v>
      </c>
      <c r="T150" s="173">
        <v>595</v>
      </c>
      <c r="U150" s="177">
        <v>88402.125</v>
      </c>
      <c r="V150" s="173">
        <v>595</v>
      </c>
      <c r="W150" s="177">
        <v>12628.875</v>
      </c>
      <c r="X150" s="301">
        <v>0.99999999999999989</v>
      </c>
      <c r="Y150" s="179">
        <v>1010309.9999999999</v>
      </c>
      <c r="Z150" s="359"/>
      <c r="AA150" s="176">
        <v>595</v>
      </c>
      <c r="AB150" s="177">
        <v>189433.125</v>
      </c>
      <c r="AC150" s="283">
        <v>595</v>
      </c>
      <c r="AD150" s="176">
        <v>265206.37499999994</v>
      </c>
      <c r="AE150" s="283">
        <v>595</v>
      </c>
      <c r="AF150" s="176">
        <v>265206.37499999994</v>
      </c>
      <c r="AG150" s="176">
        <v>595</v>
      </c>
      <c r="AH150" s="176">
        <v>37886.625000000007</v>
      </c>
      <c r="AI150" s="176">
        <v>486.24643340955504</v>
      </c>
      <c r="AJ150" s="176">
        <v>51602.902745589032</v>
      </c>
      <c r="AK150" s="176">
        <v>486.24643340955504</v>
      </c>
      <c r="AL150" s="176">
        <v>72244.063843824639</v>
      </c>
      <c r="AM150" s="176">
        <v>486.24643340955504</v>
      </c>
      <c r="AN150" s="176">
        <v>72244.063843824639</v>
      </c>
      <c r="AO150" s="176">
        <v>486.24643340955504</v>
      </c>
      <c r="AP150" s="176">
        <v>10320.580549117807</v>
      </c>
      <c r="AQ150" s="301">
        <v>0.95430522412166163</v>
      </c>
      <c r="AR150" s="179">
        <v>964144.11098235601</v>
      </c>
      <c r="AS150" s="359"/>
      <c r="AT150" s="368">
        <v>0</v>
      </c>
      <c r="AU150" s="281">
        <v>0</v>
      </c>
      <c r="AV150" s="368">
        <v>0</v>
      </c>
      <c r="AW150" s="281">
        <v>0</v>
      </c>
      <c r="AX150" s="368">
        <v>0</v>
      </c>
      <c r="AY150" s="281">
        <v>0</v>
      </c>
      <c r="AZ150" s="368">
        <v>0</v>
      </c>
      <c r="BA150" s="281">
        <v>0</v>
      </c>
      <c r="BB150" s="368">
        <v>108.75356659044496</v>
      </c>
      <c r="BC150" s="281">
        <v>11541.472254410968</v>
      </c>
      <c r="BD150" s="368">
        <v>108.75356659044496</v>
      </c>
      <c r="BE150" s="281">
        <v>16158.061156175361</v>
      </c>
      <c r="BF150" s="368">
        <v>108.75356659044496</v>
      </c>
      <c r="BG150" s="281">
        <v>16158.061156175361</v>
      </c>
      <c r="BH150" s="368">
        <v>108.75356659044496</v>
      </c>
      <c r="BI150" s="281">
        <v>2308.2944508821929</v>
      </c>
      <c r="BJ150" s="301">
        <v>4.5694775878338222E-2</v>
      </c>
      <c r="BK150" s="179">
        <v>46165.889017643887</v>
      </c>
      <c r="BL150" s="359"/>
      <c r="BM150" s="376">
        <v>0</v>
      </c>
      <c r="BN150" s="369"/>
      <c r="BO150" s="281">
        <v>0</v>
      </c>
      <c r="BP150" s="376">
        <v>0</v>
      </c>
      <c r="BQ150" s="369"/>
      <c r="BR150" s="281">
        <v>0</v>
      </c>
      <c r="BS150" s="376">
        <v>0</v>
      </c>
      <c r="BT150" s="369"/>
      <c r="BU150" s="281">
        <v>0</v>
      </c>
      <c r="BV150" s="376">
        <v>0</v>
      </c>
      <c r="BW150" s="369"/>
      <c r="BX150" s="281">
        <v>0</v>
      </c>
      <c r="BY150" s="376">
        <v>108.75356659044496</v>
      </c>
      <c r="BZ150" s="369">
        <v>1</v>
      </c>
      <c r="CA150" s="281">
        <v>11541.472254410968</v>
      </c>
      <c r="CB150" s="376">
        <v>108.75356659044496</v>
      </c>
      <c r="CC150" s="369">
        <v>1</v>
      </c>
      <c r="CD150" s="281">
        <v>16158.061156175361</v>
      </c>
      <c r="CE150" s="376">
        <v>108.75356659044496</v>
      </c>
      <c r="CF150" s="369">
        <v>1</v>
      </c>
      <c r="CG150" s="281">
        <v>16158.061156175361</v>
      </c>
      <c r="CH150" s="376">
        <v>108.75356659044496</v>
      </c>
      <c r="CI150" s="369">
        <v>1</v>
      </c>
      <c r="CJ150" s="281">
        <v>2308.2944508821929</v>
      </c>
      <c r="CK150" s="178">
        <v>1</v>
      </c>
      <c r="CL150" s="179">
        <v>46165.889017643887</v>
      </c>
      <c r="CM150" s="380">
        <v>0</v>
      </c>
      <c r="CN150" s="179">
        <v>0</v>
      </c>
      <c r="CO150" s="384">
        <v>1</v>
      </c>
      <c r="CP150" s="687">
        <v>46165.889017643887</v>
      </c>
      <c r="CQ150" s="906">
        <v>1</v>
      </c>
      <c r="CR150" s="687">
        <v>46165.889017643887</v>
      </c>
      <c r="CS150" s="785"/>
      <c r="CT150" s="824"/>
      <c r="CU150" s="367"/>
      <c r="CV150" s="407"/>
      <c r="CW150" s="407"/>
      <c r="CX150" s="407"/>
      <c r="CY150" s="407"/>
      <c r="CZ150" s="407"/>
      <c r="DA150" s="682"/>
      <c r="DB150" s="682"/>
      <c r="DC150" s="180" t="s">
        <v>190</v>
      </c>
      <c r="DG150" s="180">
        <v>964144.11098235613</v>
      </c>
      <c r="DH150" s="180">
        <v>46165.889017643873</v>
      </c>
      <c r="DI150" s="180">
        <v>252577.5</v>
      </c>
      <c r="DJ150" s="297">
        <v>0.18277910351335283</v>
      </c>
      <c r="DK150" s="180">
        <v>486.24643340955504</v>
      </c>
    </row>
    <row r="151" spans="1:115" s="79" customFormat="1">
      <c r="A151" s="150"/>
      <c r="B151" s="160"/>
      <c r="C151" s="80"/>
      <c r="D151" s="80"/>
      <c r="E151" s="82"/>
      <c r="F151" s="83"/>
      <c r="G151" s="359"/>
      <c r="H151" s="80"/>
      <c r="I151" s="153"/>
      <c r="J151" s="80"/>
      <c r="K151" s="153"/>
      <c r="L151" s="80"/>
      <c r="M151" s="153"/>
      <c r="N151" s="80"/>
      <c r="O151" s="153"/>
      <c r="P151" s="80"/>
      <c r="Q151" s="152"/>
      <c r="R151" s="80"/>
      <c r="S151" s="152"/>
      <c r="T151" s="80"/>
      <c r="U151" s="152"/>
      <c r="V151" s="80"/>
      <c r="W151" s="152"/>
      <c r="X151" s="300"/>
      <c r="Y151" s="157"/>
      <c r="Z151" s="359"/>
      <c r="AA151" s="152"/>
      <c r="AB151" s="153"/>
      <c r="AC151" s="152"/>
      <c r="AD151" s="152"/>
      <c r="AE151" s="152"/>
      <c r="AF151" s="152"/>
      <c r="AG151" s="152"/>
      <c r="AH151" s="152"/>
      <c r="AI151" s="152"/>
      <c r="AJ151" s="152"/>
      <c r="AK151" s="152"/>
      <c r="AL151" s="152"/>
      <c r="AM151" s="152"/>
      <c r="AN151" s="152"/>
      <c r="AO151" s="152"/>
      <c r="AP151" s="152"/>
      <c r="AQ151" s="300"/>
      <c r="AR151" s="157"/>
      <c r="AS151" s="359"/>
      <c r="AT151" s="282"/>
      <c r="AU151" s="281"/>
      <c r="AV151" s="152"/>
      <c r="AW151" s="152"/>
      <c r="AX151" s="152"/>
      <c r="AY151" s="152"/>
      <c r="AZ151" s="152"/>
      <c r="BA151" s="152"/>
      <c r="BB151" s="152"/>
      <c r="BC151" s="152"/>
      <c r="BD151" s="152"/>
      <c r="BE151" s="152"/>
      <c r="BF151" s="152"/>
      <c r="BG151" s="152"/>
      <c r="BH151" s="152"/>
      <c r="BI151" s="152"/>
      <c r="BJ151" s="300"/>
      <c r="BK151" s="157"/>
      <c r="BL151" s="359"/>
      <c r="BM151" s="377"/>
      <c r="BN151" s="370"/>
      <c r="BO151" s="153"/>
      <c r="BP151" s="377"/>
      <c r="BQ151" s="370"/>
      <c r="BR151" s="152"/>
      <c r="BS151" s="377"/>
      <c r="BT151" s="370"/>
      <c r="BU151" s="152"/>
      <c r="BV151" s="377"/>
      <c r="BW151" s="370"/>
      <c r="BX151" s="152"/>
      <c r="BY151" s="377"/>
      <c r="BZ151" s="370"/>
      <c r="CA151" s="152"/>
      <c r="CB151" s="377"/>
      <c r="CC151" s="370"/>
      <c r="CD151" s="152"/>
      <c r="CE151" s="377"/>
      <c r="CF151" s="370"/>
      <c r="CG151" s="152"/>
      <c r="CH151" s="377"/>
      <c r="CI151" s="370"/>
      <c r="CJ151" s="152"/>
      <c r="CK151" s="156"/>
      <c r="CL151" s="157"/>
      <c r="CM151" s="156"/>
      <c r="CN151" s="157"/>
      <c r="CO151" s="383"/>
      <c r="CP151" s="681"/>
      <c r="CQ151" s="907"/>
      <c r="CR151" s="681"/>
      <c r="CS151" s="785"/>
      <c r="CT151" s="824"/>
      <c r="CU151" s="367"/>
      <c r="CV151" s="407"/>
      <c r="CW151" s="407"/>
      <c r="CX151" s="407"/>
      <c r="CY151" s="407"/>
      <c r="CZ151" s="407"/>
      <c r="DA151" s="682"/>
      <c r="DB151" s="682"/>
    </row>
    <row r="152" spans="1:115" s="79" customFormat="1">
      <c r="A152" s="150" t="s">
        <v>17</v>
      </c>
      <c r="B152" s="160" t="s">
        <v>48</v>
      </c>
      <c r="C152" s="80"/>
      <c r="D152" s="80" t="s">
        <v>11</v>
      </c>
      <c r="E152" s="82">
        <v>0</v>
      </c>
      <c r="F152" s="182" t="s">
        <v>127</v>
      </c>
      <c r="G152" s="359"/>
      <c r="H152" s="80"/>
      <c r="I152" s="153"/>
      <c r="J152" s="80"/>
      <c r="K152" s="153"/>
      <c r="L152" s="80"/>
      <c r="M152" s="153"/>
      <c r="N152" s="80"/>
      <c r="O152" s="153"/>
      <c r="P152" s="80"/>
      <c r="Q152" s="152"/>
      <c r="R152" s="80"/>
      <c r="S152" s="152"/>
      <c r="T152" s="80"/>
      <c r="U152" s="152"/>
      <c r="V152" s="80"/>
      <c r="W152" s="152"/>
      <c r="X152" s="300"/>
      <c r="Y152" s="157"/>
      <c r="Z152" s="359"/>
      <c r="AA152" s="152"/>
      <c r="AB152" s="153"/>
      <c r="AC152" s="152"/>
      <c r="AD152" s="152"/>
      <c r="AE152" s="152"/>
      <c r="AF152" s="152"/>
      <c r="AG152" s="152"/>
      <c r="AH152" s="152"/>
      <c r="AI152" s="152"/>
      <c r="AJ152" s="152"/>
      <c r="AK152" s="152"/>
      <c r="AL152" s="152"/>
      <c r="AM152" s="152"/>
      <c r="AN152" s="152"/>
      <c r="AO152" s="152"/>
      <c r="AP152" s="152"/>
      <c r="AQ152" s="300"/>
      <c r="AR152" s="157"/>
      <c r="AS152" s="359"/>
      <c r="AT152" s="282"/>
      <c r="AU152" s="281"/>
      <c r="AV152" s="152"/>
      <c r="AW152" s="152"/>
      <c r="AX152" s="152"/>
      <c r="AY152" s="152"/>
      <c r="AZ152" s="152"/>
      <c r="BA152" s="152"/>
      <c r="BB152" s="152"/>
      <c r="BC152" s="152"/>
      <c r="BD152" s="152"/>
      <c r="BE152" s="152"/>
      <c r="BF152" s="152"/>
      <c r="BG152" s="152"/>
      <c r="BH152" s="152"/>
      <c r="BI152" s="152"/>
      <c r="BJ152" s="300"/>
      <c r="BK152" s="157"/>
      <c r="BL152" s="359"/>
      <c r="BM152" s="377"/>
      <c r="BN152" s="370"/>
      <c r="BO152" s="153"/>
      <c r="BP152" s="377"/>
      <c r="BQ152" s="370"/>
      <c r="BR152" s="152"/>
      <c r="BS152" s="377"/>
      <c r="BT152" s="370"/>
      <c r="BU152" s="152"/>
      <c r="BV152" s="377"/>
      <c r="BW152" s="370"/>
      <c r="BX152" s="152"/>
      <c r="BY152" s="377"/>
      <c r="BZ152" s="370"/>
      <c r="CA152" s="152"/>
      <c r="CB152" s="377"/>
      <c r="CC152" s="370"/>
      <c r="CD152" s="152"/>
      <c r="CE152" s="377"/>
      <c r="CF152" s="370"/>
      <c r="CG152" s="152"/>
      <c r="CH152" s="377"/>
      <c r="CI152" s="370"/>
      <c r="CJ152" s="152"/>
      <c r="CK152" s="156"/>
      <c r="CL152" s="157"/>
      <c r="CM152" s="156"/>
      <c r="CN152" s="157"/>
      <c r="CO152" s="383"/>
      <c r="CP152" s="681"/>
      <c r="CQ152" s="907"/>
      <c r="CR152" s="681"/>
      <c r="CS152" s="785"/>
      <c r="CT152" s="824"/>
      <c r="CU152" s="367"/>
      <c r="CV152" s="407"/>
      <c r="CW152" s="407"/>
      <c r="CX152" s="407"/>
      <c r="CY152" s="407"/>
      <c r="CZ152" s="407"/>
      <c r="DA152" s="682"/>
      <c r="DB152" s="682"/>
    </row>
    <row r="153" spans="1:115" s="79" customFormat="1">
      <c r="A153" s="150"/>
      <c r="B153" s="160"/>
      <c r="C153" s="80"/>
      <c r="D153" s="80"/>
      <c r="E153" s="82"/>
      <c r="F153" s="182"/>
      <c r="G153" s="359"/>
      <c r="H153" s="80"/>
      <c r="I153" s="153"/>
      <c r="J153" s="80"/>
      <c r="K153" s="153"/>
      <c r="L153" s="80"/>
      <c r="M153" s="153"/>
      <c r="N153" s="80"/>
      <c r="O153" s="153"/>
      <c r="P153" s="80"/>
      <c r="Q153" s="152"/>
      <c r="R153" s="80"/>
      <c r="S153" s="152"/>
      <c r="T153" s="80"/>
      <c r="U153" s="152"/>
      <c r="V153" s="80"/>
      <c r="W153" s="152"/>
      <c r="X153" s="300"/>
      <c r="Y153" s="157"/>
      <c r="Z153" s="359"/>
      <c r="AA153" s="152"/>
      <c r="AB153" s="153"/>
      <c r="AC153" s="152"/>
      <c r="AD153" s="152"/>
      <c r="AE153" s="152"/>
      <c r="AF153" s="152"/>
      <c r="AG153" s="152"/>
      <c r="AH153" s="152"/>
      <c r="AI153" s="152"/>
      <c r="AJ153" s="152"/>
      <c r="AK153" s="152"/>
      <c r="AL153" s="152"/>
      <c r="AM153" s="152"/>
      <c r="AN153" s="152"/>
      <c r="AO153" s="152"/>
      <c r="AP153" s="152"/>
      <c r="AQ153" s="300"/>
      <c r="AR153" s="157"/>
      <c r="AS153" s="359"/>
      <c r="AT153" s="282"/>
      <c r="AU153" s="281"/>
      <c r="AV153" s="152"/>
      <c r="AW153" s="152"/>
      <c r="AX153" s="152"/>
      <c r="AY153" s="152"/>
      <c r="AZ153" s="152"/>
      <c r="BA153" s="152"/>
      <c r="BB153" s="152"/>
      <c r="BC153" s="152"/>
      <c r="BD153" s="152"/>
      <c r="BE153" s="152"/>
      <c r="BF153" s="152"/>
      <c r="BG153" s="152"/>
      <c r="BH153" s="152"/>
      <c r="BI153" s="152"/>
      <c r="BJ153" s="300"/>
      <c r="BK153" s="157"/>
      <c r="BL153" s="359"/>
      <c r="BM153" s="377"/>
      <c r="BN153" s="370"/>
      <c r="BO153" s="153"/>
      <c r="BP153" s="377"/>
      <c r="BQ153" s="370"/>
      <c r="BR153" s="152"/>
      <c r="BS153" s="377"/>
      <c r="BT153" s="370"/>
      <c r="BU153" s="152"/>
      <c r="BV153" s="377"/>
      <c r="BW153" s="370"/>
      <c r="BX153" s="152"/>
      <c r="BY153" s="377"/>
      <c r="BZ153" s="370"/>
      <c r="CA153" s="152"/>
      <c r="CB153" s="377"/>
      <c r="CC153" s="370"/>
      <c r="CD153" s="152"/>
      <c r="CE153" s="377"/>
      <c r="CF153" s="370"/>
      <c r="CG153" s="152"/>
      <c r="CH153" s="377"/>
      <c r="CI153" s="370"/>
      <c r="CJ153" s="152"/>
      <c r="CK153" s="156"/>
      <c r="CL153" s="157"/>
      <c r="CM153" s="156"/>
      <c r="CN153" s="157"/>
      <c r="CO153" s="383"/>
      <c r="CP153" s="681"/>
      <c r="CQ153" s="907"/>
      <c r="CR153" s="681"/>
      <c r="CS153" s="785"/>
      <c r="CT153" s="824"/>
      <c r="CU153" s="367"/>
      <c r="CV153" s="407"/>
      <c r="CW153" s="407"/>
      <c r="CX153" s="407"/>
      <c r="CY153" s="407"/>
      <c r="CZ153" s="407"/>
      <c r="DA153" s="682"/>
      <c r="DB153" s="682"/>
    </row>
    <row r="154" spans="1:115" s="79" customFormat="1">
      <c r="A154" s="432"/>
      <c r="B154" s="433"/>
      <c r="C154" s="434"/>
      <c r="D154" s="434"/>
      <c r="E154" s="435"/>
      <c r="F154" s="436"/>
      <c r="G154" s="737"/>
      <c r="H154" s="750"/>
      <c r="I154" s="737"/>
      <c r="J154" s="750"/>
      <c r="K154" s="737"/>
      <c r="L154" s="750"/>
      <c r="M154" s="737"/>
      <c r="N154" s="750"/>
      <c r="O154" s="737"/>
      <c r="P154" s="750"/>
      <c r="Q154" s="737"/>
      <c r="R154" s="750"/>
      <c r="S154" s="737"/>
      <c r="T154" s="750"/>
      <c r="U154" s="737"/>
      <c r="V154" s="750"/>
      <c r="W154" s="737"/>
      <c r="X154" s="740"/>
      <c r="Y154" s="741"/>
      <c r="Z154" s="737"/>
      <c r="AA154" s="737"/>
      <c r="AB154" s="737"/>
      <c r="AC154" s="737"/>
      <c r="AD154" s="737"/>
      <c r="AE154" s="737"/>
      <c r="AF154" s="737"/>
      <c r="AG154" s="737"/>
      <c r="AH154" s="737"/>
      <c r="AI154" s="737"/>
      <c r="AJ154" s="737"/>
      <c r="AK154" s="737"/>
      <c r="AL154" s="737"/>
      <c r="AM154" s="737"/>
      <c r="AN154" s="737"/>
      <c r="AO154" s="737"/>
      <c r="AP154" s="737"/>
      <c r="AQ154" s="740"/>
      <c r="AR154" s="741"/>
      <c r="AS154" s="737"/>
      <c r="AT154" s="703"/>
      <c r="AU154" s="703"/>
      <c r="AV154" s="705"/>
      <c r="AW154" s="705"/>
      <c r="AX154" s="705"/>
      <c r="AY154" s="705"/>
      <c r="AZ154" s="705"/>
      <c r="BA154" s="705"/>
      <c r="BB154" s="705"/>
      <c r="BC154" s="705"/>
      <c r="BD154" s="705"/>
      <c r="BE154" s="705"/>
      <c r="BF154" s="705"/>
      <c r="BG154" s="705"/>
      <c r="BH154" s="705"/>
      <c r="BI154" s="705"/>
      <c r="BJ154" s="706"/>
      <c r="BK154" s="707">
        <f>SUM(BK135:BK153)</f>
        <v>291303.35783763177</v>
      </c>
      <c r="BL154" s="707"/>
      <c r="BM154" s="707"/>
      <c r="BN154" s="707"/>
      <c r="BO154" s="707"/>
      <c r="BP154" s="707"/>
      <c r="BQ154" s="707"/>
      <c r="BR154" s="707"/>
      <c r="BS154" s="707"/>
      <c r="BT154" s="707"/>
      <c r="BU154" s="707"/>
      <c r="BV154" s="707"/>
      <c r="BW154" s="707"/>
      <c r="BX154" s="707"/>
      <c r="BY154" s="707"/>
      <c r="BZ154" s="707"/>
      <c r="CA154" s="707"/>
      <c r="CB154" s="707"/>
      <c r="CC154" s="707"/>
      <c r="CD154" s="707"/>
      <c r="CE154" s="707"/>
      <c r="CF154" s="707"/>
      <c r="CG154" s="707"/>
      <c r="CH154" s="707"/>
      <c r="CI154" s="707"/>
      <c r="CJ154" s="707"/>
      <c r="CK154" s="707"/>
      <c r="CL154" s="707"/>
      <c r="CM154" s="707"/>
      <c r="CN154" s="707"/>
      <c r="CO154" s="928">
        <f>CP154/BK154</f>
        <v>0.86856700271083054</v>
      </c>
      <c r="CP154" s="929">
        <f>SUM(CP135:CP153)</f>
        <v>253016.48439663235</v>
      </c>
      <c r="CQ154" s="921">
        <f>CR154/BK154</f>
        <v>0.86856700271083054</v>
      </c>
      <c r="CR154" s="922">
        <f>SUM(CR129:CR153)</f>
        <v>253016.48439663235</v>
      </c>
      <c r="CS154" s="931">
        <v>0.85</v>
      </c>
      <c r="CT154" s="932">
        <f>BK154*CS154</f>
        <v>247607.85416198699</v>
      </c>
      <c r="CU154" s="862"/>
      <c r="CV154" s="775">
        <f>CT154</f>
        <v>247607.85416198699</v>
      </c>
      <c r="CW154" s="438"/>
      <c r="CX154" s="438"/>
      <c r="CY154" s="438"/>
      <c r="CZ154" s="438"/>
      <c r="DA154" s="682"/>
      <c r="DB154" s="682"/>
    </row>
    <row r="155" spans="1:115" s="79" customFormat="1">
      <c r="A155" s="150"/>
      <c r="B155" s="160"/>
      <c r="C155" s="80"/>
      <c r="D155" s="80"/>
      <c r="E155" s="82"/>
      <c r="F155" s="83"/>
      <c r="G155" s="359"/>
      <c r="H155" s="80"/>
      <c r="I155" s="153"/>
      <c r="J155" s="80"/>
      <c r="K155" s="153"/>
      <c r="L155" s="80"/>
      <c r="M155" s="153"/>
      <c r="N155" s="80"/>
      <c r="O155" s="153"/>
      <c r="P155" s="80"/>
      <c r="Q155" s="152"/>
      <c r="R155" s="80"/>
      <c r="S155" s="152"/>
      <c r="T155" s="80"/>
      <c r="U155" s="152"/>
      <c r="V155" s="80"/>
      <c r="W155" s="152"/>
      <c r="X155" s="300"/>
      <c r="Y155" s="157"/>
      <c r="Z155" s="359"/>
      <c r="AA155" s="152"/>
      <c r="AB155" s="153"/>
      <c r="AC155" s="152"/>
      <c r="AD155" s="152"/>
      <c r="AE155" s="152"/>
      <c r="AF155" s="152"/>
      <c r="AG155" s="152"/>
      <c r="AH155" s="152"/>
      <c r="AI155" s="152"/>
      <c r="AJ155" s="152"/>
      <c r="AK155" s="152"/>
      <c r="AL155" s="152"/>
      <c r="AM155" s="152"/>
      <c r="AN155" s="152"/>
      <c r="AO155" s="152"/>
      <c r="AP155" s="152"/>
      <c r="AQ155" s="300"/>
      <c r="AR155" s="157"/>
      <c r="AS155" s="359"/>
      <c r="AT155" s="282"/>
      <c r="AU155" s="281"/>
      <c r="AV155" s="152"/>
      <c r="AW155" s="152"/>
      <c r="AX155" s="152"/>
      <c r="AY155" s="152"/>
      <c r="AZ155" s="152"/>
      <c r="BA155" s="152"/>
      <c r="BB155" s="152"/>
      <c r="BC155" s="152"/>
      <c r="BD155" s="152"/>
      <c r="BE155" s="152"/>
      <c r="BF155" s="152"/>
      <c r="BG155" s="152"/>
      <c r="BH155" s="152"/>
      <c r="BI155" s="152"/>
      <c r="BJ155" s="300"/>
      <c r="BK155" s="157"/>
      <c r="BL155" s="359"/>
      <c r="BM155" s="377"/>
      <c r="BN155" s="370"/>
      <c r="BO155" s="153"/>
      <c r="BP155" s="377"/>
      <c r="BQ155" s="370"/>
      <c r="BR155" s="152"/>
      <c r="BS155" s="377"/>
      <c r="BT155" s="370"/>
      <c r="BU155" s="152"/>
      <c r="BV155" s="377"/>
      <c r="BW155" s="370"/>
      <c r="BX155" s="152"/>
      <c r="BY155" s="377"/>
      <c r="BZ155" s="370"/>
      <c r="CA155" s="152"/>
      <c r="CB155" s="377"/>
      <c r="CC155" s="370"/>
      <c r="CD155" s="152"/>
      <c r="CE155" s="377"/>
      <c r="CF155" s="370"/>
      <c r="CG155" s="152"/>
      <c r="CH155" s="377"/>
      <c r="CI155" s="370"/>
      <c r="CJ155" s="152"/>
      <c r="CK155" s="156"/>
      <c r="CL155" s="157"/>
      <c r="CM155" s="156"/>
      <c r="CN155" s="157"/>
      <c r="CO155" s="383"/>
      <c r="CP155" s="681"/>
      <c r="CQ155" s="907"/>
      <c r="CR155" s="681"/>
      <c r="CS155" s="785"/>
      <c r="CT155" s="824"/>
      <c r="CU155" s="367"/>
      <c r="CV155" s="407"/>
      <c r="CW155" s="407"/>
      <c r="CX155" s="407"/>
      <c r="CY155" s="407"/>
      <c r="CZ155" s="407"/>
      <c r="DA155" s="682"/>
      <c r="DB155" s="682"/>
    </row>
    <row r="156" spans="1:115" s="79" customFormat="1">
      <c r="A156" s="150"/>
      <c r="B156" s="167" t="s">
        <v>16</v>
      </c>
      <c r="C156" s="80"/>
      <c r="D156" s="80"/>
      <c r="E156" s="82"/>
      <c r="F156" s="83"/>
      <c r="G156" s="359"/>
      <c r="H156" s="80"/>
      <c r="I156" s="153"/>
      <c r="J156" s="80"/>
      <c r="K156" s="153"/>
      <c r="L156" s="80"/>
      <c r="M156" s="153"/>
      <c r="N156" s="80"/>
      <c r="O156" s="153"/>
      <c r="P156" s="80"/>
      <c r="Q156" s="152"/>
      <c r="R156" s="80"/>
      <c r="S156" s="152"/>
      <c r="T156" s="80"/>
      <c r="U156" s="152"/>
      <c r="V156" s="80"/>
      <c r="W156" s="152"/>
      <c r="X156" s="300"/>
      <c r="Y156" s="157"/>
      <c r="Z156" s="359"/>
      <c r="AA156" s="152"/>
      <c r="AB156" s="153"/>
      <c r="AC156" s="152"/>
      <c r="AD156" s="152"/>
      <c r="AE156" s="152"/>
      <c r="AF156" s="152"/>
      <c r="AG156" s="152"/>
      <c r="AH156" s="152"/>
      <c r="AI156" s="152"/>
      <c r="AJ156" s="152"/>
      <c r="AK156" s="152"/>
      <c r="AL156" s="152"/>
      <c r="AM156" s="152"/>
      <c r="AN156" s="152"/>
      <c r="AO156" s="152"/>
      <c r="AP156" s="152"/>
      <c r="AQ156" s="300"/>
      <c r="AR156" s="157"/>
      <c r="AS156" s="359"/>
      <c r="AT156" s="282"/>
      <c r="AU156" s="281"/>
      <c r="AV156" s="152"/>
      <c r="AW156" s="152"/>
      <c r="AX156" s="152"/>
      <c r="AY156" s="152"/>
      <c r="AZ156" s="152"/>
      <c r="BA156" s="152"/>
      <c r="BB156" s="152"/>
      <c r="BC156" s="152"/>
      <c r="BD156" s="152"/>
      <c r="BE156" s="152"/>
      <c r="BF156" s="152"/>
      <c r="BG156" s="152"/>
      <c r="BH156" s="152"/>
      <c r="BI156" s="152"/>
      <c r="BJ156" s="300"/>
      <c r="BK156" s="157"/>
      <c r="BL156" s="359"/>
      <c r="BM156" s="377"/>
      <c r="BN156" s="370"/>
      <c r="BO156" s="153"/>
      <c r="BP156" s="377"/>
      <c r="BQ156" s="370"/>
      <c r="BR156" s="152"/>
      <c r="BS156" s="377"/>
      <c r="BT156" s="370"/>
      <c r="BU156" s="152"/>
      <c r="BV156" s="377"/>
      <c r="BW156" s="370"/>
      <c r="BX156" s="152"/>
      <c r="BY156" s="377"/>
      <c r="BZ156" s="370"/>
      <c r="CA156" s="152"/>
      <c r="CB156" s="377"/>
      <c r="CC156" s="370"/>
      <c r="CD156" s="152"/>
      <c r="CE156" s="377"/>
      <c r="CF156" s="370"/>
      <c r="CG156" s="152"/>
      <c r="CH156" s="377"/>
      <c r="CI156" s="370"/>
      <c r="CJ156" s="152"/>
      <c r="CK156" s="156"/>
      <c r="CL156" s="157"/>
      <c r="CM156" s="156"/>
      <c r="CN156" s="157"/>
      <c r="CO156" s="383"/>
      <c r="CP156" s="681"/>
      <c r="CQ156" s="907"/>
      <c r="CR156" s="681"/>
      <c r="CS156" s="785"/>
      <c r="CT156" s="824"/>
      <c r="CU156" s="367"/>
      <c r="CV156" s="407"/>
      <c r="CW156" s="407"/>
      <c r="CX156" s="407"/>
      <c r="CY156" s="407"/>
      <c r="CZ156" s="407"/>
      <c r="DA156" s="682"/>
      <c r="DB156" s="682"/>
    </row>
    <row r="157" spans="1:115" s="79" customFormat="1">
      <c r="A157" s="150"/>
      <c r="B157" s="160"/>
      <c r="C157" s="80"/>
      <c r="D157" s="80"/>
      <c r="E157" s="82"/>
      <c r="F157" s="83"/>
      <c r="G157" s="359"/>
      <c r="H157" s="80"/>
      <c r="I157" s="153"/>
      <c r="J157" s="80"/>
      <c r="K157" s="153"/>
      <c r="L157" s="80"/>
      <c r="M157" s="153"/>
      <c r="N157" s="80"/>
      <c r="O157" s="153"/>
      <c r="P157" s="80"/>
      <c r="Q157" s="152"/>
      <c r="R157" s="80"/>
      <c r="S157" s="152"/>
      <c r="T157" s="80"/>
      <c r="U157" s="152"/>
      <c r="V157" s="80"/>
      <c r="W157" s="152"/>
      <c r="X157" s="300"/>
      <c r="Y157" s="157"/>
      <c r="Z157" s="359"/>
      <c r="AA157" s="152"/>
      <c r="AB157" s="153"/>
      <c r="AC157" s="152"/>
      <c r="AD157" s="152"/>
      <c r="AE157" s="152"/>
      <c r="AF157" s="152"/>
      <c r="AG157" s="152"/>
      <c r="AH157" s="152"/>
      <c r="AI157" s="152"/>
      <c r="AJ157" s="152"/>
      <c r="AK157" s="152"/>
      <c r="AL157" s="152"/>
      <c r="AM157" s="152"/>
      <c r="AN157" s="152"/>
      <c r="AO157" s="152"/>
      <c r="AP157" s="152"/>
      <c r="AQ157" s="300"/>
      <c r="AR157" s="157"/>
      <c r="AS157" s="359"/>
      <c r="AT157" s="282"/>
      <c r="AU157" s="281"/>
      <c r="AV157" s="152"/>
      <c r="AW157" s="152"/>
      <c r="AX157" s="152"/>
      <c r="AY157" s="152"/>
      <c r="AZ157" s="152"/>
      <c r="BA157" s="152"/>
      <c r="BB157" s="152"/>
      <c r="BC157" s="152"/>
      <c r="BD157" s="152"/>
      <c r="BE157" s="152"/>
      <c r="BF157" s="152"/>
      <c r="BG157" s="152"/>
      <c r="BH157" s="152"/>
      <c r="BI157" s="152"/>
      <c r="BJ157" s="300"/>
      <c r="BK157" s="157"/>
      <c r="BL157" s="359"/>
      <c r="BM157" s="377"/>
      <c r="BN157" s="370"/>
      <c r="BO157" s="153"/>
      <c r="BP157" s="377"/>
      <c r="BQ157" s="370"/>
      <c r="BR157" s="152"/>
      <c r="BS157" s="377"/>
      <c r="BT157" s="370"/>
      <c r="BU157" s="152"/>
      <c r="BV157" s="377"/>
      <c r="BW157" s="370"/>
      <c r="BX157" s="152"/>
      <c r="BY157" s="377"/>
      <c r="BZ157" s="370"/>
      <c r="CA157" s="152"/>
      <c r="CB157" s="377"/>
      <c r="CC157" s="370"/>
      <c r="CD157" s="152"/>
      <c r="CE157" s="377"/>
      <c r="CF157" s="370"/>
      <c r="CG157" s="152"/>
      <c r="CH157" s="377"/>
      <c r="CI157" s="370"/>
      <c r="CJ157" s="152"/>
      <c r="CK157" s="156"/>
      <c r="CL157" s="157"/>
      <c r="CM157" s="156"/>
      <c r="CN157" s="157"/>
      <c r="CO157" s="383"/>
      <c r="CP157" s="681"/>
      <c r="CQ157" s="907"/>
      <c r="CR157" s="681"/>
      <c r="CS157" s="785"/>
      <c r="CT157" s="824"/>
      <c r="CU157" s="367"/>
      <c r="CV157" s="407"/>
      <c r="CW157" s="407"/>
      <c r="CX157" s="407"/>
      <c r="CY157" s="407"/>
      <c r="CZ157" s="407"/>
      <c r="DA157" s="682"/>
      <c r="DB157" s="682"/>
    </row>
    <row r="158" spans="1:115" s="79" customFormat="1">
      <c r="A158" s="150" t="s">
        <v>20</v>
      </c>
      <c r="B158" s="160" t="s">
        <v>18</v>
      </c>
      <c r="C158" s="80">
        <v>2</v>
      </c>
      <c r="D158" s="80" t="s">
        <v>19</v>
      </c>
      <c r="E158" s="82">
        <v>12500</v>
      </c>
      <c r="F158" s="83">
        <v>25000</v>
      </c>
      <c r="G158" s="359"/>
      <c r="H158" s="80">
        <v>2</v>
      </c>
      <c r="I158" s="177">
        <v>4687.5</v>
      </c>
      <c r="J158" s="80">
        <v>2</v>
      </c>
      <c r="K158" s="177">
        <v>6562.4999999999991</v>
      </c>
      <c r="L158" s="80">
        <v>2</v>
      </c>
      <c r="M158" s="177">
        <v>6562.4999999999991</v>
      </c>
      <c r="N158" s="80">
        <v>2</v>
      </c>
      <c r="O158" s="177">
        <v>937.50000000000011</v>
      </c>
      <c r="P158" s="80">
        <v>2</v>
      </c>
      <c r="Q158" s="177">
        <v>1562.5</v>
      </c>
      <c r="R158" s="80">
        <v>2</v>
      </c>
      <c r="S158" s="177">
        <v>2187.5</v>
      </c>
      <c r="T158" s="80">
        <v>2</v>
      </c>
      <c r="U158" s="177">
        <v>2187.5</v>
      </c>
      <c r="V158" s="80">
        <v>2</v>
      </c>
      <c r="W158" s="177">
        <v>312.5</v>
      </c>
      <c r="X158" s="300">
        <v>1</v>
      </c>
      <c r="Y158" s="157">
        <v>25000</v>
      </c>
      <c r="Z158" s="359"/>
      <c r="AA158" s="152"/>
      <c r="AB158" s="153">
        <v>0</v>
      </c>
      <c r="AC158" s="152"/>
      <c r="AD158" s="152">
        <v>0</v>
      </c>
      <c r="AE158" s="152"/>
      <c r="AF158" s="152">
        <v>0</v>
      </c>
      <c r="AG158" s="152"/>
      <c r="AH158" s="152">
        <v>0</v>
      </c>
      <c r="AI158" s="152"/>
      <c r="AJ158" s="152">
        <v>0</v>
      </c>
      <c r="AK158" s="152"/>
      <c r="AL158" s="152">
        <v>0</v>
      </c>
      <c r="AM158" s="152"/>
      <c r="AN158" s="152">
        <v>0</v>
      </c>
      <c r="AO158" s="152"/>
      <c r="AP158" s="152">
        <v>0</v>
      </c>
      <c r="AQ158" s="300">
        <v>0</v>
      </c>
      <c r="AR158" s="157">
        <v>0</v>
      </c>
      <c r="AS158" s="359"/>
      <c r="AT158" s="368">
        <v>2</v>
      </c>
      <c r="AU158" s="281">
        <v>4687.5</v>
      </c>
      <c r="AV158" s="368">
        <v>2</v>
      </c>
      <c r="AW158" s="281">
        <v>6562.4999999999991</v>
      </c>
      <c r="AX158" s="368">
        <v>2</v>
      </c>
      <c r="AY158" s="281">
        <v>6562.4999999999991</v>
      </c>
      <c r="AZ158" s="368">
        <v>2</v>
      </c>
      <c r="BA158" s="281">
        <v>937.50000000000011</v>
      </c>
      <c r="BB158" s="368">
        <v>2</v>
      </c>
      <c r="BC158" s="281">
        <v>1562.5</v>
      </c>
      <c r="BD158" s="368">
        <v>2</v>
      </c>
      <c r="BE158" s="281">
        <v>2187.5</v>
      </c>
      <c r="BF158" s="368">
        <v>2</v>
      </c>
      <c r="BG158" s="281">
        <v>2187.5</v>
      </c>
      <c r="BH158" s="368">
        <v>2</v>
      </c>
      <c r="BI158" s="281">
        <v>312.5</v>
      </c>
      <c r="BJ158" s="300">
        <v>1</v>
      </c>
      <c r="BK158" s="157">
        <v>25000</v>
      </c>
      <c r="BL158" s="359"/>
      <c r="BM158" s="376">
        <v>2</v>
      </c>
      <c r="BN158" s="369"/>
      <c r="BO158" s="281">
        <v>0</v>
      </c>
      <c r="BP158" s="376">
        <v>2</v>
      </c>
      <c r="BQ158" s="369"/>
      <c r="BR158" s="281">
        <v>0</v>
      </c>
      <c r="BS158" s="376">
        <v>2</v>
      </c>
      <c r="BT158" s="369"/>
      <c r="BU158" s="281">
        <v>0</v>
      </c>
      <c r="BV158" s="376">
        <v>2</v>
      </c>
      <c r="BW158" s="369"/>
      <c r="BX158" s="281">
        <v>0</v>
      </c>
      <c r="BY158" s="376">
        <v>2</v>
      </c>
      <c r="BZ158" s="369"/>
      <c r="CA158" s="281">
        <v>0</v>
      </c>
      <c r="CB158" s="376">
        <v>2</v>
      </c>
      <c r="CC158" s="369"/>
      <c r="CD158" s="281">
        <v>0</v>
      </c>
      <c r="CE158" s="376">
        <v>2</v>
      </c>
      <c r="CF158" s="369"/>
      <c r="CG158" s="281">
        <v>0</v>
      </c>
      <c r="CH158" s="376">
        <v>2</v>
      </c>
      <c r="CI158" s="369"/>
      <c r="CJ158" s="281">
        <v>0</v>
      </c>
      <c r="CK158" s="178">
        <v>0</v>
      </c>
      <c r="CL158" s="179">
        <v>0</v>
      </c>
      <c r="CM158" s="380">
        <v>0</v>
      </c>
      <c r="CN158" s="179">
        <v>0</v>
      </c>
      <c r="CO158" s="384">
        <v>0</v>
      </c>
      <c r="CP158" s="687">
        <v>0</v>
      </c>
      <c r="CQ158" s="906">
        <v>0</v>
      </c>
      <c r="CR158" s="687">
        <v>0</v>
      </c>
      <c r="CS158" s="785"/>
      <c r="CT158" s="824"/>
      <c r="CU158" s="367"/>
      <c r="CV158" s="407"/>
      <c r="CW158" s="407"/>
      <c r="CX158" s="407"/>
      <c r="CY158" s="407"/>
      <c r="CZ158" s="407"/>
      <c r="DA158" s="682"/>
      <c r="DB158" s="682"/>
    </row>
    <row r="159" spans="1:115" s="79" customFormat="1">
      <c r="A159" s="150"/>
      <c r="B159" s="160"/>
      <c r="C159" s="80"/>
      <c r="D159" s="80"/>
      <c r="E159" s="82"/>
      <c r="F159" s="83"/>
      <c r="G159" s="359"/>
      <c r="H159" s="80"/>
      <c r="I159" s="153"/>
      <c r="J159" s="80"/>
      <c r="K159" s="153"/>
      <c r="L159" s="80"/>
      <c r="M159" s="153"/>
      <c r="N159" s="80"/>
      <c r="O159" s="153"/>
      <c r="P159" s="80"/>
      <c r="Q159" s="152"/>
      <c r="R159" s="80"/>
      <c r="S159" s="152"/>
      <c r="T159" s="80"/>
      <c r="U159" s="152"/>
      <c r="V159" s="80"/>
      <c r="W159" s="152"/>
      <c r="X159" s="300"/>
      <c r="Y159" s="157"/>
      <c r="Z159" s="359"/>
      <c r="AA159" s="152"/>
      <c r="AB159" s="153"/>
      <c r="AC159" s="152"/>
      <c r="AD159" s="152"/>
      <c r="AE159" s="152"/>
      <c r="AF159" s="152"/>
      <c r="AG159" s="152"/>
      <c r="AH159" s="152"/>
      <c r="AI159" s="152"/>
      <c r="AJ159" s="152"/>
      <c r="AK159" s="152"/>
      <c r="AL159" s="152"/>
      <c r="AM159" s="152"/>
      <c r="AN159" s="152"/>
      <c r="AO159" s="152"/>
      <c r="AP159" s="152"/>
      <c r="AQ159" s="300"/>
      <c r="AR159" s="157"/>
      <c r="AS159" s="359"/>
      <c r="AT159" s="282"/>
      <c r="AU159" s="281"/>
      <c r="AV159" s="152"/>
      <c r="AW159" s="152"/>
      <c r="AX159" s="152"/>
      <c r="AY159" s="152"/>
      <c r="AZ159" s="152"/>
      <c r="BA159" s="152"/>
      <c r="BB159" s="152"/>
      <c r="BC159" s="152"/>
      <c r="BD159" s="152"/>
      <c r="BE159" s="152"/>
      <c r="BF159" s="152"/>
      <c r="BG159" s="152"/>
      <c r="BH159" s="152"/>
      <c r="BI159" s="152"/>
      <c r="BJ159" s="300"/>
      <c r="BK159" s="157"/>
      <c r="BL159" s="359"/>
      <c r="BM159" s="377"/>
      <c r="BN159" s="370"/>
      <c r="BO159" s="153"/>
      <c r="BP159" s="377"/>
      <c r="BQ159" s="370"/>
      <c r="BR159" s="152"/>
      <c r="BS159" s="377"/>
      <c r="BT159" s="370"/>
      <c r="BU159" s="152"/>
      <c r="BV159" s="377"/>
      <c r="BW159" s="370"/>
      <c r="BX159" s="152"/>
      <c r="BY159" s="377"/>
      <c r="BZ159" s="370"/>
      <c r="CA159" s="152"/>
      <c r="CB159" s="377"/>
      <c r="CC159" s="370"/>
      <c r="CD159" s="152"/>
      <c r="CE159" s="377"/>
      <c r="CF159" s="370"/>
      <c r="CG159" s="152"/>
      <c r="CH159" s="377"/>
      <c r="CI159" s="370"/>
      <c r="CJ159" s="152"/>
      <c r="CK159" s="156"/>
      <c r="CL159" s="157"/>
      <c r="CM159" s="156"/>
      <c r="CN159" s="157"/>
      <c r="CO159" s="383"/>
      <c r="CP159" s="681"/>
      <c r="CQ159" s="907"/>
      <c r="CR159" s="681"/>
      <c r="CS159" s="785"/>
      <c r="CT159" s="824"/>
      <c r="CU159" s="367"/>
      <c r="CV159" s="407"/>
      <c r="CW159" s="407"/>
      <c r="CX159" s="407"/>
      <c r="CY159" s="407"/>
      <c r="CZ159" s="407"/>
      <c r="DA159" s="682"/>
      <c r="DB159" s="682"/>
    </row>
    <row r="160" spans="1:115" s="79" customFormat="1">
      <c r="A160" s="150" t="s">
        <v>22</v>
      </c>
      <c r="B160" s="160" t="s">
        <v>34</v>
      </c>
      <c r="C160" s="80">
        <v>3</v>
      </c>
      <c r="D160" s="80" t="s">
        <v>19</v>
      </c>
      <c r="E160" s="82">
        <v>12500</v>
      </c>
      <c r="F160" s="83">
        <v>37500</v>
      </c>
      <c r="G160" s="359"/>
      <c r="H160" s="80">
        <v>3</v>
      </c>
      <c r="I160" s="177">
        <v>7031.25</v>
      </c>
      <c r="J160" s="80">
        <v>3</v>
      </c>
      <c r="K160" s="177">
        <v>9843.7499999999982</v>
      </c>
      <c r="L160" s="80">
        <v>3</v>
      </c>
      <c r="M160" s="177">
        <v>9843.7499999999982</v>
      </c>
      <c r="N160" s="80">
        <v>3</v>
      </c>
      <c r="O160" s="177">
        <v>1406.2500000000002</v>
      </c>
      <c r="P160" s="80">
        <v>3</v>
      </c>
      <c r="Q160" s="177">
        <v>2343.75</v>
      </c>
      <c r="R160" s="80">
        <v>3</v>
      </c>
      <c r="S160" s="177">
        <v>3281.2499999999995</v>
      </c>
      <c r="T160" s="80">
        <v>3</v>
      </c>
      <c r="U160" s="177">
        <v>3281.2499999999995</v>
      </c>
      <c r="V160" s="80">
        <v>3</v>
      </c>
      <c r="W160" s="177">
        <v>468.75000000000006</v>
      </c>
      <c r="X160" s="300">
        <v>1</v>
      </c>
      <c r="Y160" s="157">
        <v>37500</v>
      </c>
      <c r="Z160" s="359"/>
      <c r="AA160" s="152"/>
      <c r="AB160" s="153">
        <v>0</v>
      </c>
      <c r="AC160" s="152"/>
      <c r="AD160" s="152">
        <v>0</v>
      </c>
      <c r="AE160" s="152"/>
      <c r="AF160" s="152">
        <v>0</v>
      </c>
      <c r="AG160" s="152"/>
      <c r="AH160" s="152">
        <v>0</v>
      </c>
      <c r="AI160" s="152"/>
      <c r="AJ160" s="152">
        <v>0</v>
      </c>
      <c r="AK160" s="152"/>
      <c r="AL160" s="152">
        <v>0</v>
      </c>
      <c r="AM160" s="152"/>
      <c r="AN160" s="152">
        <v>0</v>
      </c>
      <c r="AO160" s="152"/>
      <c r="AP160" s="152">
        <v>0</v>
      </c>
      <c r="AQ160" s="300">
        <v>0</v>
      </c>
      <c r="AR160" s="157">
        <v>0</v>
      </c>
      <c r="AS160" s="359"/>
      <c r="AT160" s="368">
        <v>3</v>
      </c>
      <c r="AU160" s="281">
        <v>7031.25</v>
      </c>
      <c r="AV160" s="368">
        <v>3</v>
      </c>
      <c r="AW160" s="281">
        <v>9843.7499999999982</v>
      </c>
      <c r="AX160" s="368">
        <v>3</v>
      </c>
      <c r="AY160" s="281">
        <v>9843.7499999999982</v>
      </c>
      <c r="AZ160" s="368">
        <v>3</v>
      </c>
      <c r="BA160" s="281">
        <v>1406.2500000000002</v>
      </c>
      <c r="BB160" s="368">
        <v>3</v>
      </c>
      <c r="BC160" s="281">
        <v>2343.75</v>
      </c>
      <c r="BD160" s="368">
        <v>3</v>
      </c>
      <c r="BE160" s="281">
        <v>3281.2499999999995</v>
      </c>
      <c r="BF160" s="368">
        <v>3</v>
      </c>
      <c r="BG160" s="281">
        <v>3281.2499999999995</v>
      </c>
      <c r="BH160" s="368">
        <v>3</v>
      </c>
      <c r="BI160" s="281">
        <v>468.75000000000006</v>
      </c>
      <c r="BJ160" s="300">
        <v>1</v>
      </c>
      <c r="BK160" s="157">
        <v>37500</v>
      </c>
      <c r="BL160" s="359"/>
      <c r="BM160" s="376">
        <v>3</v>
      </c>
      <c r="BN160" s="369"/>
      <c r="BO160" s="281">
        <v>0</v>
      </c>
      <c r="BP160" s="376">
        <v>3</v>
      </c>
      <c r="BQ160" s="369"/>
      <c r="BR160" s="281">
        <v>0</v>
      </c>
      <c r="BS160" s="376">
        <v>3</v>
      </c>
      <c r="BT160" s="369"/>
      <c r="BU160" s="281">
        <v>0</v>
      </c>
      <c r="BV160" s="376">
        <v>3</v>
      </c>
      <c r="BW160" s="369"/>
      <c r="BX160" s="281">
        <v>0</v>
      </c>
      <c r="BY160" s="376">
        <v>3</v>
      </c>
      <c r="BZ160" s="369"/>
      <c r="CA160" s="281">
        <v>0</v>
      </c>
      <c r="CB160" s="376">
        <v>3</v>
      </c>
      <c r="CC160" s="369"/>
      <c r="CD160" s="281">
        <v>0</v>
      </c>
      <c r="CE160" s="376">
        <v>3</v>
      </c>
      <c r="CF160" s="369"/>
      <c r="CG160" s="281">
        <v>0</v>
      </c>
      <c r="CH160" s="376">
        <v>3</v>
      </c>
      <c r="CI160" s="369"/>
      <c r="CJ160" s="281">
        <v>0</v>
      </c>
      <c r="CK160" s="178">
        <v>0</v>
      </c>
      <c r="CL160" s="179">
        <v>0</v>
      </c>
      <c r="CM160" s="380">
        <v>0</v>
      </c>
      <c r="CN160" s="179">
        <v>0</v>
      </c>
      <c r="CO160" s="384">
        <v>0</v>
      </c>
      <c r="CP160" s="687">
        <v>0</v>
      </c>
      <c r="CQ160" s="906">
        <v>0</v>
      </c>
      <c r="CR160" s="687">
        <v>0</v>
      </c>
      <c r="CS160" s="785"/>
      <c r="CT160" s="824"/>
      <c r="CU160" s="367"/>
      <c r="CV160" s="407"/>
      <c r="CW160" s="407"/>
      <c r="CX160" s="407"/>
      <c r="CY160" s="407"/>
      <c r="CZ160" s="407"/>
      <c r="DA160" s="682"/>
      <c r="DB160" s="682"/>
    </row>
    <row r="161" spans="1:115" s="79" customFormat="1">
      <c r="A161" s="150"/>
      <c r="B161" s="160"/>
      <c r="C161" s="80"/>
      <c r="D161" s="80"/>
      <c r="E161" s="82"/>
      <c r="F161" s="83"/>
      <c r="G161" s="359"/>
      <c r="H161" s="80"/>
      <c r="I161" s="153"/>
      <c r="J161" s="80"/>
      <c r="K161" s="153"/>
      <c r="L161" s="80"/>
      <c r="M161" s="153"/>
      <c r="N161" s="80"/>
      <c r="O161" s="153"/>
      <c r="P161" s="80"/>
      <c r="Q161" s="152"/>
      <c r="R161" s="80"/>
      <c r="S161" s="152"/>
      <c r="T161" s="80"/>
      <c r="U161" s="152"/>
      <c r="V161" s="80"/>
      <c r="W161" s="152"/>
      <c r="X161" s="300"/>
      <c r="Y161" s="157"/>
      <c r="Z161" s="359"/>
      <c r="AA161" s="152"/>
      <c r="AB161" s="153"/>
      <c r="AC161" s="152"/>
      <c r="AD161" s="152"/>
      <c r="AE161" s="152"/>
      <c r="AF161" s="152"/>
      <c r="AG161" s="152"/>
      <c r="AH161" s="152"/>
      <c r="AI161" s="152"/>
      <c r="AJ161" s="152"/>
      <c r="AK161" s="152"/>
      <c r="AL161" s="152"/>
      <c r="AM161" s="152"/>
      <c r="AN161" s="152"/>
      <c r="AO161" s="152"/>
      <c r="AP161" s="152"/>
      <c r="AQ161" s="300"/>
      <c r="AR161" s="157"/>
      <c r="AS161" s="359"/>
      <c r="AT161" s="282"/>
      <c r="AU161" s="281"/>
      <c r="AV161" s="152"/>
      <c r="AW161" s="152"/>
      <c r="AX161" s="152"/>
      <c r="AY161" s="152"/>
      <c r="AZ161" s="152"/>
      <c r="BA161" s="152"/>
      <c r="BB161" s="152"/>
      <c r="BC161" s="152"/>
      <c r="BD161" s="152"/>
      <c r="BE161" s="152"/>
      <c r="BF161" s="152"/>
      <c r="BG161" s="152"/>
      <c r="BH161" s="152"/>
      <c r="BI161" s="152"/>
      <c r="BJ161" s="300"/>
      <c r="BK161" s="157"/>
      <c r="BL161" s="359"/>
      <c r="BM161" s="377"/>
      <c r="BN161" s="370"/>
      <c r="BO161" s="153"/>
      <c r="BP161" s="377"/>
      <c r="BQ161" s="370"/>
      <c r="BR161" s="152"/>
      <c r="BS161" s="377"/>
      <c r="BT161" s="370"/>
      <c r="BU161" s="152"/>
      <c r="BV161" s="377"/>
      <c r="BW161" s="370"/>
      <c r="BX161" s="152"/>
      <c r="BY161" s="377"/>
      <c r="BZ161" s="370"/>
      <c r="CA161" s="152"/>
      <c r="CB161" s="377"/>
      <c r="CC161" s="370"/>
      <c r="CD161" s="152"/>
      <c r="CE161" s="377"/>
      <c r="CF161" s="370"/>
      <c r="CG161" s="152"/>
      <c r="CH161" s="377"/>
      <c r="CI161" s="370"/>
      <c r="CJ161" s="152"/>
      <c r="CK161" s="156"/>
      <c r="CL161" s="157"/>
      <c r="CM161" s="156"/>
      <c r="CN161" s="157"/>
      <c r="CO161" s="383"/>
      <c r="CP161" s="681"/>
      <c r="CQ161" s="907"/>
      <c r="CR161" s="681"/>
      <c r="CS161" s="785"/>
      <c r="CT161" s="824"/>
      <c r="CU161" s="367"/>
      <c r="CV161" s="407"/>
      <c r="CW161" s="407"/>
      <c r="CX161" s="407"/>
      <c r="CY161" s="407"/>
      <c r="CZ161" s="407"/>
      <c r="DA161" s="682"/>
      <c r="DB161" s="682"/>
    </row>
    <row r="162" spans="1:115" s="79" customFormat="1">
      <c r="A162" s="150" t="s">
        <v>24</v>
      </c>
      <c r="B162" s="160" t="s">
        <v>35</v>
      </c>
      <c r="C162" s="80">
        <v>2</v>
      </c>
      <c r="D162" s="80" t="s">
        <v>19</v>
      </c>
      <c r="E162" s="82">
        <v>6700</v>
      </c>
      <c r="F162" s="83">
        <v>13400</v>
      </c>
      <c r="G162" s="359"/>
      <c r="H162" s="80">
        <v>2</v>
      </c>
      <c r="I162" s="177">
        <v>2512.5</v>
      </c>
      <c r="J162" s="80">
        <v>2</v>
      </c>
      <c r="K162" s="177">
        <v>3517.4999999999995</v>
      </c>
      <c r="L162" s="80">
        <v>2</v>
      </c>
      <c r="M162" s="177">
        <v>3517.4999999999995</v>
      </c>
      <c r="N162" s="80">
        <v>2</v>
      </c>
      <c r="O162" s="177">
        <v>502.50000000000006</v>
      </c>
      <c r="P162" s="80">
        <v>2</v>
      </c>
      <c r="Q162" s="177">
        <v>837.5</v>
      </c>
      <c r="R162" s="80">
        <v>2</v>
      </c>
      <c r="S162" s="177">
        <v>1172.5</v>
      </c>
      <c r="T162" s="80">
        <v>2</v>
      </c>
      <c r="U162" s="177">
        <v>1172.5</v>
      </c>
      <c r="V162" s="80">
        <v>2</v>
      </c>
      <c r="W162" s="177">
        <v>167.5</v>
      </c>
      <c r="X162" s="300">
        <v>1</v>
      </c>
      <c r="Y162" s="157">
        <v>13400</v>
      </c>
      <c r="Z162" s="359"/>
      <c r="AA162" s="152"/>
      <c r="AB162" s="153">
        <v>0</v>
      </c>
      <c r="AC162" s="152"/>
      <c r="AD162" s="152">
        <v>0</v>
      </c>
      <c r="AE162" s="152"/>
      <c r="AF162" s="152">
        <v>0</v>
      </c>
      <c r="AG162" s="152"/>
      <c r="AH162" s="152">
        <v>0</v>
      </c>
      <c r="AI162" s="152"/>
      <c r="AJ162" s="152">
        <v>0</v>
      </c>
      <c r="AK162" s="152"/>
      <c r="AL162" s="152">
        <v>0</v>
      </c>
      <c r="AM162" s="152"/>
      <c r="AN162" s="152">
        <v>0</v>
      </c>
      <c r="AO162" s="152"/>
      <c r="AP162" s="152">
        <v>0</v>
      </c>
      <c r="AQ162" s="300">
        <v>0</v>
      </c>
      <c r="AR162" s="157">
        <v>0</v>
      </c>
      <c r="AS162" s="359"/>
      <c r="AT162" s="368">
        <v>2</v>
      </c>
      <c r="AU162" s="281">
        <v>2512.5</v>
      </c>
      <c r="AV162" s="368">
        <v>2</v>
      </c>
      <c r="AW162" s="281">
        <v>3517.4999999999995</v>
      </c>
      <c r="AX162" s="368">
        <v>2</v>
      </c>
      <c r="AY162" s="281">
        <v>3517.4999999999995</v>
      </c>
      <c r="AZ162" s="368">
        <v>2</v>
      </c>
      <c r="BA162" s="281">
        <v>502.50000000000006</v>
      </c>
      <c r="BB162" s="368">
        <v>2</v>
      </c>
      <c r="BC162" s="281">
        <v>837.5</v>
      </c>
      <c r="BD162" s="368">
        <v>2</v>
      </c>
      <c r="BE162" s="281">
        <v>1172.5</v>
      </c>
      <c r="BF162" s="368">
        <v>2</v>
      </c>
      <c r="BG162" s="281">
        <v>1172.5</v>
      </c>
      <c r="BH162" s="368">
        <v>2</v>
      </c>
      <c r="BI162" s="281">
        <v>167.5</v>
      </c>
      <c r="BJ162" s="300">
        <v>1</v>
      </c>
      <c r="BK162" s="157">
        <v>13400</v>
      </c>
      <c r="BL162" s="359"/>
      <c r="BM162" s="376">
        <v>2</v>
      </c>
      <c r="BN162" s="369"/>
      <c r="BO162" s="281">
        <v>0</v>
      </c>
      <c r="BP162" s="376">
        <v>2</v>
      </c>
      <c r="BQ162" s="369"/>
      <c r="BR162" s="281">
        <v>0</v>
      </c>
      <c r="BS162" s="376">
        <v>2</v>
      </c>
      <c r="BT162" s="369"/>
      <c r="BU162" s="281">
        <v>0</v>
      </c>
      <c r="BV162" s="376">
        <v>2</v>
      </c>
      <c r="BW162" s="369"/>
      <c r="BX162" s="281">
        <v>0</v>
      </c>
      <c r="BY162" s="376">
        <v>2</v>
      </c>
      <c r="BZ162" s="369"/>
      <c r="CA162" s="281">
        <v>0</v>
      </c>
      <c r="CB162" s="376">
        <v>2</v>
      </c>
      <c r="CC162" s="369"/>
      <c r="CD162" s="281">
        <v>0</v>
      </c>
      <c r="CE162" s="376">
        <v>2</v>
      </c>
      <c r="CF162" s="369"/>
      <c r="CG162" s="281">
        <v>0</v>
      </c>
      <c r="CH162" s="376">
        <v>2</v>
      </c>
      <c r="CI162" s="369"/>
      <c r="CJ162" s="281">
        <v>0</v>
      </c>
      <c r="CK162" s="178">
        <v>0</v>
      </c>
      <c r="CL162" s="179">
        <v>0</v>
      </c>
      <c r="CM162" s="380">
        <v>0</v>
      </c>
      <c r="CN162" s="179">
        <v>0</v>
      </c>
      <c r="CO162" s="384">
        <v>0</v>
      </c>
      <c r="CP162" s="687">
        <v>0</v>
      </c>
      <c r="CQ162" s="906">
        <v>0</v>
      </c>
      <c r="CR162" s="687">
        <v>0</v>
      </c>
      <c r="CS162" s="785"/>
      <c r="CT162" s="824"/>
      <c r="CU162" s="367"/>
      <c r="CV162" s="407"/>
      <c r="CW162" s="407"/>
      <c r="CX162" s="407"/>
      <c r="CY162" s="407"/>
      <c r="CZ162" s="407"/>
      <c r="DA162" s="682"/>
      <c r="DB162" s="682"/>
    </row>
    <row r="163" spans="1:115" s="79" customFormat="1">
      <c r="A163" s="432"/>
      <c r="B163" s="433"/>
      <c r="C163" s="434"/>
      <c r="D163" s="434"/>
      <c r="E163" s="435"/>
      <c r="F163" s="436"/>
      <c r="G163" s="737"/>
      <c r="H163" s="750"/>
      <c r="I163" s="737"/>
      <c r="J163" s="750"/>
      <c r="K163" s="737"/>
      <c r="L163" s="750"/>
      <c r="M163" s="737"/>
      <c r="N163" s="750"/>
      <c r="O163" s="737"/>
      <c r="P163" s="750"/>
      <c r="Q163" s="737"/>
      <c r="R163" s="750"/>
      <c r="S163" s="737"/>
      <c r="T163" s="750"/>
      <c r="U163" s="737"/>
      <c r="V163" s="750"/>
      <c r="W163" s="737"/>
      <c r="X163" s="740"/>
      <c r="Y163" s="741"/>
      <c r="Z163" s="737"/>
      <c r="AA163" s="737"/>
      <c r="AB163" s="737"/>
      <c r="AC163" s="737"/>
      <c r="AD163" s="737"/>
      <c r="AE163" s="737"/>
      <c r="AF163" s="737"/>
      <c r="AG163" s="737"/>
      <c r="AH163" s="737"/>
      <c r="AI163" s="737"/>
      <c r="AJ163" s="737"/>
      <c r="AK163" s="737"/>
      <c r="AL163" s="737"/>
      <c r="AM163" s="737"/>
      <c r="AN163" s="737"/>
      <c r="AO163" s="737"/>
      <c r="AP163" s="737"/>
      <c r="AQ163" s="740"/>
      <c r="AR163" s="741"/>
      <c r="AS163" s="737"/>
      <c r="AT163" s="703"/>
      <c r="AU163" s="703"/>
      <c r="AV163" s="705"/>
      <c r="AW163" s="705"/>
      <c r="AX163" s="705"/>
      <c r="AY163" s="705"/>
      <c r="AZ163" s="705"/>
      <c r="BA163" s="705"/>
      <c r="BB163" s="705"/>
      <c r="BC163" s="705"/>
      <c r="BD163" s="705"/>
      <c r="BE163" s="705"/>
      <c r="BF163" s="705"/>
      <c r="BG163" s="705"/>
      <c r="BH163" s="705"/>
      <c r="BI163" s="705"/>
      <c r="BJ163" s="706"/>
      <c r="BK163" s="707">
        <f>SUM(BK157:BK162)</f>
        <v>75900</v>
      </c>
      <c r="BL163" s="707"/>
      <c r="BM163" s="707"/>
      <c r="BN163" s="707"/>
      <c r="BO163" s="707"/>
      <c r="BP163" s="707"/>
      <c r="BQ163" s="707"/>
      <c r="BR163" s="707"/>
      <c r="BS163" s="707"/>
      <c r="BT163" s="707"/>
      <c r="BU163" s="707"/>
      <c r="BV163" s="707"/>
      <c r="BW163" s="707"/>
      <c r="BX163" s="707"/>
      <c r="BY163" s="707"/>
      <c r="BZ163" s="707"/>
      <c r="CA163" s="707"/>
      <c r="CB163" s="707"/>
      <c r="CC163" s="707"/>
      <c r="CD163" s="707"/>
      <c r="CE163" s="707"/>
      <c r="CF163" s="707"/>
      <c r="CG163" s="707"/>
      <c r="CH163" s="707"/>
      <c r="CI163" s="707"/>
      <c r="CJ163" s="707"/>
      <c r="CK163" s="707"/>
      <c r="CL163" s="707"/>
      <c r="CM163" s="707"/>
      <c r="CN163" s="707"/>
      <c r="CO163" s="712">
        <f>CO159</f>
        <v>0</v>
      </c>
      <c r="CP163" s="713">
        <f>SUM(CP157:CP162)</f>
        <v>0</v>
      </c>
      <c r="CQ163" s="908"/>
      <c r="CR163" s="713"/>
      <c r="CS163" s="778"/>
      <c r="CT163" s="441">
        <f>BK163*CS163</f>
        <v>0</v>
      </c>
      <c r="CU163" s="862"/>
      <c r="CV163" s="438"/>
      <c r="CW163" s="438"/>
      <c r="CX163" s="438">
        <f>CT163</f>
        <v>0</v>
      </c>
      <c r="CY163" s="438"/>
      <c r="CZ163" s="438"/>
      <c r="DA163" s="682"/>
      <c r="DB163" s="682"/>
    </row>
    <row r="164" spans="1:115" s="180" customFormat="1" ht="31.2">
      <c r="A164" s="171" t="s">
        <v>27</v>
      </c>
      <c r="B164" s="172" t="s">
        <v>247</v>
      </c>
      <c r="C164" s="173">
        <v>1</v>
      </c>
      <c r="D164" s="173" t="s">
        <v>2</v>
      </c>
      <c r="E164" s="174">
        <v>412713</v>
      </c>
      <c r="F164" s="175">
        <v>412713</v>
      </c>
      <c r="G164" s="359"/>
      <c r="H164" s="173">
        <v>1</v>
      </c>
      <c r="I164" s="177">
        <v>77383.6875</v>
      </c>
      <c r="J164" s="173">
        <v>1</v>
      </c>
      <c r="K164" s="177">
        <v>108337.16249999998</v>
      </c>
      <c r="L164" s="173">
        <v>1</v>
      </c>
      <c r="M164" s="177">
        <v>108337.16249999998</v>
      </c>
      <c r="N164" s="173">
        <v>1</v>
      </c>
      <c r="O164" s="177">
        <v>15476.737500000003</v>
      </c>
      <c r="P164" s="173">
        <v>1</v>
      </c>
      <c r="Q164" s="177">
        <v>25794.5625</v>
      </c>
      <c r="R164" s="173">
        <v>1</v>
      </c>
      <c r="S164" s="177">
        <v>36112.387499999997</v>
      </c>
      <c r="T164" s="173">
        <v>1</v>
      </c>
      <c r="U164" s="177">
        <v>36112.387499999997</v>
      </c>
      <c r="V164" s="173">
        <v>1</v>
      </c>
      <c r="W164" s="177">
        <v>5158.9125000000004</v>
      </c>
      <c r="X164" s="301">
        <v>0.99999999999999989</v>
      </c>
      <c r="Y164" s="179">
        <v>412712.99999999994</v>
      </c>
      <c r="Z164" s="359"/>
      <c r="AA164" s="176">
        <v>1</v>
      </c>
      <c r="AB164" s="177">
        <v>77383.6875</v>
      </c>
      <c r="AC164" s="176">
        <v>1</v>
      </c>
      <c r="AD164" s="176">
        <v>108337.16249999998</v>
      </c>
      <c r="AE164" s="176">
        <v>1</v>
      </c>
      <c r="AF164" s="176">
        <v>108337.16249999998</v>
      </c>
      <c r="AG164" s="176">
        <v>1</v>
      </c>
      <c r="AH164" s="176">
        <v>15476.737500000003</v>
      </c>
      <c r="AI164" s="176">
        <v>0.97805853312226065</v>
      </c>
      <c r="AJ164" s="176">
        <v>25228.591961280472</v>
      </c>
      <c r="AK164" s="176">
        <v>0.97805853312226065</v>
      </c>
      <c r="AL164" s="176">
        <v>35320.028745792661</v>
      </c>
      <c r="AM164" s="176">
        <v>0.97805853312226065</v>
      </c>
      <c r="AN164" s="176">
        <v>35320.028745792661</v>
      </c>
      <c r="AO164" s="176">
        <v>0.97805853312226065</v>
      </c>
      <c r="AP164" s="176">
        <v>5045.7183922560953</v>
      </c>
      <c r="AQ164" s="301">
        <v>0.99451463328056533</v>
      </c>
      <c r="AR164" s="179">
        <v>410449.11784512195</v>
      </c>
      <c r="AS164" s="359"/>
      <c r="AT164" s="368">
        <v>0</v>
      </c>
      <c r="AU164" s="281">
        <v>0</v>
      </c>
      <c r="AV164" s="368">
        <v>0</v>
      </c>
      <c r="AW164" s="281">
        <v>0</v>
      </c>
      <c r="AX164" s="368">
        <v>0</v>
      </c>
      <c r="AY164" s="281">
        <v>0</v>
      </c>
      <c r="AZ164" s="368">
        <v>0</v>
      </c>
      <c r="BA164" s="281">
        <v>0</v>
      </c>
      <c r="BB164" s="368">
        <v>2.1941466877739346E-2</v>
      </c>
      <c r="BC164" s="281">
        <v>565.97053871952812</v>
      </c>
      <c r="BD164" s="368">
        <v>2.1941466877739346E-2</v>
      </c>
      <c r="BE164" s="281">
        <v>792.35875420733646</v>
      </c>
      <c r="BF164" s="368">
        <v>2.1941466877739346E-2</v>
      </c>
      <c r="BG164" s="281">
        <v>792.35875420733646</v>
      </c>
      <c r="BH164" s="368">
        <v>2.1941466877739346E-2</v>
      </c>
      <c r="BI164" s="281">
        <v>113.19410774390508</v>
      </c>
      <c r="BJ164" s="301">
        <v>5.4853667194348279E-3</v>
      </c>
      <c r="BK164" s="179">
        <v>2263.8821548781061</v>
      </c>
      <c r="BL164" s="359"/>
      <c r="BM164" s="376">
        <v>0</v>
      </c>
      <c r="BN164" s="369"/>
      <c r="BO164" s="281">
        <v>0</v>
      </c>
      <c r="BP164" s="376">
        <v>0</v>
      </c>
      <c r="BQ164" s="369"/>
      <c r="BR164" s="281">
        <v>0</v>
      </c>
      <c r="BS164" s="376">
        <v>0</v>
      </c>
      <c r="BT164" s="369"/>
      <c r="BU164" s="281">
        <v>0</v>
      </c>
      <c r="BV164" s="376">
        <v>0</v>
      </c>
      <c r="BW164" s="369"/>
      <c r="BX164" s="281">
        <v>0</v>
      </c>
      <c r="BY164" s="376">
        <v>2.1941466877739346E-2</v>
      </c>
      <c r="BZ164" s="369"/>
      <c r="CA164" s="281">
        <v>0</v>
      </c>
      <c r="CB164" s="376">
        <v>2.1941466877739346E-2</v>
      </c>
      <c r="CC164" s="369"/>
      <c r="CD164" s="281">
        <v>0</v>
      </c>
      <c r="CE164" s="376">
        <v>2.1941466877739346E-2</v>
      </c>
      <c r="CF164" s="369"/>
      <c r="CG164" s="281">
        <v>0</v>
      </c>
      <c r="CH164" s="376">
        <v>2.1941466877739346E-2</v>
      </c>
      <c r="CI164" s="369"/>
      <c r="CJ164" s="281">
        <v>0</v>
      </c>
      <c r="CK164" s="178">
        <v>0</v>
      </c>
      <c r="CL164" s="179">
        <v>0</v>
      </c>
      <c r="CM164" s="380">
        <v>0</v>
      </c>
      <c r="CN164" s="179">
        <v>0</v>
      </c>
      <c r="CO164" s="384">
        <v>0</v>
      </c>
      <c r="CP164" s="687">
        <v>0</v>
      </c>
      <c r="CQ164" s="906"/>
      <c r="CR164" s="687"/>
      <c r="CS164" s="785"/>
      <c r="CT164" s="824"/>
      <c r="CU164" s="367"/>
      <c r="CV164" s="407"/>
      <c r="CW164" s="407"/>
      <c r="CX164" s="407"/>
      <c r="CY164" s="407"/>
      <c r="CZ164" s="407"/>
      <c r="DA164" s="682"/>
      <c r="DB164" s="682"/>
      <c r="DG164" s="180">
        <v>410449.11784512189</v>
      </c>
      <c r="DH164" s="180">
        <v>2263.8821548781125</v>
      </c>
      <c r="DI164" s="180">
        <v>103178.25</v>
      </c>
      <c r="DJ164" s="297">
        <v>2.1941466877739374E-2</v>
      </c>
      <c r="DK164" s="180">
        <v>0.97805853312226065</v>
      </c>
    </row>
    <row r="165" spans="1:115" s="79" customFormat="1">
      <c r="A165" s="150"/>
      <c r="B165" s="151"/>
      <c r="C165" s="80"/>
      <c r="D165" s="80"/>
      <c r="E165" s="82"/>
      <c r="F165" s="83"/>
      <c r="G165" s="359"/>
      <c r="H165" s="80"/>
      <c r="I165" s="153"/>
      <c r="J165" s="80"/>
      <c r="K165" s="153"/>
      <c r="L165" s="80"/>
      <c r="M165" s="153"/>
      <c r="N165" s="80"/>
      <c r="O165" s="153"/>
      <c r="P165" s="80"/>
      <c r="Q165" s="152"/>
      <c r="R165" s="80"/>
      <c r="S165" s="152"/>
      <c r="T165" s="80"/>
      <c r="U165" s="152"/>
      <c r="V165" s="80"/>
      <c r="W165" s="152"/>
      <c r="X165" s="300"/>
      <c r="Y165" s="157"/>
      <c r="Z165" s="359"/>
      <c r="AA165" s="152"/>
      <c r="AB165" s="153"/>
      <c r="AC165" s="152"/>
      <c r="AD165" s="152"/>
      <c r="AE165" s="152"/>
      <c r="AF165" s="152"/>
      <c r="AG165" s="152"/>
      <c r="AH165" s="152"/>
      <c r="AI165" s="152"/>
      <c r="AJ165" s="152"/>
      <c r="AK165" s="152"/>
      <c r="AL165" s="152"/>
      <c r="AM165" s="152"/>
      <c r="AN165" s="152"/>
      <c r="AO165" s="152"/>
      <c r="AP165" s="152"/>
      <c r="AQ165" s="300"/>
      <c r="AR165" s="157"/>
      <c r="AS165" s="359"/>
      <c r="AT165" s="282"/>
      <c r="AU165" s="281"/>
      <c r="AV165" s="152"/>
      <c r="AW165" s="152"/>
      <c r="AX165" s="152"/>
      <c r="AY165" s="152"/>
      <c r="AZ165" s="152"/>
      <c r="BA165" s="152"/>
      <c r="BB165" s="152"/>
      <c r="BC165" s="152"/>
      <c r="BD165" s="152"/>
      <c r="BE165" s="152"/>
      <c r="BF165" s="152"/>
      <c r="BG165" s="152"/>
      <c r="BH165" s="152"/>
      <c r="BI165" s="152"/>
      <c r="BJ165" s="409"/>
      <c r="BK165" s="407"/>
      <c r="BL165" s="282"/>
      <c r="BM165" s="377"/>
      <c r="BN165" s="370"/>
      <c r="BO165" s="281"/>
      <c r="BP165" s="377"/>
      <c r="BQ165" s="370"/>
      <c r="BR165" s="282"/>
      <c r="BS165" s="377"/>
      <c r="BT165" s="370"/>
      <c r="BU165" s="282"/>
      <c r="BV165" s="377"/>
      <c r="BW165" s="370"/>
      <c r="BX165" s="282"/>
      <c r="BY165" s="377"/>
      <c r="BZ165" s="370"/>
      <c r="CA165" s="282"/>
      <c r="CB165" s="377"/>
      <c r="CC165" s="370"/>
      <c r="CD165" s="282"/>
      <c r="CE165" s="377"/>
      <c r="CF165" s="370"/>
      <c r="CG165" s="282"/>
      <c r="CH165" s="377"/>
      <c r="CI165" s="370"/>
      <c r="CJ165" s="282"/>
      <c r="CK165" s="366"/>
      <c r="CL165" s="407"/>
      <c r="CM165" s="366"/>
      <c r="CN165" s="407"/>
      <c r="CO165" s="408"/>
      <c r="CP165" s="824"/>
      <c r="CQ165" s="905"/>
      <c r="CR165" s="824"/>
      <c r="CS165" s="785"/>
      <c r="CT165" s="824"/>
      <c r="CU165" s="367"/>
      <c r="CV165" s="407"/>
      <c r="CW165" s="407"/>
      <c r="CX165" s="407"/>
      <c r="CY165" s="407"/>
      <c r="CZ165" s="407"/>
      <c r="DA165" s="682"/>
      <c r="DB165" s="682"/>
    </row>
    <row r="166" spans="1:115" s="79" customFormat="1">
      <c r="A166" s="150"/>
      <c r="B166" s="183" t="s">
        <v>39</v>
      </c>
      <c r="C166" s="80"/>
      <c r="D166" s="80"/>
      <c r="E166" s="82"/>
      <c r="F166" s="83"/>
      <c r="G166" s="359"/>
      <c r="H166" s="80"/>
      <c r="I166" s="153"/>
      <c r="J166" s="80"/>
      <c r="K166" s="153"/>
      <c r="L166" s="80"/>
      <c r="M166" s="153"/>
      <c r="N166" s="80"/>
      <c r="O166" s="153"/>
      <c r="P166" s="80"/>
      <c r="Q166" s="152"/>
      <c r="R166" s="80"/>
      <c r="S166" s="152"/>
      <c r="T166" s="80"/>
      <c r="U166" s="152"/>
      <c r="V166" s="80"/>
      <c r="W166" s="152"/>
      <c r="X166" s="300"/>
      <c r="Y166" s="157"/>
      <c r="Z166" s="359"/>
      <c r="AA166" s="152"/>
      <c r="AB166" s="153"/>
      <c r="AC166" s="152"/>
      <c r="AD166" s="152"/>
      <c r="AE166" s="152"/>
      <c r="AF166" s="152"/>
      <c r="AG166" s="152"/>
      <c r="AH166" s="152"/>
      <c r="AI166" s="152"/>
      <c r="AJ166" s="152"/>
      <c r="AK166" s="152"/>
      <c r="AL166" s="152"/>
      <c r="AM166" s="152"/>
      <c r="AN166" s="152"/>
      <c r="AO166" s="152"/>
      <c r="AP166" s="152"/>
      <c r="AQ166" s="300"/>
      <c r="AR166" s="157"/>
      <c r="AS166" s="359"/>
      <c r="AT166" s="282"/>
      <c r="AU166" s="281"/>
      <c r="AV166" s="152"/>
      <c r="AW166" s="152"/>
      <c r="AX166" s="152"/>
      <c r="AY166" s="152"/>
      <c r="AZ166" s="152"/>
      <c r="BA166" s="152"/>
      <c r="BB166" s="152"/>
      <c r="BC166" s="152"/>
      <c r="BD166" s="152"/>
      <c r="BE166" s="152"/>
      <c r="BF166" s="152"/>
      <c r="BG166" s="152"/>
      <c r="BH166" s="152"/>
      <c r="BI166" s="152"/>
      <c r="BJ166" s="409"/>
      <c r="BK166" s="407"/>
      <c r="BL166" s="282"/>
      <c r="BM166" s="377"/>
      <c r="BN166" s="370"/>
      <c r="BO166" s="281"/>
      <c r="BP166" s="377"/>
      <c r="BQ166" s="370"/>
      <c r="BR166" s="282"/>
      <c r="BS166" s="377"/>
      <c r="BT166" s="370"/>
      <c r="BU166" s="282"/>
      <c r="BV166" s="377"/>
      <c r="BW166" s="370"/>
      <c r="BX166" s="282"/>
      <c r="BY166" s="377"/>
      <c r="BZ166" s="370"/>
      <c r="CA166" s="282"/>
      <c r="CB166" s="377"/>
      <c r="CC166" s="370"/>
      <c r="CD166" s="282"/>
      <c r="CE166" s="377"/>
      <c r="CF166" s="370"/>
      <c r="CG166" s="282"/>
      <c r="CH166" s="377"/>
      <c r="CI166" s="370"/>
      <c r="CJ166" s="282"/>
      <c r="CK166" s="366"/>
      <c r="CL166" s="407"/>
      <c r="CM166" s="366"/>
      <c r="CN166" s="407"/>
      <c r="CO166" s="408"/>
      <c r="CP166" s="824"/>
      <c r="CQ166" s="905"/>
      <c r="CR166" s="824"/>
      <c r="CS166" s="785"/>
      <c r="CT166" s="824"/>
      <c r="CU166" s="367"/>
      <c r="CV166" s="407"/>
      <c r="CW166" s="407"/>
      <c r="CX166" s="407"/>
      <c r="CY166" s="407"/>
      <c r="CZ166" s="407"/>
      <c r="DA166" s="682"/>
      <c r="DB166" s="682"/>
    </row>
    <row r="167" spans="1:115" s="79" customFormat="1">
      <c r="A167" s="150"/>
      <c r="B167" s="160"/>
      <c r="C167" s="80"/>
      <c r="D167" s="80"/>
      <c r="E167" s="82"/>
      <c r="F167" s="83"/>
      <c r="G167" s="359"/>
      <c r="H167" s="80"/>
      <c r="I167" s="153"/>
      <c r="J167" s="80"/>
      <c r="K167" s="153"/>
      <c r="L167" s="80"/>
      <c r="M167" s="153"/>
      <c r="N167" s="80"/>
      <c r="O167" s="153"/>
      <c r="P167" s="80"/>
      <c r="Q167" s="152"/>
      <c r="R167" s="80"/>
      <c r="S167" s="152"/>
      <c r="T167" s="80"/>
      <c r="U167" s="152"/>
      <c r="V167" s="80"/>
      <c r="W167" s="152"/>
      <c r="X167" s="300"/>
      <c r="Y167" s="157"/>
      <c r="Z167" s="359"/>
      <c r="AA167" s="152"/>
      <c r="AB167" s="153"/>
      <c r="AC167" s="152"/>
      <c r="AD167" s="152"/>
      <c r="AE167" s="152"/>
      <c r="AF167" s="152"/>
      <c r="AG167" s="152"/>
      <c r="AH167" s="152"/>
      <c r="AI167" s="152"/>
      <c r="AJ167" s="152"/>
      <c r="AK167" s="152"/>
      <c r="AL167" s="152"/>
      <c r="AM167" s="152"/>
      <c r="AN167" s="152"/>
      <c r="AO167" s="152"/>
      <c r="AP167" s="152"/>
      <c r="AQ167" s="300"/>
      <c r="AR167" s="157"/>
      <c r="AS167" s="359"/>
      <c r="AT167" s="282"/>
      <c r="AU167" s="281"/>
      <c r="AV167" s="152"/>
      <c r="AW167" s="152"/>
      <c r="AX167" s="152"/>
      <c r="AY167" s="152"/>
      <c r="AZ167" s="152"/>
      <c r="BA167" s="152"/>
      <c r="BB167" s="152"/>
      <c r="BC167" s="152"/>
      <c r="BD167" s="152"/>
      <c r="BE167" s="152"/>
      <c r="BF167" s="152"/>
      <c r="BG167" s="152"/>
      <c r="BH167" s="152"/>
      <c r="BI167" s="152"/>
      <c r="BJ167" s="409"/>
      <c r="BK167" s="407"/>
      <c r="BL167" s="282"/>
      <c r="BM167" s="377"/>
      <c r="BN167" s="370"/>
      <c r="BO167" s="281"/>
      <c r="BP167" s="377"/>
      <c r="BQ167" s="370"/>
      <c r="BR167" s="282"/>
      <c r="BS167" s="377"/>
      <c r="BT167" s="370"/>
      <c r="BU167" s="282"/>
      <c r="BV167" s="377"/>
      <c r="BW167" s="370"/>
      <c r="BX167" s="282"/>
      <c r="BY167" s="377"/>
      <c r="BZ167" s="370"/>
      <c r="CA167" s="282"/>
      <c r="CB167" s="377"/>
      <c r="CC167" s="370"/>
      <c r="CD167" s="282"/>
      <c r="CE167" s="377"/>
      <c r="CF167" s="370"/>
      <c r="CG167" s="282"/>
      <c r="CH167" s="377"/>
      <c r="CI167" s="370"/>
      <c r="CJ167" s="282"/>
      <c r="CK167" s="366"/>
      <c r="CL167" s="407"/>
      <c r="CM167" s="366"/>
      <c r="CN167" s="407"/>
      <c r="CO167" s="408"/>
      <c r="CP167" s="824"/>
      <c r="CQ167" s="905"/>
      <c r="CR167" s="824"/>
      <c r="CS167" s="785"/>
      <c r="CT167" s="824"/>
      <c r="CU167" s="367"/>
      <c r="CV167" s="407"/>
      <c r="CW167" s="407"/>
      <c r="CX167" s="407"/>
      <c r="CY167" s="407"/>
      <c r="CZ167" s="407"/>
      <c r="DA167" s="682"/>
      <c r="DB167" s="682"/>
    </row>
    <row r="168" spans="1:115" s="79" customFormat="1" ht="46.8">
      <c r="A168" s="150"/>
      <c r="B168" s="184" t="s">
        <v>41</v>
      </c>
      <c r="C168" s="80"/>
      <c r="D168" s="80"/>
      <c r="E168" s="82"/>
      <c r="F168" s="83"/>
      <c r="G168" s="359"/>
      <c r="H168" s="80"/>
      <c r="I168" s="153"/>
      <c r="J168" s="80"/>
      <c r="K168" s="153"/>
      <c r="L168" s="80"/>
      <c r="M168" s="153"/>
      <c r="N168" s="80"/>
      <c r="O168" s="153"/>
      <c r="P168" s="80"/>
      <c r="Q168" s="152"/>
      <c r="R168" s="80"/>
      <c r="S168" s="152"/>
      <c r="T168" s="80"/>
      <c r="U168" s="152"/>
      <c r="V168" s="80"/>
      <c r="W168" s="152"/>
      <c r="X168" s="300"/>
      <c r="Y168" s="157"/>
      <c r="Z168" s="359"/>
      <c r="AA168" s="152"/>
      <c r="AB168" s="153"/>
      <c r="AC168" s="152"/>
      <c r="AD168" s="152"/>
      <c r="AE168" s="152"/>
      <c r="AF168" s="152"/>
      <c r="AG168" s="152"/>
      <c r="AH168" s="152"/>
      <c r="AI168" s="152"/>
      <c r="AJ168" s="152"/>
      <c r="AK168" s="152"/>
      <c r="AL168" s="152"/>
      <c r="AM168" s="152"/>
      <c r="AN168" s="152"/>
      <c r="AO168" s="152"/>
      <c r="AP168" s="152"/>
      <c r="AQ168" s="300"/>
      <c r="AR168" s="157"/>
      <c r="AS168" s="359"/>
      <c r="AT168" s="282"/>
      <c r="AU168" s="281"/>
      <c r="AV168" s="152"/>
      <c r="AW168" s="152"/>
      <c r="AX168" s="152"/>
      <c r="AY168" s="152"/>
      <c r="AZ168" s="152"/>
      <c r="BA168" s="152"/>
      <c r="BB168" s="152"/>
      <c r="BC168" s="152"/>
      <c r="BD168" s="152"/>
      <c r="BE168" s="152"/>
      <c r="BF168" s="152"/>
      <c r="BG168" s="152"/>
      <c r="BH168" s="152"/>
      <c r="BI168" s="152"/>
      <c r="BJ168" s="409"/>
      <c r="BK168" s="407"/>
      <c r="BL168" s="282"/>
      <c r="BM168" s="377"/>
      <c r="BN168" s="370"/>
      <c r="BO168" s="281"/>
      <c r="BP168" s="377"/>
      <c r="BQ168" s="370"/>
      <c r="BR168" s="282"/>
      <c r="BS168" s="377"/>
      <c r="BT168" s="370"/>
      <c r="BU168" s="282"/>
      <c r="BV168" s="377"/>
      <c r="BW168" s="370"/>
      <c r="BX168" s="282"/>
      <c r="BY168" s="377"/>
      <c r="BZ168" s="370"/>
      <c r="CA168" s="282"/>
      <c r="CB168" s="377"/>
      <c r="CC168" s="370"/>
      <c r="CD168" s="282"/>
      <c r="CE168" s="377"/>
      <c r="CF168" s="370"/>
      <c r="CG168" s="282"/>
      <c r="CH168" s="377"/>
      <c r="CI168" s="370"/>
      <c r="CJ168" s="282"/>
      <c r="CK168" s="366"/>
      <c r="CL168" s="407"/>
      <c r="CM168" s="366"/>
      <c r="CN168" s="407"/>
      <c r="CO168" s="408"/>
      <c r="CP168" s="824"/>
      <c r="CQ168" s="905"/>
      <c r="CR168" s="824"/>
      <c r="CS168" s="785"/>
      <c r="CT168" s="824"/>
      <c r="CU168" s="367"/>
      <c r="CV168" s="407"/>
      <c r="CW168" s="407"/>
      <c r="CX168" s="407"/>
      <c r="CY168" s="407"/>
      <c r="CZ168" s="407"/>
      <c r="DA168" s="682"/>
      <c r="DB168" s="682"/>
    </row>
    <row r="169" spans="1:115" s="79" customFormat="1">
      <c r="A169" s="150"/>
      <c r="B169" s="160"/>
      <c r="C169" s="80"/>
      <c r="D169" s="80"/>
      <c r="E169" s="82"/>
      <c r="F169" s="83"/>
      <c r="G169" s="359"/>
      <c r="H169" s="80"/>
      <c r="I169" s="153"/>
      <c r="J169" s="80"/>
      <c r="K169" s="153"/>
      <c r="L169" s="80"/>
      <c r="M169" s="153"/>
      <c r="N169" s="80"/>
      <c r="O169" s="153"/>
      <c r="P169" s="80"/>
      <c r="Q169" s="152"/>
      <c r="R169" s="80"/>
      <c r="S169" s="152"/>
      <c r="T169" s="80"/>
      <c r="U169" s="152"/>
      <c r="V169" s="80"/>
      <c r="W169" s="152"/>
      <c r="X169" s="300"/>
      <c r="Y169" s="157"/>
      <c r="Z169" s="359"/>
      <c r="AA169" s="152"/>
      <c r="AB169" s="153"/>
      <c r="AC169" s="152"/>
      <c r="AD169" s="152"/>
      <c r="AE169" s="152"/>
      <c r="AF169" s="152"/>
      <c r="AG169" s="152"/>
      <c r="AH169" s="152"/>
      <c r="AI169" s="152"/>
      <c r="AJ169" s="152"/>
      <c r="AK169" s="152"/>
      <c r="AL169" s="152"/>
      <c r="AM169" s="152"/>
      <c r="AN169" s="152"/>
      <c r="AO169" s="152"/>
      <c r="AP169" s="152"/>
      <c r="AQ169" s="300"/>
      <c r="AR169" s="157"/>
      <c r="AS169" s="359"/>
      <c r="AT169" s="282"/>
      <c r="AU169" s="281"/>
      <c r="AV169" s="152"/>
      <c r="AW169" s="152"/>
      <c r="AX169" s="152"/>
      <c r="AY169" s="152"/>
      <c r="AZ169" s="152"/>
      <c r="BA169" s="152"/>
      <c r="BB169" s="152"/>
      <c r="BC169" s="152"/>
      <c r="BD169" s="152"/>
      <c r="BE169" s="152"/>
      <c r="BF169" s="152"/>
      <c r="BG169" s="152"/>
      <c r="BH169" s="152"/>
      <c r="BI169" s="152"/>
      <c r="BJ169" s="409"/>
      <c r="BK169" s="407"/>
      <c r="BL169" s="282"/>
      <c r="BM169" s="377"/>
      <c r="BN169" s="370"/>
      <c r="BO169" s="281"/>
      <c r="BP169" s="377"/>
      <c r="BQ169" s="370"/>
      <c r="BR169" s="282"/>
      <c r="BS169" s="377"/>
      <c r="BT169" s="370"/>
      <c r="BU169" s="282"/>
      <c r="BV169" s="377"/>
      <c r="BW169" s="370"/>
      <c r="BX169" s="282"/>
      <c r="BY169" s="377"/>
      <c r="BZ169" s="370"/>
      <c r="CA169" s="282"/>
      <c r="CB169" s="377"/>
      <c r="CC169" s="370"/>
      <c r="CD169" s="282"/>
      <c r="CE169" s="377"/>
      <c r="CF169" s="370"/>
      <c r="CG169" s="282"/>
      <c r="CH169" s="377"/>
      <c r="CI169" s="370"/>
      <c r="CJ169" s="282"/>
      <c r="CK169" s="366"/>
      <c r="CL169" s="407"/>
      <c r="CM169" s="366"/>
      <c r="CN169" s="407"/>
      <c r="CO169" s="408"/>
      <c r="CP169" s="824"/>
      <c r="CQ169" s="905"/>
      <c r="CR169" s="824"/>
      <c r="CS169" s="785"/>
      <c r="CT169" s="824"/>
      <c r="CU169" s="367"/>
      <c r="CV169" s="407"/>
      <c r="CW169" s="407"/>
      <c r="CX169" s="407"/>
      <c r="CY169" s="407"/>
      <c r="CZ169" s="407"/>
      <c r="DA169" s="682"/>
      <c r="DB169" s="682"/>
    </row>
    <row r="170" spans="1:115" s="79" customFormat="1">
      <c r="A170" s="150" t="s">
        <v>10</v>
      </c>
      <c r="B170" s="160" t="s">
        <v>37</v>
      </c>
      <c r="C170" s="80">
        <v>700</v>
      </c>
      <c r="D170" s="80" t="s">
        <v>11</v>
      </c>
      <c r="E170" s="82">
        <v>1309</v>
      </c>
      <c r="F170" s="275">
        <v>916300</v>
      </c>
      <c r="G170" s="359"/>
      <c r="H170" s="80">
        <v>700</v>
      </c>
      <c r="I170" s="177">
        <v>171806.25</v>
      </c>
      <c r="J170" s="80">
        <v>700</v>
      </c>
      <c r="K170" s="177">
        <v>240528.74999999997</v>
      </c>
      <c r="L170" s="80">
        <v>700</v>
      </c>
      <c r="M170" s="177">
        <v>240528.74999999997</v>
      </c>
      <c r="N170" s="80">
        <v>700</v>
      </c>
      <c r="O170" s="177">
        <v>34361.250000000007</v>
      </c>
      <c r="P170" s="80">
        <v>700</v>
      </c>
      <c r="Q170" s="177">
        <v>57268.75</v>
      </c>
      <c r="R170" s="80">
        <v>700</v>
      </c>
      <c r="S170" s="177">
        <v>80176.249999999985</v>
      </c>
      <c r="T170" s="80">
        <v>700</v>
      </c>
      <c r="U170" s="177">
        <v>80176.249999999985</v>
      </c>
      <c r="V170" s="80">
        <v>700</v>
      </c>
      <c r="W170" s="177">
        <v>11453.75</v>
      </c>
      <c r="X170" s="300">
        <v>1</v>
      </c>
      <c r="Y170" s="157">
        <v>916300</v>
      </c>
      <c r="Z170" s="359"/>
      <c r="AA170" s="152"/>
      <c r="AB170" s="153">
        <v>0</v>
      </c>
      <c r="AC170" s="152"/>
      <c r="AD170" s="152">
        <v>0</v>
      </c>
      <c r="AE170" s="152"/>
      <c r="AF170" s="152">
        <v>0</v>
      </c>
      <c r="AG170" s="152"/>
      <c r="AH170" s="152">
        <v>0</v>
      </c>
      <c r="AI170" s="152"/>
      <c r="AJ170" s="152">
        <v>0</v>
      </c>
      <c r="AK170" s="152"/>
      <c r="AL170" s="152">
        <v>0</v>
      </c>
      <c r="AM170" s="152"/>
      <c r="AN170" s="152">
        <v>0</v>
      </c>
      <c r="AO170" s="152"/>
      <c r="AP170" s="152">
        <v>0</v>
      </c>
      <c r="AQ170" s="300">
        <v>0</v>
      </c>
      <c r="AR170" s="157">
        <v>0</v>
      </c>
      <c r="AS170" s="359"/>
      <c r="AT170" s="368">
        <v>700</v>
      </c>
      <c r="AU170" s="281">
        <v>171806.25</v>
      </c>
      <c r="AV170" s="368">
        <v>700</v>
      </c>
      <c r="AW170" s="281">
        <v>240528.74999999997</v>
      </c>
      <c r="AX170" s="368">
        <v>700</v>
      </c>
      <c r="AY170" s="281">
        <v>240528.74999999997</v>
      </c>
      <c r="AZ170" s="368">
        <v>700</v>
      </c>
      <c r="BA170" s="281">
        <v>34361.250000000007</v>
      </c>
      <c r="BB170" s="368">
        <v>700</v>
      </c>
      <c r="BC170" s="281">
        <v>57268.75</v>
      </c>
      <c r="BD170" s="368">
        <v>700</v>
      </c>
      <c r="BE170" s="281">
        <v>80176.249999999985</v>
      </c>
      <c r="BF170" s="368">
        <v>700</v>
      </c>
      <c r="BG170" s="281">
        <v>80176.249999999985</v>
      </c>
      <c r="BH170" s="368">
        <v>700</v>
      </c>
      <c r="BI170" s="281">
        <v>11453.75</v>
      </c>
      <c r="BJ170" s="300">
        <v>1</v>
      </c>
      <c r="BK170" s="157">
        <v>916300</v>
      </c>
      <c r="BL170" s="359"/>
      <c r="BM170" s="376">
        <v>700</v>
      </c>
      <c r="BN170" s="369">
        <v>1</v>
      </c>
      <c r="BO170" s="281">
        <v>171806.25</v>
      </c>
      <c r="BP170" s="376">
        <v>700</v>
      </c>
      <c r="BQ170" s="369">
        <v>1</v>
      </c>
      <c r="BR170" s="281">
        <v>240528.74999999997</v>
      </c>
      <c r="BS170" s="376">
        <v>700</v>
      </c>
      <c r="BT170" s="369">
        <v>1</v>
      </c>
      <c r="BU170" s="281">
        <v>240528.74999999997</v>
      </c>
      <c r="BV170" s="376">
        <v>700</v>
      </c>
      <c r="BW170" s="369"/>
      <c r="BX170" s="281">
        <v>0</v>
      </c>
      <c r="BY170" s="376">
        <v>700</v>
      </c>
      <c r="BZ170" s="369">
        <v>0.92</v>
      </c>
      <c r="CA170" s="281">
        <v>52687.25</v>
      </c>
      <c r="CB170" s="376">
        <v>700</v>
      </c>
      <c r="CC170" s="369">
        <v>0.92</v>
      </c>
      <c r="CD170" s="281">
        <v>73762.149999999994</v>
      </c>
      <c r="CE170" s="376">
        <v>700</v>
      </c>
      <c r="CF170" s="500">
        <v>0.6</v>
      </c>
      <c r="CG170" s="281">
        <v>48105.749999999993</v>
      </c>
      <c r="CH170" s="376">
        <v>700</v>
      </c>
      <c r="CI170" s="369"/>
      <c r="CJ170" s="281">
        <v>0</v>
      </c>
      <c r="CK170" s="178">
        <v>0.89424999999999999</v>
      </c>
      <c r="CL170" s="179">
        <v>819401.27500000002</v>
      </c>
      <c r="CM170" s="380">
        <v>8.7500000000000355E-3</v>
      </c>
      <c r="CN170" s="179">
        <v>8017.625</v>
      </c>
      <c r="CO170" s="384">
        <v>0.90300000000000002</v>
      </c>
      <c r="CP170" s="687">
        <v>827418.9</v>
      </c>
      <c r="CQ170" s="906">
        <v>0.91912500000000008</v>
      </c>
      <c r="CR170" s="687">
        <v>842194.23750000005</v>
      </c>
      <c r="CS170" s="785">
        <v>0.85</v>
      </c>
      <c r="CT170" s="824">
        <f>CS170*BK170</f>
        <v>778855</v>
      </c>
      <c r="CU170" s="367"/>
      <c r="CV170" s="407"/>
      <c r="CW170" s="407"/>
      <c r="CX170" s="407"/>
      <c r="CY170" s="407"/>
      <c r="CZ170" s="407"/>
      <c r="DA170" s="682"/>
      <c r="DB170" s="682"/>
    </row>
    <row r="171" spans="1:115" s="79" customFormat="1">
      <c r="A171" s="150"/>
      <c r="B171" s="160"/>
      <c r="C171" s="80"/>
      <c r="D171" s="80"/>
      <c r="E171" s="82"/>
      <c r="F171" s="83"/>
      <c r="G171" s="359"/>
      <c r="H171" s="80"/>
      <c r="I171" s="153"/>
      <c r="J171" s="80"/>
      <c r="K171" s="153"/>
      <c r="L171" s="80"/>
      <c r="M171" s="153"/>
      <c r="N171" s="80"/>
      <c r="O171" s="153"/>
      <c r="P171" s="80"/>
      <c r="Q171" s="152"/>
      <c r="R171" s="80"/>
      <c r="S171" s="152"/>
      <c r="T171" s="80"/>
      <c r="U171" s="152"/>
      <c r="V171" s="80"/>
      <c r="W171" s="152"/>
      <c r="X171" s="300"/>
      <c r="Y171" s="157"/>
      <c r="Z171" s="359"/>
      <c r="AA171" s="152"/>
      <c r="AB171" s="153"/>
      <c r="AC171" s="152"/>
      <c r="AD171" s="152"/>
      <c r="AE171" s="152"/>
      <c r="AF171" s="152"/>
      <c r="AG171" s="152"/>
      <c r="AH171" s="152"/>
      <c r="AI171" s="152"/>
      <c r="AJ171" s="152"/>
      <c r="AK171" s="152"/>
      <c r="AL171" s="152"/>
      <c r="AM171" s="152"/>
      <c r="AN171" s="152"/>
      <c r="AO171" s="152"/>
      <c r="AP171" s="152"/>
      <c r="AQ171" s="300"/>
      <c r="AR171" s="157"/>
      <c r="AS171" s="359"/>
      <c r="AT171" s="282"/>
      <c r="AU171" s="281"/>
      <c r="AV171" s="152"/>
      <c r="AW171" s="152"/>
      <c r="AX171" s="152"/>
      <c r="AY171" s="152"/>
      <c r="AZ171" s="152"/>
      <c r="BA171" s="152"/>
      <c r="BB171" s="152"/>
      <c r="BC171" s="152"/>
      <c r="BD171" s="152"/>
      <c r="BE171" s="152"/>
      <c r="BF171" s="152"/>
      <c r="BG171" s="152"/>
      <c r="BH171" s="152"/>
      <c r="BI171" s="152"/>
      <c r="BJ171" s="300"/>
      <c r="BK171" s="157"/>
      <c r="BL171" s="359"/>
      <c r="BM171" s="377"/>
      <c r="BN171" s="370"/>
      <c r="BO171" s="153"/>
      <c r="BP171" s="377"/>
      <c r="BQ171" s="370"/>
      <c r="BR171" s="152"/>
      <c r="BS171" s="377"/>
      <c r="BT171" s="370"/>
      <c r="BU171" s="152"/>
      <c r="BV171" s="377"/>
      <c r="BW171" s="370"/>
      <c r="BX171" s="152"/>
      <c r="BY171" s="377"/>
      <c r="BZ171" s="370"/>
      <c r="CA171" s="152"/>
      <c r="CB171" s="377"/>
      <c r="CC171" s="370"/>
      <c r="CD171" s="152"/>
      <c r="CE171" s="377"/>
      <c r="CF171" s="370"/>
      <c r="CG171" s="152"/>
      <c r="CH171" s="377"/>
      <c r="CI171" s="370"/>
      <c r="CJ171" s="152"/>
      <c r="CK171" s="156"/>
      <c r="CL171" s="157"/>
      <c r="CM171" s="156"/>
      <c r="CN171" s="157"/>
      <c r="CO171" s="383"/>
      <c r="CP171" s="681"/>
      <c r="CQ171" s="907"/>
      <c r="CR171" s="681"/>
      <c r="CS171" s="785"/>
      <c r="CT171" s="824"/>
      <c r="CU171" s="367"/>
      <c r="CV171" s="407"/>
      <c r="CW171" s="407"/>
      <c r="CX171" s="407"/>
      <c r="CY171" s="407"/>
      <c r="CZ171" s="407"/>
      <c r="DA171" s="682"/>
      <c r="DB171" s="682"/>
    </row>
    <row r="172" spans="1:115" s="79" customFormat="1">
      <c r="A172" s="150" t="s">
        <v>12</v>
      </c>
      <c r="B172" s="160" t="s">
        <v>38</v>
      </c>
      <c r="C172" s="80">
        <v>1425</v>
      </c>
      <c r="D172" s="80" t="s">
        <v>2</v>
      </c>
      <c r="E172" s="82">
        <v>947</v>
      </c>
      <c r="F172" s="83">
        <v>1349475</v>
      </c>
      <c r="G172" s="359"/>
      <c r="H172" s="80">
        <v>1425</v>
      </c>
      <c r="I172" s="177">
        <v>253026.5625</v>
      </c>
      <c r="J172" s="80">
        <v>1425</v>
      </c>
      <c r="K172" s="177">
        <v>354237.18749999994</v>
      </c>
      <c r="L172" s="80">
        <v>1425</v>
      </c>
      <c r="M172" s="177">
        <v>354237.18749999994</v>
      </c>
      <c r="N172" s="80">
        <v>1425</v>
      </c>
      <c r="O172" s="177">
        <v>50605.312500000007</v>
      </c>
      <c r="P172" s="80">
        <v>1425</v>
      </c>
      <c r="Q172" s="177">
        <v>84342.1875</v>
      </c>
      <c r="R172" s="80">
        <v>1425</v>
      </c>
      <c r="S172" s="177">
        <v>118079.06249999999</v>
      </c>
      <c r="T172" s="80">
        <v>1425</v>
      </c>
      <c r="U172" s="177">
        <v>118079.06249999999</v>
      </c>
      <c r="V172" s="80">
        <v>1425</v>
      </c>
      <c r="W172" s="177">
        <v>16868.4375</v>
      </c>
      <c r="X172" s="300">
        <v>1</v>
      </c>
      <c r="Y172" s="157">
        <v>1349475</v>
      </c>
      <c r="Z172" s="359"/>
      <c r="AA172" s="152">
        <v>1378.6191024287223</v>
      </c>
      <c r="AB172" s="153">
        <v>244791.05437500004</v>
      </c>
      <c r="AC172" s="152">
        <v>1378.6191024287223</v>
      </c>
      <c r="AD172" s="152">
        <v>342707.47612499993</v>
      </c>
      <c r="AE172" s="152">
        <v>1378.6191024287223</v>
      </c>
      <c r="AF172" s="152">
        <v>342707.47612499993</v>
      </c>
      <c r="AG172" s="152">
        <v>1378.6191024287223</v>
      </c>
      <c r="AH172" s="152">
        <v>48958.210875000004</v>
      </c>
      <c r="AI172" s="152">
        <v>1378.6191024287223</v>
      </c>
      <c r="AJ172" s="152">
        <v>81597.018125000002</v>
      </c>
      <c r="AK172" s="152">
        <v>1378.6191024287223</v>
      </c>
      <c r="AL172" s="152">
        <v>114235.82537499999</v>
      </c>
      <c r="AM172" s="152">
        <v>1378.6191024287223</v>
      </c>
      <c r="AN172" s="152">
        <v>114235.82537499999</v>
      </c>
      <c r="AO172" s="152">
        <v>1378.6191024287223</v>
      </c>
      <c r="AP172" s="152">
        <v>16319.403624999999</v>
      </c>
      <c r="AQ172" s="300">
        <v>0.96745200170436652</v>
      </c>
      <c r="AR172" s="157">
        <v>1305552.29</v>
      </c>
      <c r="AS172" s="359"/>
      <c r="AT172" s="368">
        <v>46.380897571277728</v>
      </c>
      <c r="AU172" s="281">
        <v>8235.5081249999639</v>
      </c>
      <c r="AV172" s="368">
        <v>46.380897571277728</v>
      </c>
      <c r="AW172" s="281">
        <v>11529.711375000014</v>
      </c>
      <c r="AX172" s="368">
        <v>46.380897571277728</v>
      </c>
      <c r="AY172" s="281">
        <v>11529.711375000014</v>
      </c>
      <c r="AZ172" s="368">
        <v>46.380897571277728</v>
      </c>
      <c r="BA172" s="281">
        <v>1647.101625000003</v>
      </c>
      <c r="BB172" s="368">
        <v>46.380897571277728</v>
      </c>
      <c r="BC172" s="281">
        <v>2745.1693749999977</v>
      </c>
      <c r="BD172" s="368">
        <v>46.380897571277728</v>
      </c>
      <c r="BE172" s="281">
        <v>3843.2371249999997</v>
      </c>
      <c r="BF172" s="368">
        <v>46.380897571277728</v>
      </c>
      <c r="BG172" s="281">
        <v>3843.2371249999997</v>
      </c>
      <c r="BH172" s="368">
        <v>46.380897571277728</v>
      </c>
      <c r="BI172" s="281">
        <v>549.03387500000099</v>
      </c>
      <c r="BJ172" s="300">
        <v>3.2547998295633478E-2</v>
      </c>
      <c r="BK172" s="157">
        <v>43922.709999999992</v>
      </c>
      <c r="BL172" s="359"/>
      <c r="BM172" s="376">
        <v>46.380897571277728</v>
      </c>
      <c r="BN172" s="369"/>
      <c r="BO172" s="281">
        <v>0</v>
      </c>
      <c r="BP172" s="376">
        <v>46.380897571277728</v>
      </c>
      <c r="BQ172" s="369"/>
      <c r="BR172" s="281">
        <v>0</v>
      </c>
      <c r="BS172" s="376">
        <v>46.380897571277728</v>
      </c>
      <c r="BT172" s="369"/>
      <c r="BU172" s="281">
        <v>0</v>
      </c>
      <c r="BV172" s="376">
        <v>46.380897571277728</v>
      </c>
      <c r="BW172" s="369"/>
      <c r="BX172" s="281">
        <v>0</v>
      </c>
      <c r="BY172" s="376">
        <v>46.380897571277728</v>
      </c>
      <c r="BZ172" s="369"/>
      <c r="CA172" s="281">
        <v>0</v>
      </c>
      <c r="CB172" s="376">
        <v>46.380897571277728</v>
      </c>
      <c r="CC172" s="369"/>
      <c r="CD172" s="281">
        <v>0</v>
      </c>
      <c r="CE172" s="376">
        <v>46.380897571277728</v>
      </c>
      <c r="CF172" s="369"/>
      <c r="CG172" s="281">
        <v>0</v>
      </c>
      <c r="CH172" s="376">
        <v>46.380897571277728</v>
      </c>
      <c r="CI172" s="369"/>
      <c r="CJ172" s="281">
        <v>0</v>
      </c>
      <c r="CK172" s="178">
        <v>0</v>
      </c>
      <c r="CL172" s="179">
        <v>0</v>
      </c>
      <c r="CM172" s="380">
        <v>0</v>
      </c>
      <c r="CN172" s="179">
        <v>0</v>
      </c>
      <c r="CO172" s="384">
        <v>0</v>
      </c>
      <c r="CP172" s="687">
        <v>0</v>
      </c>
      <c r="CQ172" s="906">
        <v>0</v>
      </c>
      <c r="CR172" s="687">
        <v>0</v>
      </c>
      <c r="CS172" s="785"/>
      <c r="CT172" s="824"/>
      <c r="CU172" s="367"/>
      <c r="CV172" s="407"/>
      <c r="CW172" s="407"/>
      <c r="CX172" s="407"/>
      <c r="CY172" s="407"/>
      <c r="CZ172" s="407"/>
      <c r="DA172" s="682"/>
      <c r="DB172" s="682"/>
      <c r="DG172" s="79">
        <v>1305552.29</v>
      </c>
      <c r="DH172" s="304">
        <v>43922.709999999963</v>
      </c>
      <c r="DI172" s="304">
        <v>1349475</v>
      </c>
      <c r="DJ172" s="305">
        <v>3.2547998295633457E-2</v>
      </c>
      <c r="DK172" s="306">
        <v>1378.6191024287223</v>
      </c>
    </row>
    <row r="173" spans="1:115" s="79" customFormat="1">
      <c r="A173" s="150"/>
      <c r="B173" s="160"/>
      <c r="C173" s="80"/>
      <c r="D173" s="80"/>
      <c r="E173" s="82"/>
      <c r="F173" s="83"/>
      <c r="G173" s="359"/>
      <c r="H173" s="80"/>
      <c r="I173" s="153"/>
      <c r="J173" s="80"/>
      <c r="K173" s="153"/>
      <c r="L173" s="80"/>
      <c r="M173" s="153"/>
      <c r="N173" s="80"/>
      <c r="O173" s="153"/>
      <c r="P173" s="80"/>
      <c r="Q173" s="152"/>
      <c r="R173" s="80"/>
      <c r="S173" s="152"/>
      <c r="T173" s="80"/>
      <c r="U173" s="152"/>
      <c r="V173" s="80"/>
      <c r="W173" s="152"/>
      <c r="X173" s="300"/>
      <c r="Y173" s="157"/>
      <c r="Z173" s="359"/>
      <c r="AA173" s="152"/>
      <c r="AB173" s="153"/>
      <c r="AC173" s="152"/>
      <c r="AD173" s="152"/>
      <c r="AE173" s="152"/>
      <c r="AF173" s="152"/>
      <c r="AG173" s="152"/>
      <c r="AH173" s="152"/>
      <c r="AI173" s="152"/>
      <c r="AJ173" s="152"/>
      <c r="AK173" s="152"/>
      <c r="AL173" s="152"/>
      <c r="AM173" s="152"/>
      <c r="AN173" s="152"/>
      <c r="AO173" s="152"/>
      <c r="AP173" s="152"/>
      <c r="AQ173" s="300"/>
      <c r="AR173" s="157"/>
      <c r="AS173" s="359"/>
      <c r="AT173" s="282"/>
      <c r="AU173" s="281"/>
      <c r="AV173" s="152"/>
      <c r="AW173" s="152"/>
      <c r="AX173" s="152"/>
      <c r="AY173" s="152"/>
      <c r="AZ173" s="152"/>
      <c r="BA173" s="152"/>
      <c r="BB173" s="152"/>
      <c r="BC173" s="152"/>
      <c r="BD173" s="152"/>
      <c r="BE173" s="152"/>
      <c r="BF173" s="152"/>
      <c r="BG173" s="152"/>
      <c r="BH173" s="152"/>
      <c r="BI173" s="152"/>
      <c r="BJ173" s="300"/>
      <c r="BK173" s="157"/>
      <c r="BL173" s="359"/>
      <c r="BM173" s="377"/>
      <c r="BN173" s="370"/>
      <c r="BO173" s="153"/>
      <c r="BP173" s="377"/>
      <c r="BQ173" s="370"/>
      <c r="BR173" s="152"/>
      <c r="BS173" s="377"/>
      <c r="BT173" s="370"/>
      <c r="BU173" s="152"/>
      <c r="BV173" s="377"/>
      <c r="BW173" s="370"/>
      <c r="BX173" s="152"/>
      <c r="BY173" s="377"/>
      <c r="BZ173" s="370"/>
      <c r="CA173" s="152"/>
      <c r="CB173" s="377"/>
      <c r="CC173" s="370"/>
      <c r="CD173" s="152"/>
      <c r="CE173" s="377"/>
      <c r="CF173" s="370"/>
      <c r="CG173" s="152"/>
      <c r="CH173" s="377"/>
      <c r="CI173" s="370"/>
      <c r="CJ173" s="152"/>
      <c r="CK173" s="156"/>
      <c r="CL173" s="157"/>
      <c r="CM173" s="156"/>
      <c r="CN173" s="157"/>
      <c r="CO173" s="383"/>
      <c r="CP173" s="681"/>
      <c r="CQ173" s="907"/>
      <c r="CR173" s="681"/>
      <c r="CS173" s="785"/>
      <c r="CT173" s="824"/>
      <c r="CU173" s="367"/>
      <c r="CV173" s="407"/>
      <c r="CW173" s="407"/>
      <c r="CX173" s="407"/>
      <c r="CY173" s="407"/>
      <c r="CZ173" s="407"/>
      <c r="DA173" s="682"/>
      <c r="DB173" s="682"/>
    </row>
    <row r="174" spans="1:115" s="79" customFormat="1">
      <c r="A174" s="432"/>
      <c r="B174" s="433"/>
      <c r="C174" s="434"/>
      <c r="D174" s="434"/>
      <c r="E174" s="435"/>
      <c r="F174" s="436"/>
      <c r="G174" s="708"/>
      <c r="H174" s="434"/>
      <c r="I174" s="747"/>
      <c r="J174" s="434"/>
      <c r="K174" s="747"/>
      <c r="L174" s="434"/>
      <c r="M174" s="747"/>
      <c r="N174" s="434"/>
      <c r="O174" s="747"/>
      <c r="P174" s="434"/>
      <c r="Q174" s="705"/>
      <c r="R174" s="434"/>
      <c r="S174" s="705"/>
      <c r="T174" s="434"/>
      <c r="U174" s="705"/>
      <c r="V174" s="434"/>
      <c r="W174" s="705"/>
      <c r="X174" s="706"/>
      <c r="Y174" s="707"/>
      <c r="Z174" s="708"/>
      <c r="AA174" s="705"/>
      <c r="AB174" s="747"/>
      <c r="AC174" s="705"/>
      <c r="AD174" s="705"/>
      <c r="AE174" s="705"/>
      <c r="AF174" s="705"/>
      <c r="AG174" s="705"/>
      <c r="AH174" s="705"/>
      <c r="AI174" s="705"/>
      <c r="AJ174" s="705"/>
      <c r="AK174" s="705"/>
      <c r="AL174" s="705"/>
      <c r="AM174" s="705"/>
      <c r="AN174" s="705"/>
      <c r="AO174" s="705"/>
      <c r="AP174" s="705"/>
      <c r="AQ174" s="706"/>
      <c r="AR174" s="707"/>
      <c r="AS174" s="708"/>
      <c r="AT174" s="703"/>
      <c r="AU174" s="744"/>
      <c r="AV174" s="705"/>
      <c r="AW174" s="705"/>
      <c r="AX174" s="705"/>
      <c r="AY174" s="705"/>
      <c r="AZ174" s="705"/>
      <c r="BA174" s="705"/>
      <c r="BB174" s="705"/>
      <c r="BC174" s="705"/>
      <c r="BD174" s="705"/>
      <c r="BE174" s="705"/>
      <c r="BF174" s="705"/>
      <c r="BG174" s="705"/>
      <c r="BH174" s="705"/>
      <c r="BI174" s="705"/>
      <c r="BJ174" s="706"/>
      <c r="BK174" s="707">
        <f>SUM(BK164:BK173)</f>
        <v>962486.59215487808</v>
      </c>
      <c r="BL174" s="708"/>
      <c r="BM174" s="746"/>
      <c r="BN174" s="809"/>
      <c r="BO174" s="747"/>
      <c r="BP174" s="746"/>
      <c r="BQ174" s="809"/>
      <c r="BR174" s="705"/>
      <c r="BS174" s="746"/>
      <c r="BT174" s="809"/>
      <c r="BU174" s="705"/>
      <c r="BV174" s="746"/>
      <c r="BW174" s="809"/>
      <c r="BX174" s="705"/>
      <c r="BY174" s="746"/>
      <c r="BZ174" s="809"/>
      <c r="CA174" s="705"/>
      <c r="CB174" s="746"/>
      <c r="CC174" s="809"/>
      <c r="CD174" s="705"/>
      <c r="CE174" s="746"/>
      <c r="CF174" s="809"/>
      <c r="CG174" s="705"/>
      <c r="CH174" s="746"/>
      <c r="CI174" s="809"/>
      <c r="CJ174" s="705"/>
      <c r="CK174" s="711"/>
      <c r="CL174" s="707"/>
      <c r="CM174" s="711"/>
      <c r="CN174" s="707"/>
      <c r="CO174" s="934">
        <f>CP174/BK174</f>
        <v>0.85966797537150141</v>
      </c>
      <c r="CP174" s="930">
        <f>SUM(CP164:CP173)</f>
        <v>827418.9</v>
      </c>
      <c r="CQ174" s="933">
        <f>CR174/BK174</f>
        <v>0.87501918921742106</v>
      </c>
      <c r="CR174" s="922">
        <f>SUM(CR164:CR173)</f>
        <v>842194.23750000005</v>
      </c>
      <c r="CS174" s="931">
        <f>CT174/BK174</f>
        <v>0.80921127249809099</v>
      </c>
      <c r="CT174" s="932">
        <f>SUM(CT164:CT173)</f>
        <v>778855</v>
      </c>
      <c r="CU174" s="862"/>
      <c r="CV174" s="438"/>
      <c r="CW174" s="438"/>
      <c r="CX174" s="438"/>
      <c r="CY174" s="438"/>
      <c r="CZ174" s="438">
        <f>CT174</f>
        <v>778855</v>
      </c>
      <c r="DA174" s="682"/>
      <c r="DB174" s="682"/>
    </row>
    <row r="175" spans="1:115" s="79" customFormat="1" ht="16.8" customHeight="1" thickBot="1">
      <c r="A175" s="793"/>
      <c r="B175" s="794" t="s">
        <v>36</v>
      </c>
      <c r="C175" s="795"/>
      <c r="D175" s="795"/>
      <c r="E175" s="796"/>
      <c r="F175" s="797"/>
      <c r="G175" s="798"/>
      <c r="H175" s="795"/>
      <c r="I175" s="799"/>
      <c r="J175" s="795"/>
      <c r="K175" s="799"/>
      <c r="L175" s="795"/>
      <c r="M175" s="799"/>
      <c r="N175" s="795"/>
      <c r="O175" s="799"/>
      <c r="P175" s="795"/>
      <c r="Q175" s="798"/>
      <c r="R175" s="795"/>
      <c r="S175" s="798"/>
      <c r="T175" s="795"/>
      <c r="U175" s="798"/>
      <c r="V175" s="795"/>
      <c r="W175" s="798"/>
      <c r="X175" s="800"/>
      <c r="Y175" s="801"/>
      <c r="Z175" s="798"/>
      <c r="AA175" s="798"/>
      <c r="AB175" s="799"/>
      <c r="AC175" s="798"/>
      <c r="AD175" s="798"/>
      <c r="AE175" s="798"/>
      <c r="AF175" s="798"/>
      <c r="AG175" s="798"/>
      <c r="AH175" s="798"/>
      <c r="AI175" s="798"/>
      <c r="AJ175" s="798"/>
      <c r="AK175" s="798"/>
      <c r="AL175" s="798"/>
      <c r="AM175" s="798"/>
      <c r="AN175" s="798"/>
      <c r="AO175" s="798"/>
      <c r="AP175" s="798"/>
      <c r="AQ175" s="800"/>
      <c r="AR175" s="801"/>
      <c r="AS175" s="798"/>
      <c r="AT175" s="798"/>
      <c r="AU175" s="799"/>
      <c r="AV175" s="798"/>
      <c r="AW175" s="798"/>
      <c r="AX175" s="798"/>
      <c r="AY175" s="798"/>
      <c r="AZ175" s="798"/>
      <c r="BA175" s="798"/>
      <c r="BB175" s="798"/>
      <c r="BC175" s="798"/>
      <c r="BD175" s="798"/>
      <c r="BE175" s="798"/>
      <c r="BF175" s="798"/>
      <c r="BG175" s="798"/>
      <c r="BH175" s="798"/>
      <c r="BI175" s="798"/>
      <c r="BJ175" s="800"/>
      <c r="BK175" s="801"/>
      <c r="BL175" s="798"/>
      <c r="BM175" s="802"/>
      <c r="BN175" s="803"/>
      <c r="BO175" s="799"/>
      <c r="BP175" s="802"/>
      <c r="BQ175" s="803"/>
      <c r="BR175" s="798"/>
      <c r="BS175" s="802"/>
      <c r="BT175" s="803"/>
      <c r="BU175" s="798"/>
      <c r="BV175" s="802"/>
      <c r="BW175" s="803"/>
      <c r="BX175" s="798"/>
      <c r="BY175" s="802"/>
      <c r="BZ175" s="803"/>
      <c r="CA175" s="798"/>
      <c r="CB175" s="802"/>
      <c r="CC175" s="803"/>
      <c r="CD175" s="798"/>
      <c r="CE175" s="802"/>
      <c r="CF175" s="803"/>
      <c r="CG175" s="798"/>
      <c r="CH175" s="802"/>
      <c r="CI175" s="803"/>
      <c r="CJ175" s="798"/>
      <c r="CK175" s="804"/>
      <c r="CL175" s="801"/>
      <c r="CM175" s="804"/>
      <c r="CN175" s="801"/>
      <c r="CO175" s="805"/>
      <c r="CP175" s="806"/>
      <c r="CQ175" s="909"/>
      <c r="CR175" s="806"/>
      <c r="CS175" s="807"/>
      <c r="CT175" s="857"/>
      <c r="CU175" s="863"/>
      <c r="CV175" s="808"/>
      <c r="CW175" s="808"/>
      <c r="CX175" s="808"/>
      <c r="CY175" s="808"/>
      <c r="CZ175" s="808"/>
      <c r="DA175" s="682"/>
      <c r="DB175" s="682"/>
    </row>
    <row r="176" spans="1:115" s="79" customFormat="1" ht="15" customHeight="1">
      <c r="A176" s="150"/>
      <c r="B176" s="160"/>
      <c r="C176" s="80"/>
      <c r="D176" s="80"/>
      <c r="E176" s="82"/>
      <c r="F176" s="83"/>
      <c r="G176" s="359"/>
      <c r="H176" s="80"/>
      <c r="I176" s="153"/>
      <c r="J176" s="80"/>
      <c r="K176" s="153"/>
      <c r="L176" s="80"/>
      <c r="M176" s="153"/>
      <c r="N176" s="80"/>
      <c r="O176" s="153"/>
      <c r="P176" s="80"/>
      <c r="Q176" s="152"/>
      <c r="R176" s="80"/>
      <c r="S176" s="152"/>
      <c r="T176" s="80"/>
      <c r="U176" s="152"/>
      <c r="V176" s="80"/>
      <c r="W176" s="152"/>
      <c r="X176" s="300"/>
      <c r="Y176" s="157"/>
      <c r="Z176" s="359"/>
      <c r="AA176" s="152"/>
      <c r="AB176" s="153"/>
      <c r="AC176" s="152"/>
      <c r="AD176" s="152"/>
      <c r="AE176" s="152"/>
      <c r="AF176" s="152"/>
      <c r="AG176" s="152"/>
      <c r="AH176" s="152"/>
      <c r="AI176" s="152"/>
      <c r="AJ176" s="152"/>
      <c r="AK176" s="152"/>
      <c r="AL176" s="152"/>
      <c r="AM176" s="152"/>
      <c r="AN176" s="152"/>
      <c r="AO176" s="152"/>
      <c r="AP176" s="152"/>
      <c r="AQ176" s="300"/>
      <c r="AR176" s="157"/>
      <c r="AS176" s="359"/>
      <c r="AT176" s="282"/>
      <c r="AU176" s="281"/>
      <c r="AV176" s="152"/>
      <c r="AW176" s="152"/>
      <c r="AX176" s="152"/>
      <c r="AY176" s="152"/>
      <c r="AZ176" s="152"/>
      <c r="BA176" s="152"/>
      <c r="BB176" s="152"/>
      <c r="BC176" s="152"/>
      <c r="BD176" s="152"/>
      <c r="BE176" s="152"/>
      <c r="BF176" s="152"/>
      <c r="BG176" s="152"/>
      <c r="BH176" s="152"/>
      <c r="BI176" s="152"/>
      <c r="BJ176" s="300"/>
      <c r="BK176" s="157"/>
      <c r="BL176" s="359"/>
      <c r="BM176" s="377"/>
      <c r="BN176" s="370"/>
      <c r="BO176" s="153"/>
      <c r="BP176" s="377"/>
      <c r="BQ176" s="370"/>
      <c r="BR176" s="152"/>
      <c r="BS176" s="377"/>
      <c r="BT176" s="370"/>
      <c r="BU176" s="152"/>
      <c r="BV176" s="377"/>
      <c r="BW176" s="370"/>
      <c r="BX176" s="152"/>
      <c r="BY176" s="377"/>
      <c r="BZ176" s="370"/>
      <c r="CA176" s="152"/>
      <c r="CB176" s="377"/>
      <c r="CC176" s="370"/>
      <c r="CD176" s="152"/>
      <c r="CE176" s="377"/>
      <c r="CF176" s="370"/>
      <c r="CG176" s="152"/>
      <c r="CH176" s="377"/>
      <c r="CI176" s="370"/>
      <c r="CJ176" s="152"/>
      <c r="CK176" s="156"/>
      <c r="CL176" s="157"/>
      <c r="CM176" s="156"/>
      <c r="CN176" s="157"/>
      <c r="CO176" s="383"/>
      <c r="CP176" s="681"/>
      <c r="CQ176" s="907"/>
      <c r="CR176" s="681"/>
      <c r="CS176" s="785"/>
      <c r="CT176" s="824"/>
      <c r="CU176" s="367"/>
      <c r="CV176" s="407"/>
      <c r="CW176" s="407"/>
      <c r="CX176" s="407"/>
      <c r="CY176" s="407"/>
      <c r="CZ176" s="407"/>
      <c r="DA176" s="682"/>
      <c r="DB176" s="682"/>
    </row>
    <row r="177" spans="1:115" s="79" customFormat="1">
      <c r="A177" s="150"/>
      <c r="B177" s="185" t="s">
        <v>9</v>
      </c>
      <c r="C177" s="80"/>
      <c r="D177" s="80"/>
      <c r="E177" s="82"/>
      <c r="F177" s="83"/>
      <c r="G177" s="359"/>
      <c r="H177" s="80"/>
      <c r="I177" s="153"/>
      <c r="J177" s="80"/>
      <c r="K177" s="153"/>
      <c r="L177" s="80"/>
      <c r="M177" s="153"/>
      <c r="N177" s="80"/>
      <c r="O177" s="153"/>
      <c r="P177" s="80"/>
      <c r="Q177" s="152"/>
      <c r="R177" s="80"/>
      <c r="S177" s="152"/>
      <c r="T177" s="80"/>
      <c r="U177" s="152"/>
      <c r="V177" s="80"/>
      <c r="W177" s="152"/>
      <c r="X177" s="300"/>
      <c r="Y177" s="157"/>
      <c r="Z177" s="359"/>
      <c r="AA177" s="152"/>
      <c r="AB177" s="153"/>
      <c r="AC177" s="152"/>
      <c r="AD177" s="152"/>
      <c r="AE177" s="152"/>
      <c r="AF177" s="152"/>
      <c r="AG177" s="152"/>
      <c r="AH177" s="152"/>
      <c r="AI177" s="152"/>
      <c r="AJ177" s="152"/>
      <c r="AK177" s="152"/>
      <c r="AL177" s="152"/>
      <c r="AM177" s="152"/>
      <c r="AN177" s="152"/>
      <c r="AO177" s="152"/>
      <c r="AP177" s="152"/>
      <c r="AQ177" s="300"/>
      <c r="AR177" s="157"/>
      <c r="AS177" s="359"/>
      <c r="AT177" s="282"/>
      <c r="AU177" s="281"/>
      <c r="AV177" s="152"/>
      <c r="AW177" s="152"/>
      <c r="AX177" s="152"/>
      <c r="AY177" s="152"/>
      <c r="AZ177" s="152"/>
      <c r="BA177" s="152"/>
      <c r="BB177" s="152"/>
      <c r="BC177" s="152"/>
      <c r="BD177" s="152"/>
      <c r="BE177" s="152"/>
      <c r="BF177" s="152"/>
      <c r="BG177" s="152"/>
      <c r="BH177" s="152"/>
      <c r="BI177" s="152"/>
      <c r="BJ177" s="300"/>
      <c r="BK177" s="157"/>
      <c r="BL177" s="359"/>
      <c r="BM177" s="377"/>
      <c r="BN177" s="370"/>
      <c r="BO177" s="153"/>
      <c r="BP177" s="377"/>
      <c r="BQ177" s="370"/>
      <c r="BR177" s="152"/>
      <c r="BS177" s="377"/>
      <c r="BT177" s="370"/>
      <c r="BU177" s="152"/>
      <c r="BV177" s="377"/>
      <c r="BW177" s="370"/>
      <c r="BX177" s="152"/>
      <c r="BY177" s="377"/>
      <c r="BZ177" s="370"/>
      <c r="CA177" s="152"/>
      <c r="CB177" s="377"/>
      <c r="CC177" s="370"/>
      <c r="CD177" s="152"/>
      <c r="CE177" s="377"/>
      <c r="CF177" s="370"/>
      <c r="CG177" s="152"/>
      <c r="CH177" s="377"/>
      <c r="CI177" s="370"/>
      <c r="CJ177" s="152"/>
      <c r="CK177" s="156"/>
      <c r="CL177" s="157"/>
      <c r="CM177" s="156"/>
      <c r="CN177" s="157"/>
      <c r="CO177" s="383"/>
      <c r="CP177" s="681"/>
      <c r="CQ177" s="907"/>
      <c r="CR177" s="681"/>
      <c r="CS177" s="785"/>
      <c r="CT177" s="824"/>
      <c r="CU177" s="367"/>
      <c r="CV177" s="407"/>
      <c r="CW177" s="407"/>
      <c r="CX177" s="407"/>
      <c r="CY177" s="407"/>
      <c r="CZ177" s="407"/>
      <c r="DA177" s="682"/>
      <c r="DB177" s="682"/>
    </row>
    <row r="178" spans="1:115" s="79" customFormat="1" ht="5.0999999999999996" customHeight="1">
      <c r="A178" s="150"/>
      <c r="B178" s="160"/>
      <c r="C178" s="80"/>
      <c r="D178" s="80"/>
      <c r="E178" s="82"/>
      <c r="F178" s="83"/>
      <c r="G178" s="359"/>
      <c r="H178" s="80"/>
      <c r="I178" s="153"/>
      <c r="J178" s="80"/>
      <c r="K178" s="153"/>
      <c r="L178" s="80"/>
      <c r="M178" s="153"/>
      <c r="N178" s="80"/>
      <c r="O178" s="153"/>
      <c r="P178" s="80"/>
      <c r="Q178" s="152"/>
      <c r="R178" s="80"/>
      <c r="S178" s="152"/>
      <c r="T178" s="80"/>
      <c r="U178" s="152"/>
      <c r="V178" s="80"/>
      <c r="W178" s="152"/>
      <c r="X178" s="300"/>
      <c r="Y178" s="157"/>
      <c r="Z178" s="359"/>
      <c r="AA178" s="152"/>
      <c r="AB178" s="153"/>
      <c r="AC178" s="152"/>
      <c r="AD178" s="152"/>
      <c r="AE178" s="152"/>
      <c r="AF178" s="152"/>
      <c r="AG178" s="152"/>
      <c r="AH178" s="152"/>
      <c r="AI178" s="152"/>
      <c r="AJ178" s="152"/>
      <c r="AK178" s="152"/>
      <c r="AL178" s="152"/>
      <c r="AM178" s="152"/>
      <c r="AN178" s="152"/>
      <c r="AO178" s="152"/>
      <c r="AP178" s="152"/>
      <c r="AQ178" s="300"/>
      <c r="AR178" s="157"/>
      <c r="AS178" s="359"/>
      <c r="AT178" s="282"/>
      <c r="AU178" s="281"/>
      <c r="AV178" s="152"/>
      <c r="AW178" s="152"/>
      <c r="AX178" s="152"/>
      <c r="AY178" s="152"/>
      <c r="AZ178" s="152"/>
      <c r="BA178" s="152"/>
      <c r="BB178" s="152"/>
      <c r="BC178" s="152"/>
      <c r="BD178" s="152"/>
      <c r="BE178" s="152"/>
      <c r="BF178" s="152"/>
      <c r="BG178" s="152"/>
      <c r="BH178" s="152"/>
      <c r="BI178" s="152"/>
      <c r="BJ178" s="300"/>
      <c r="BK178" s="157"/>
      <c r="BL178" s="359"/>
      <c r="BM178" s="377"/>
      <c r="BN178" s="370"/>
      <c r="BO178" s="153"/>
      <c r="BP178" s="377"/>
      <c r="BQ178" s="370"/>
      <c r="BR178" s="152"/>
      <c r="BS178" s="377"/>
      <c r="BT178" s="370"/>
      <c r="BU178" s="152"/>
      <c r="BV178" s="377"/>
      <c r="BW178" s="370"/>
      <c r="BX178" s="152"/>
      <c r="BY178" s="377"/>
      <c r="BZ178" s="370"/>
      <c r="CA178" s="152"/>
      <c r="CB178" s="377"/>
      <c r="CC178" s="370"/>
      <c r="CD178" s="152"/>
      <c r="CE178" s="377"/>
      <c r="CF178" s="370"/>
      <c r="CG178" s="152"/>
      <c r="CH178" s="377"/>
      <c r="CI178" s="370"/>
      <c r="CJ178" s="152"/>
      <c r="CK178" s="156"/>
      <c r="CL178" s="157"/>
      <c r="CM178" s="156"/>
      <c r="CN178" s="157"/>
      <c r="CO178" s="383"/>
      <c r="CP178" s="681"/>
      <c r="CQ178" s="907"/>
      <c r="CR178" s="681"/>
      <c r="CS178" s="785"/>
      <c r="CT178" s="824"/>
      <c r="CU178" s="367"/>
      <c r="CV178" s="407"/>
      <c r="CW178" s="407"/>
      <c r="CX178" s="407"/>
      <c r="CY178" s="407"/>
      <c r="CZ178" s="407"/>
      <c r="DA178" s="682"/>
      <c r="DB178" s="682"/>
    </row>
    <row r="179" spans="1:115" s="79" customFormat="1">
      <c r="A179" s="255" t="s">
        <v>22</v>
      </c>
      <c r="B179" s="160" t="s">
        <v>174</v>
      </c>
      <c r="C179" s="80">
        <v>63</v>
      </c>
      <c r="D179" s="80" t="s">
        <v>11</v>
      </c>
      <c r="E179" s="82">
        <v>1050</v>
      </c>
      <c r="F179" s="275">
        <v>66150</v>
      </c>
      <c r="G179" s="359"/>
      <c r="H179" s="80">
        <v>63</v>
      </c>
      <c r="I179" s="177">
        <v>12403.125</v>
      </c>
      <c r="J179" s="80">
        <v>63</v>
      </c>
      <c r="K179" s="177">
        <v>17364.374999999996</v>
      </c>
      <c r="L179" s="80">
        <v>63</v>
      </c>
      <c r="M179" s="177">
        <v>17364.374999999996</v>
      </c>
      <c r="N179" s="80">
        <v>63</v>
      </c>
      <c r="O179" s="177">
        <v>2480.6250000000005</v>
      </c>
      <c r="P179" s="80">
        <v>63</v>
      </c>
      <c r="Q179" s="177">
        <v>4134.375</v>
      </c>
      <c r="R179" s="80">
        <v>63</v>
      </c>
      <c r="S179" s="177">
        <v>5788.1249999999991</v>
      </c>
      <c r="T179" s="80">
        <v>63</v>
      </c>
      <c r="U179" s="177">
        <v>5788.1249999999991</v>
      </c>
      <c r="V179" s="80">
        <v>63</v>
      </c>
      <c r="W179" s="177">
        <v>826.87500000000011</v>
      </c>
      <c r="X179" s="300">
        <v>1</v>
      </c>
      <c r="Y179" s="157">
        <v>66150</v>
      </c>
      <c r="Z179" s="359"/>
      <c r="AA179" s="152">
        <v>29.504811470567049</v>
      </c>
      <c r="AB179" s="153">
        <v>5808.7597582678873</v>
      </c>
      <c r="AC179" s="152">
        <v>29.504811470567049</v>
      </c>
      <c r="AD179" s="152">
        <v>8132.2636615750407</v>
      </c>
      <c r="AE179" s="152">
        <v>29.504811470567049</v>
      </c>
      <c r="AF179" s="152">
        <v>8132.2636615750407</v>
      </c>
      <c r="AG179" s="152">
        <v>29.504811470567049</v>
      </c>
      <c r="AH179" s="152">
        <v>1161.7519516535776</v>
      </c>
      <c r="AI179" s="152">
        <v>29.504811470567049</v>
      </c>
      <c r="AJ179" s="152">
        <v>1936.2532527559626</v>
      </c>
      <c r="AK179" s="152">
        <v>29.504811470567049</v>
      </c>
      <c r="AL179" s="152">
        <v>2710.7545538583477</v>
      </c>
      <c r="AM179" s="152">
        <v>29.504811470567049</v>
      </c>
      <c r="AN179" s="152">
        <v>2710.7545538583477</v>
      </c>
      <c r="AO179" s="152">
        <v>29.504811470567049</v>
      </c>
      <c r="AP179" s="152">
        <v>387.25065055119251</v>
      </c>
      <c r="AQ179" s="300">
        <v>0.46833034080265146</v>
      </c>
      <c r="AR179" s="157">
        <v>30980.052044095395</v>
      </c>
      <c r="AS179" s="359"/>
      <c r="AT179" s="368">
        <v>33.495188529432951</v>
      </c>
      <c r="AU179" s="281">
        <v>6594.3652417321127</v>
      </c>
      <c r="AV179" s="368">
        <v>33.495188529432951</v>
      </c>
      <c r="AW179" s="281">
        <v>9232.1113384249547</v>
      </c>
      <c r="AX179" s="368">
        <v>33.495188529432951</v>
      </c>
      <c r="AY179" s="281">
        <v>9232.1113384249547</v>
      </c>
      <c r="AZ179" s="368">
        <v>33.495188529432951</v>
      </c>
      <c r="BA179" s="281">
        <v>1318.8730483464228</v>
      </c>
      <c r="BB179" s="368">
        <v>33.495188529432951</v>
      </c>
      <c r="BC179" s="281">
        <v>2198.1217472440376</v>
      </c>
      <c r="BD179" s="368">
        <v>33.495188529432951</v>
      </c>
      <c r="BE179" s="281">
        <v>3077.3704461416514</v>
      </c>
      <c r="BF179" s="368">
        <v>33.495188529432951</v>
      </c>
      <c r="BG179" s="281">
        <v>3077.3704461416514</v>
      </c>
      <c r="BH179" s="368">
        <v>33.495188529432951</v>
      </c>
      <c r="BI179" s="281">
        <v>439.62434944880761</v>
      </c>
      <c r="BJ179" s="300">
        <v>0.53166965919734832</v>
      </c>
      <c r="BK179" s="157">
        <v>35169.947955904594</v>
      </c>
      <c r="BL179" s="359"/>
      <c r="BM179" s="376">
        <v>33.495188529432951</v>
      </c>
      <c r="BN179" s="369"/>
      <c r="BO179" s="281">
        <v>0</v>
      </c>
      <c r="BP179" s="376">
        <v>33.495188529432951</v>
      </c>
      <c r="BQ179" s="369"/>
      <c r="BR179" s="281">
        <v>0</v>
      </c>
      <c r="BS179" s="376">
        <v>33.495188529432951</v>
      </c>
      <c r="BT179" s="369"/>
      <c r="BU179" s="281">
        <v>0</v>
      </c>
      <c r="BV179" s="376">
        <v>33.495188529432951</v>
      </c>
      <c r="BW179" s="369"/>
      <c r="BX179" s="281">
        <v>0</v>
      </c>
      <c r="BY179" s="376">
        <v>33.495188529432951</v>
      </c>
      <c r="BZ179" s="369"/>
      <c r="CA179" s="281">
        <v>0</v>
      </c>
      <c r="CB179" s="376">
        <v>33.495188529432951</v>
      </c>
      <c r="CC179" s="369"/>
      <c r="CD179" s="281">
        <v>0</v>
      </c>
      <c r="CE179" s="376">
        <v>33.495188529432951</v>
      </c>
      <c r="CF179" s="369"/>
      <c r="CG179" s="281">
        <v>0</v>
      </c>
      <c r="CH179" s="376">
        <v>33.495188529432951</v>
      </c>
      <c r="CI179" s="369"/>
      <c r="CJ179" s="281">
        <v>0</v>
      </c>
      <c r="CK179" s="178">
        <v>0</v>
      </c>
      <c r="CL179" s="179">
        <v>0</v>
      </c>
      <c r="CM179" s="380">
        <v>0</v>
      </c>
      <c r="CN179" s="179">
        <v>0</v>
      </c>
      <c r="CO179" s="384">
        <v>0</v>
      </c>
      <c r="CP179" s="687">
        <v>0</v>
      </c>
      <c r="CQ179" s="906"/>
      <c r="CR179" s="687"/>
      <c r="CS179" s="785"/>
      <c r="CT179" s="824"/>
      <c r="CU179" s="367"/>
      <c r="CV179" s="407"/>
      <c r="CW179" s="407"/>
      <c r="CX179" s="407"/>
      <c r="CY179" s="407"/>
      <c r="CZ179" s="407"/>
      <c r="DA179" s="682"/>
      <c r="DB179" s="682"/>
      <c r="DD179" s="79" t="s">
        <v>292</v>
      </c>
      <c r="DG179" s="79">
        <v>30980.052044095399</v>
      </c>
      <c r="DH179" s="304">
        <v>35169.947955904601</v>
      </c>
      <c r="DI179" s="304">
        <v>66150</v>
      </c>
      <c r="DJ179" s="305">
        <v>0.53166965919734843</v>
      </c>
      <c r="DK179" s="306">
        <v>29.504811470567049</v>
      </c>
    </row>
    <row r="180" spans="1:115" s="79" customFormat="1">
      <c r="A180" s="150"/>
      <c r="B180" s="160" t="s">
        <v>128</v>
      </c>
      <c r="C180" s="80">
        <v>4</v>
      </c>
      <c r="D180" s="80" t="s">
        <v>109</v>
      </c>
      <c r="E180" s="82">
        <v>50700</v>
      </c>
      <c r="F180" s="83">
        <v>202800</v>
      </c>
      <c r="G180" s="359"/>
      <c r="H180" s="80">
        <v>4</v>
      </c>
      <c r="I180" s="177">
        <v>38025</v>
      </c>
      <c r="J180" s="80">
        <v>4</v>
      </c>
      <c r="K180" s="177">
        <v>53234.999999999993</v>
      </c>
      <c r="L180" s="80">
        <v>4</v>
      </c>
      <c r="M180" s="177">
        <v>53234.999999999993</v>
      </c>
      <c r="N180" s="80">
        <v>4</v>
      </c>
      <c r="O180" s="177">
        <v>7605.0000000000009</v>
      </c>
      <c r="P180" s="80">
        <v>4</v>
      </c>
      <c r="Q180" s="177">
        <v>12675</v>
      </c>
      <c r="R180" s="80">
        <v>4</v>
      </c>
      <c r="S180" s="177">
        <v>17745</v>
      </c>
      <c r="T180" s="80">
        <v>4</v>
      </c>
      <c r="U180" s="177">
        <v>17745</v>
      </c>
      <c r="V180" s="80">
        <v>4</v>
      </c>
      <c r="W180" s="177">
        <v>2535</v>
      </c>
      <c r="X180" s="300">
        <v>1</v>
      </c>
      <c r="Y180" s="157">
        <v>202800</v>
      </c>
      <c r="Z180" s="359"/>
      <c r="AA180" s="152">
        <v>1.8733213632106063</v>
      </c>
      <c r="AB180" s="153">
        <v>17808.261209020828</v>
      </c>
      <c r="AC180" s="152">
        <v>1.8733213632106063</v>
      </c>
      <c r="AD180" s="152">
        <v>24931.565692629152</v>
      </c>
      <c r="AE180" s="152">
        <v>1.8733213632106063</v>
      </c>
      <c r="AF180" s="152">
        <v>24931.565692629152</v>
      </c>
      <c r="AG180" s="152">
        <v>1.8733213632106063</v>
      </c>
      <c r="AH180" s="152">
        <v>3561.6522418041654</v>
      </c>
      <c r="AI180" s="152">
        <v>1.8733213632106063</v>
      </c>
      <c r="AJ180" s="152">
        <v>5936.0870696736083</v>
      </c>
      <c r="AK180" s="152">
        <v>1.8733213632106063</v>
      </c>
      <c r="AL180" s="152">
        <v>8310.5218975430525</v>
      </c>
      <c r="AM180" s="152">
        <v>1.8733213632106063</v>
      </c>
      <c r="AN180" s="152">
        <v>8310.5218975430525</v>
      </c>
      <c r="AO180" s="152">
        <v>1.8733213632106063</v>
      </c>
      <c r="AP180" s="152">
        <v>1187.2174139347217</v>
      </c>
      <c r="AQ180" s="300">
        <v>0.46833034080265146</v>
      </c>
      <c r="AR180" s="157">
        <v>94977.393114777718</v>
      </c>
      <c r="AS180" s="359"/>
      <c r="AT180" s="368">
        <v>2.1266786367893937</v>
      </c>
      <c r="AU180" s="281">
        <v>20216.738790979172</v>
      </c>
      <c r="AV180" s="368">
        <v>2.1266786367893937</v>
      </c>
      <c r="AW180" s="281">
        <v>28303.434307370841</v>
      </c>
      <c r="AX180" s="368">
        <v>2.1266786367893937</v>
      </c>
      <c r="AY180" s="281">
        <v>28303.434307370841</v>
      </c>
      <c r="AZ180" s="368">
        <v>2.1266786367893937</v>
      </c>
      <c r="BA180" s="281">
        <v>4043.3477581958355</v>
      </c>
      <c r="BB180" s="368">
        <v>2.1266786367893937</v>
      </c>
      <c r="BC180" s="281">
        <v>6738.9129303263917</v>
      </c>
      <c r="BD180" s="368">
        <v>2.1266786367893937</v>
      </c>
      <c r="BE180" s="281">
        <v>9434.4781024569475</v>
      </c>
      <c r="BF180" s="368">
        <v>2.1266786367893937</v>
      </c>
      <c r="BG180" s="281">
        <v>9434.4781024569475</v>
      </c>
      <c r="BH180" s="368">
        <v>2.1266786367893937</v>
      </c>
      <c r="BI180" s="281">
        <v>1347.7825860652783</v>
      </c>
      <c r="BJ180" s="300">
        <v>0.53166965919734843</v>
      </c>
      <c r="BK180" s="157">
        <v>107822.60688522227</v>
      </c>
      <c r="BL180" s="359"/>
      <c r="BM180" s="376">
        <v>2.1266786367893937</v>
      </c>
      <c r="BN180" s="369"/>
      <c r="BO180" s="281">
        <v>0</v>
      </c>
      <c r="BP180" s="376">
        <v>2.1266786367893937</v>
      </c>
      <c r="BQ180" s="369"/>
      <c r="BR180" s="281">
        <v>0</v>
      </c>
      <c r="BS180" s="376">
        <v>2.1266786367893937</v>
      </c>
      <c r="BT180" s="369"/>
      <c r="BU180" s="281">
        <v>0</v>
      </c>
      <c r="BV180" s="376">
        <v>2.1266786367893937</v>
      </c>
      <c r="BW180" s="369"/>
      <c r="BX180" s="281">
        <v>0</v>
      </c>
      <c r="BY180" s="376">
        <v>2.1266786367893937</v>
      </c>
      <c r="BZ180" s="369"/>
      <c r="CA180" s="281">
        <v>0</v>
      </c>
      <c r="CB180" s="376">
        <v>2.1266786367893937</v>
      </c>
      <c r="CC180" s="369"/>
      <c r="CD180" s="281">
        <v>0</v>
      </c>
      <c r="CE180" s="376">
        <v>2.1266786367893937</v>
      </c>
      <c r="CF180" s="369"/>
      <c r="CG180" s="281">
        <v>0</v>
      </c>
      <c r="CH180" s="376">
        <v>2.1266786367893937</v>
      </c>
      <c r="CI180" s="369"/>
      <c r="CJ180" s="281">
        <v>0</v>
      </c>
      <c r="CK180" s="178">
        <v>0</v>
      </c>
      <c r="CL180" s="179">
        <v>0</v>
      </c>
      <c r="CM180" s="380">
        <v>0</v>
      </c>
      <c r="CN180" s="179">
        <v>0</v>
      </c>
      <c r="CO180" s="384">
        <v>0</v>
      </c>
      <c r="CP180" s="687">
        <v>0</v>
      </c>
      <c r="CQ180" s="906"/>
      <c r="CR180" s="687"/>
      <c r="CS180" s="785" t="s">
        <v>42</v>
      </c>
      <c r="CT180" s="824"/>
      <c r="CU180" s="367"/>
      <c r="CV180" s="407"/>
      <c r="CW180" s="407"/>
      <c r="CX180" s="407"/>
      <c r="CY180" s="407"/>
      <c r="CZ180" s="407"/>
      <c r="DA180" s="682"/>
      <c r="DB180" s="682"/>
      <c r="DG180" s="79">
        <v>94977.393114777733</v>
      </c>
      <c r="DH180" s="304">
        <v>107822.60688522227</v>
      </c>
      <c r="DI180" s="304">
        <v>202800</v>
      </c>
      <c r="DJ180" s="305">
        <v>0.53166965919734843</v>
      </c>
      <c r="DK180" s="306">
        <v>1.8733213632106063</v>
      </c>
    </row>
    <row r="181" spans="1:115" s="79" customFormat="1">
      <c r="A181" s="150"/>
      <c r="B181" s="160" t="s">
        <v>49</v>
      </c>
      <c r="C181" s="80">
        <v>1</v>
      </c>
      <c r="D181" s="80" t="s">
        <v>19</v>
      </c>
      <c r="E181" s="82">
        <v>6750</v>
      </c>
      <c r="F181" s="83">
        <v>6750</v>
      </c>
      <c r="G181" s="359"/>
      <c r="H181" s="80">
        <v>1</v>
      </c>
      <c r="I181" s="177">
        <v>1265.625</v>
      </c>
      <c r="J181" s="80">
        <v>1</v>
      </c>
      <c r="K181" s="177">
        <v>1771.8749999999998</v>
      </c>
      <c r="L181" s="80">
        <v>1</v>
      </c>
      <c r="M181" s="177">
        <v>1771.8749999999998</v>
      </c>
      <c r="N181" s="80">
        <v>1</v>
      </c>
      <c r="O181" s="177">
        <v>253.12500000000003</v>
      </c>
      <c r="P181" s="80">
        <v>1</v>
      </c>
      <c r="Q181" s="177">
        <v>421.875</v>
      </c>
      <c r="R181" s="80">
        <v>1</v>
      </c>
      <c r="S181" s="177">
        <v>590.625</v>
      </c>
      <c r="T181" s="80">
        <v>1</v>
      </c>
      <c r="U181" s="177">
        <v>590.625</v>
      </c>
      <c r="V181" s="80">
        <v>1</v>
      </c>
      <c r="W181" s="177">
        <v>84.375</v>
      </c>
      <c r="X181" s="300">
        <v>1</v>
      </c>
      <c r="Y181" s="157">
        <v>6750</v>
      </c>
      <c r="Z181" s="359"/>
      <c r="AA181" s="152"/>
      <c r="AB181" s="153">
        <v>0</v>
      </c>
      <c r="AC181" s="152"/>
      <c r="AD181" s="152">
        <v>0</v>
      </c>
      <c r="AE181" s="152"/>
      <c r="AF181" s="152">
        <v>0</v>
      </c>
      <c r="AG181" s="152"/>
      <c r="AH181" s="152">
        <v>0</v>
      </c>
      <c r="AI181" s="152"/>
      <c r="AJ181" s="152">
        <v>0</v>
      </c>
      <c r="AK181" s="152"/>
      <c r="AL181" s="152">
        <v>0</v>
      </c>
      <c r="AM181" s="152"/>
      <c r="AN181" s="152">
        <v>0</v>
      </c>
      <c r="AO181" s="152"/>
      <c r="AP181" s="152">
        <v>0</v>
      </c>
      <c r="AQ181" s="300">
        <v>0</v>
      </c>
      <c r="AR181" s="157">
        <v>0</v>
      </c>
      <c r="AS181" s="359"/>
      <c r="AT181" s="368">
        <v>1</v>
      </c>
      <c r="AU181" s="281">
        <v>1265.625</v>
      </c>
      <c r="AV181" s="368">
        <v>1</v>
      </c>
      <c r="AW181" s="281">
        <v>1771.8749999999998</v>
      </c>
      <c r="AX181" s="368">
        <v>1</v>
      </c>
      <c r="AY181" s="281">
        <v>1771.8749999999998</v>
      </c>
      <c r="AZ181" s="368">
        <v>1</v>
      </c>
      <c r="BA181" s="281">
        <v>253.12500000000003</v>
      </c>
      <c r="BB181" s="368">
        <v>1</v>
      </c>
      <c r="BC181" s="281">
        <v>421.875</v>
      </c>
      <c r="BD181" s="368">
        <v>1</v>
      </c>
      <c r="BE181" s="281">
        <v>590.625</v>
      </c>
      <c r="BF181" s="368">
        <v>1</v>
      </c>
      <c r="BG181" s="281">
        <v>590.625</v>
      </c>
      <c r="BH181" s="368">
        <v>1</v>
      </c>
      <c r="BI181" s="281">
        <v>84.375</v>
      </c>
      <c r="BJ181" s="300">
        <v>1</v>
      </c>
      <c r="BK181" s="157">
        <v>6750</v>
      </c>
      <c r="BL181" s="359"/>
      <c r="BM181" s="376">
        <v>1</v>
      </c>
      <c r="BN181" s="369"/>
      <c r="BO181" s="281">
        <v>0</v>
      </c>
      <c r="BP181" s="376">
        <v>1</v>
      </c>
      <c r="BQ181" s="369"/>
      <c r="BR181" s="281">
        <v>0</v>
      </c>
      <c r="BS181" s="376">
        <v>1</v>
      </c>
      <c r="BT181" s="369"/>
      <c r="BU181" s="281">
        <v>0</v>
      </c>
      <c r="BV181" s="376">
        <v>1</v>
      </c>
      <c r="BW181" s="369"/>
      <c r="BX181" s="281">
        <v>0</v>
      </c>
      <c r="BY181" s="376">
        <v>1</v>
      </c>
      <c r="BZ181" s="369"/>
      <c r="CA181" s="281">
        <v>0</v>
      </c>
      <c r="CB181" s="376">
        <v>1</v>
      </c>
      <c r="CC181" s="369"/>
      <c r="CD181" s="281">
        <v>0</v>
      </c>
      <c r="CE181" s="376">
        <v>1</v>
      </c>
      <c r="CF181" s="369"/>
      <c r="CG181" s="281">
        <v>0</v>
      </c>
      <c r="CH181" s="376">
        <v>1</v>
      </c>
      <c r="CI181" s="369"/>
      <c r="CJ181" s="281">
        <v>0</v>
      </c>
      <c r="CK181" s="178">
        <v>0</v>
      </c>
      <c r="CL181" s="179">
        <v>0</v>
      </c>
      <c r="CM181" s="380">
        <v>0</v>
      </c>
      <c r="CN181" s="179">
        <v>0</v>
      </c>
      <c r="CO181" s="384">
        <v>0</v>
      </c>
      <c r="CP181" s="687">
        <v>0</v>
      </c>
      <c r="CQ181" s="906"/>
      <c r="CR181" s="687"/>
      <c r="CS181" s="785" t="s">
        <v>42</v>
      </c>
      <c r="CT181" s="824"/>
      <c r="CU181" s="367"/>
      <c r="CV181" s="407"/>
      <c r="CW181" s="407"/>
      <c r="CX181" s="407"/>
      <c r="CY181" s="407"/>
      <c r="CZ181" s="407"/>
      <c r="DA181" s="682"/>
      <c r="DB181" s="682"/>
    </row>
    <row r="182" spans="1:115" s="79" customFormat="1" ht="5.0999999999999996" customHeight="1">
      <c r="A182" s="150"/>
      <c r="B182" s="160"/>
      <c r="C182" s="80"/>
      <c r="D182" s="80"/>
      <c r="E182" s="82"/>
      <c r="F182" s="83"/>
      <c r="G182" s="359"/>
      <c r="H182" s="80"/>
      <c r="I182" s="153"/>
      <c r="J182" s="80"/>
      <c r="K182" s="153"/>
      <c r="L182" s="80"/>
      <c r="M182" s="153"/>
      <c r="N182" s="80"/>
      <c r="O182" s="153"/>
      <c r="P182" s="80"/>
      <c r="Q182" s="152"/>
      <c r="R182" s="80"/>
      <c r="S182" s="152"/>
      <c r="T182" s="80"/>
      <c r="U182" s="152"/>
      <c r="V182" s="80"/>
      <c r="W182" s="152"/>
      <c r="X182" s="300"/>
      <c r="Y182" s="157"/>
      <c r="Z182" s="359"/>
      <c r="AA182" s="152"/>
      <c r="AB182" s="153"/>
      <c r="AC182" s="152"/>
      <c r="AD182" s="152"/>
      <c r="AE182" s="152"/>
      <c r="AF182" s="152"/>
      <c r="AG182" s="152"/>
      <c r="AH182" s="152"/>
      <c r="AI182" s="152"/>
      <c r="AJ182" s="152"/>
      <c r="AK182" s="152"/>
      <c r="AL182" s="152"/>
      <c r="AM182" s="152"/>
      <c r="AN182" s="152"/>
      <c r="AO182" s="152"/>
      <c r="AP182" s="152"/>
      <c r="AQ182" s="300"/>
      <c r="AR182" s="157"/>
      <c r="AS182" s="359"/>
      <c r="AT182" s="282"/>
      <c r="AU182" s="281"/>
      <c r="AV182" s="152"/>
      <c r="AW182" s="152"/>
      <c r="AX182" s="152"/>
      <c r="AY182" s="152"/>
      <c r="AZ182" s="152"/>
      <c r="BA182" s="152"/>
      <c r="BB182" s="152"/>
      <c r="BC182" s="152"/>
      <c r="BD182" s="152"/>
      <c r="BE182" s="152"/>
      <c r="BF182" s="152"/>
      <c r="BG182" s="152"/>
      <c r="BH182" s="152"/>
      <c r="BI182" s="152"/>
      <c r="BJ182" s="300"/>
      <c r="BK182" s="157"/>
      <c r="BL182" s="359"/>
      <c r="BM182" s="377"/>
      <c r="BN182" s="370"/>
      <c r="BO182" s="153"/>
      <c r="BP182" s="377"/>
      <c r="BQ182" s="370"/>
      <c r="BR182" s="152"/>
      <c r="BS182" s="377"/>
      <c r="BT182" s="370"/>
      <c r="BU182" s="152"/>
      <c r="BV182" s="377"/>
      <c r="BW182" s="370"/>
      <c r="BX182" s="152"/>
      <c r="BY182" s="377"/>
      <c r="BZ182" s="370"/>
      <c r="CA182" s="152"/>
      <c r="CB182" s="377"/>
      <c r="CC182" s="370"/>
      <c r="CD182" s="152"/>
      <c r="CE182" s="377"/>
      <c r="CF182" s="370"/>
      <c r="CG182" s="152"/>
      <c r="CH182" s="377"/>
      <c r="CI182" s="370"/>
      <c r="CJ182" s="152"/>
      <c r="CK182" s="156"/>
      <c r="CL182" s="157"/>
      <c r="CM182" s="156"/>
      <c r="CN182" s="157"/>
      <c r="CO182" s="383"/>
      <c r="CP182" s="681"/>
      <c r="CQ182" s="907"/>
      <c r="CR182" s="681"/>
      <c r="CS182" s="785"/>
      <c r="CT182" s="824"/>
      <c r="CU182" s="367"/>
      <c r="CV182" s="407"/>
      <c r="CW182" s="407"/>
      <c r="CX182" s="407"/>
      <c r="CY182" s="407"/>
      <c r="CZ182" s="407"/>
      <c r="DA182" s="682"/>
      <c r="DB182" s="682"/>
    </row>
    <row r="183" spans="1:115" s="79" customFormat="1">
      <c r="A183" s="150"/>
      <c r="B183" s="160" t="s">
        <v>50</v>
      </c>
      <c r="C183" s="80">
        <v>2</v>
      </c>
      <c r="D183" s="80" t="s">
        <v>19</v>
      </c>
      <c r="E183" s="82">
        <v>12500</v>
      </c>
      <c r="F183" s="83">
        <v>25000</v>
      </c>
      <c r="G183" s="359"/>
      <c r="H183" s="80">
        <v>2</v>
      </c>
      <c r="I183" s="177">
        <v>4687.5</v>
      </c>
      <c r="J183" s="80">
        <v>2</v>
      </c>
      <c r="K183" s="177">
        <v>6562.4999999999991</v>
      </c>
      <c r="L183" s="80">
        <v>2</v>
      </c>
      <c r="M183" s="177">
        <v>6562.4999999999991</v>
      </c>
      <c r="N183" s="80">
        <v>2</v>
      </c>
      <c r="O183" s="177">
        <v>937.50000000000011</v>
      </c>
      <c r="P183" s="80">
        <v>2</v>
      </c>
      <c r="Q183" s="177">
        <v>1562.5</v>
      </c>
      <c r="R183" s="80">
        <v>2</v>
      </c>
      <c r="S183" s="177">
        <v>2187.5</v>
      </c>
      <c r="T183" s="80">
        <v>2</v>
      </c>
      <c r="U183" s="177">
        <v>2187.5</v>
      </c>
      <c r="V183" s="80">
        <v>2</v>
      </c>
      <c r="W183" s="177">
        <v>312.5</v>
      </c>
      <c r="X183" s="300">
        <v>1</v>
      </c>
      <c r="Y183" s="157">
        <v>25000</v>
      </c>
      <c r="Z183" s="359"/>
      <c r="AA183" s="152"/>
      <c r="AB183" s="153">
        <v>0</v>
      </c>
      <c r="AC183" s="152"/>
      <c r="AD183" s="152">
        <v>0</v>
      </c>
      <c r="AE183" s="152"/>
      <c r="AF183" s="152">
        <v>0</v>
      </c>
      <c r="AG183" s="152"/>
      <c r="AH183" s="152">
        <v>0</v>
      </c>
      <c r="AI183" s="152"/>
      <c r="AJ183" s="152">
        <v>0</v>
      </c>
      <c r="AK183" s="152"/>
      <c r="AL183" s="152">
        <v>0</v>
      </c>
      <c r="AM183" s="152"/>
      <c r="AN183" s="152">
        <v>0</v>
      </c>
      <c r="AO183" s="152"/>
      <c r="AP183" s="152">
        <v>0</v>
      </c>
      <c r="AQ183" s="300">
        <v>0</v>
      </c>
      <c r="AR183" s="157">
        <v>0</v>
      </c>
      <c r="AS183" s="359"/>
      <c r="AT183" s="368">
        <v>2</v>
      </c>
      <c r="AU183" s="281">
        <v>4687.5</v>
      </c>
      <c r="AV183" s="368">
        <v>2</v>
      </c>
      <c r="AW183" s="281">
        <v>6562.4999999999991</v>
      </c>
      <c r="AX183" s="368">
        <v>2</v>
      </c>
      <c r="AY183" s="281">
        <v>6562.4999999999991</v>
      </c>
      <c r="AZ183" s="368">
        <v>2</v>
      </c>
      <c r="BA183" s="281">
        <v>937.50000000000011</v>
      </c>
      <c r="BB183" s="368">
        <v>2</v>
      </c>
      <c r="BC183" s="281">
        <v>1562.5</v>
      </c>
      <c r="BD183" s="368">
        <v>2</v>
      </c>
      <c r="BE183" s="281">
        <v>2187.5</v>
      </c>
      <c r="BF183" s="368">
        <v>2</v>
      </c>
      <c r="BG183" s="281">
        <v>2187.5</v>
      </c>
      <c r="BH183" s="368">
        <v>2</v>
      </c>
      <c r="BI183" s="281">
        <v>312.5</v>
      </c>
      <c r="BJ183" s="300">
        <v>1</v>
      </c>
      <c r="BK183" s="157">
        <v>25000</v>
      </c>
      <c r="BL183" s="359"/>
      <c r="BM183" s="376">
        <v>2</v>
      </c>
      <c r="BN183" s="369"/>
      <c r="BO183" s="281">
        <v>0</v>
      </c>
      <c r="BP183" s="376">
        <v>2</v>
      </c>
      <c r="BQ183" s="369"/>
      <c r="BR183" s="281">
        <v>0</v>
      </c>
      <c r="BS183" s="376">
        <v>2</v>
      </c>
      <c r="BT183" s="369"/>
      <c r="BU183" s="281">
        <v>0</v>
      </c>
      <c r="BV183" s="376">
        <v>2</v>
      </c>
      <c r="BW183" s="369"/>
      <c r="BX183" s="281">
        <v>0</v>
      </c>
      <c r="BY183" s="376">
        <v>2</v>
      </c>
      <c r="BZ183" s="369"/>
      <c r="CA183" s="281">
        <v>0</v>
      </c>
      <c r="CB183" s="376">
        <v>2</v>
      </c>
      <c r="CC183" s="369"/>
      <c r="CD183" s="281">
        <v>0</v>
      </c>
      <c r="CE183" s="376">
        <v>2</v>
      </c>
      <c r="CF183" s="369"/>
      <c r="CG183" s="281">
        <v>0</v>
      </c>
      <c r="CH183" s="376">
        <v>2</v>
      </c>
      <c r="CI183" s="369"/>
      <c r="CJ183" s="281">
        <v>0</v>
      </c>
      <c r="CK183" s="178">
        <v>0</v>
      </c>
      <c r="CL183" s="179">
        <v>0</v>
      </c>
      <c r="CM183" s="380">
        <v>0</v>
      </c>
      <c r="CN183" s="179">
        <v>0</v>
      </c>
      <c r="CO183" s="384">
        <v>0</v>
      </c>
      <c r="CP183" s="687">
        <v>0</v>
      </c>
      <c r="CQ183" s="906"/>
      <c r="CR183" s="687"/>
      <c r="CS183" s="785" t="s">
        <v>42</v>
      </c>
      <c r="CT183" s="824"/>
      <c r="CU183" s="367"/>
      <c r="CV183" s="407"/>
      <c r="CW183" s="407"/>
      <c r="CX183" s="407"/>
      <c r="CY183" s="407"/>
      <c r="CZ183" s="407"/>
      <c r="DA183" s="682"/>
      <c r="DB183" s="682"/>
    </row>
    <row r="184" spans="1:115" s="79" customFormat="1" ht="5.0999999999999996" customHeight="1">
      <c r="A184" s="150"/>
      <c r="B184" s="160"/>
      <c r="C184" s="80"/>
      <c r="D184" s="80"/>
      <c r="E184" s="82"/>
      <c r="F184" s="83"/>
      <c r="G184" s="359"/>
      <c r="H184" s="80"/>
      <c r="I184" s="153"/>
      <c r="J184" s="80"/>
      <c r="K184" s="153"/>
      <c r="L184" s="80"/>
      <c r="M184" s="153"/>
      <c r="N184" s="80"/>
      <c r="O184" s="153"/>
      <c r="P184" s="80"/>
      <c r="Q184" s="152"/>
      <c r="R184" s="80"/>
      <c r="S184" s="152"/>
      <c r="T184" s="80"/>
      <c r="U184" s="152"/>
      <c r="V184" s="80"/>
      <c r="W184" s="152"/>
      <c r="X184" s="300"/>
      <c r="Y184" s="157"/>
      <c r="Z184" s="359"/>
      <c r="AA184" s="152"/>
      <c r="AB184" s="153"/>
      <c r="AC184" s="152"/>
      <c r="AD184" s="152"/>
      <c r="AE184" s="152"/>
      <c r="AF184" s="152"/>
      <c r="AG184" s="152"/>
      <c r="AH184" s="152"/>
      <c r="AI184" s="152"/>
      <c r="AJ184" s="152"/>
      <c r="AK184" s="152"/>
      <c r="AL184" s="152"/>
      <c r="AM184" s="152"/>
      <c r="AN184" s="152"/>
      <c r="AO184" s="152"/>
      <c r="AP184" s="152"/>
      <c r="AQ184" s="300"/>
      <c r="AR184" s="157"/>
      <c r="AS184" s="359"/>
      <c r="AT184" s="282"/>
      <c r="AU184" s="281"/>
      <c r="AV184" s="152"/>
      <c r="AW184" s="152"/>
      <c r="AX184" s="152"/>
      <c r="AY184" s="152"/>
      <c r="AZ184" s="152"/>
      <c r="BA184" s="152"/>
      <c r="BB184" s="152"/>
      <c r="BC184" s="152"/>
      <c r="BD184" s="152"/>
      <c r="BE184" s="152"/>
      <c r="BF184" s="152"/>
      <c r="BG184" s="152"/>
      <c r="BH184" s="152"/>
      <c r="BI184" s="152"/>
      <c r="BJ184" s="300"/>
      <c r="BK184" s="157"/>
      <c r="BL184" s="359"/>
      <c r="BM184" s="377"/>
      <c r="BN184" s="370"/>
      <c r="BO184" s="153"/>
      <c r="BP184" s="377"/>
      <c r="BQ184" s="370"/>
      <c r="BR184" s="152"/>
      <c r="BS184" s="377"/>
      <c r="BT184" s="370"/>
      <c r="BU184" s="152"/>
      <c r="BV184" s="377"/>
      <c r="BW184" s="370"/>
      <c r="BX184" s="152"/>
      <c r="BY184" s="377"/>
      <c r="BZ184" s="370"/>
      <c r="CA184" s="152"/>
      <c r="CB184" s="377"/>
      <c r="CC184" s="370"/>
      <c r="CD184" s="152"/>
      <c r="CE184" s="377"/>
      <c r="CF184" s="370"/>
      <c r="CG184" s="152"/>
      <c r="CH184" s="377"/>
      <c r="CI184" s="370"/>
      <c r="CJ184" s="152"/>
      <c r="CK184" s="156"/>
      <c r="CL184" s="157"/>
      <c r="CM184" s="156"/>
      <c r="CN184" s="157"/>
      <c r="CO184" s="383"/>
      <c r="CP184" s="681"/>
      <c r="CQ184" s="907"/>
      <c r="CR184" s="681"/>
      <c r="CS184" s="785"/>
      <c r="CT184" s="824"/>
      <c r="CU184" s="367"/>
      <c r="CV184" s="407"/>
      <c r="CW184" s="407"/>
      <c r="CX184" s="407"/>
      <c r="CY184" s="407"/>
      <c r="CZ184" s="407"/>
      <c r="DA184" s="682"/>
      <c r="DB184" s="682"/>
    </row>
    <row r="185" spans="1:115" s="79" customFormat="1">
      <c r="A185" s="150"/>
      <c r="B185" s="160" t="s">
        <v>51</v>
      </c>
      <c r="C185" s="80">
        <v>1</v>
      </c>
      <c r="D185" s="80" t="s">
        <v>19</v>
      </c>
      <c r="E185" s="82">
        <v>16141</v>
      </c>
      <c r="F185" s="83">
        <v>16141</v>
      </c>
      <c r="G185" s="359"/>
      <c r="H185" s="80">
        <v>1</v>
      </c>
      <c r="I185" s="177">
        <v>3026.4375</v>
      </c>
      <c r="J185" s="80">
        <v>1</v>
      </c>
      <c r="K185" s="177">
        <v>4237.0124999999989</v>
      </c>
      <c r="L185" s="80">
        <v>1</v>
      </c>
      <c r="M185" s="177">
        <v>4237.0124999999989</v>
      </c>
      <c r="N185" s="80">
        <v>1</v>
      </c>
      <c r="O185" s="177">
        <v>605.28750000000014</v>
      </c>
      <c r="P185" s="80">
        <v>1</v>
      </c>
      <c r="Q185" s="177">
        <v>1008.8125</v>
      </c>
      <c r="R185" s="80">
        <v>1</v>
      </c>
      <c r="S185" s="177">
        <v>1412.3374999999999</v>
      </c>
      <c r="T185" s="80">
        <v>1</v>
      </c>
      <c r="U185" s="177">
        <v>1412.3374999999999</v>
      </c>
      <c r="V185" s="80">
        <v>1</v>
      </c>
      <c r="W185" s="177">
        <v>201.76250000000002</v>
      </c>
      <c r="X185" s="300">
        <v>0.99999999999999989</v>
      </c>
      <c r="Y185" s="157">
        <v>16140.999999999998</v>
      </c>
      <c r="Z185" s="359"/>
      <c r="AA185" s="152"/>
      <c r="AB185" s="153">
        <v>0</v>
      </c>
      <c r="AC185" s="152"/>
      <c r="AD185" s="152">
        <v>0</v>
      </c>
      <c r="AE185" s="152"/>
      <c r="AF185" s="152">
        <v>0</v>
      </c>
      <c r="AG185" s="152"/>
      <c r="AH185" s="152">
        <v>0</v>
      </c>
      <c r="AI185" s="152"/>
      <c r="AJ185" s="152">
        <v>0</v>
      </c>
      <c r="AK185" s="152"/>
      <c r="AL185" s="152">
        <v>0</v>
      </c>
      <c r="AM185" s="152"/>
      <c r="AN185" s="152">
        <v>0</v>
      </c>
      <c r="AO185" s="152"/>
      <c r="AP185" s="152">
        <v>0</v>
      </c>
      <c r="AQ185" s="300">
        <v>0</v>
      </c>
      <c r="AR185" s="157">
        <v>0</v>
      </c>
      <c r="AS185" s="359"/>
      <c r="AT185" s="368">
        <v>1</v>
      </c>
      <c r="AU185" s="281">
        <v>3026.4375</v>
      </c>
      <c r="AV185" s="368">
        <v>1</v>
      </c>
      <c r="AW185" s="281">
        <v>4237.0124999999989</v>
      </c>
      <c r="AX185" s="368">
        <v>1</v>
      </c>
      <c r="AY185" s="281">
        <v>4237.0124999999989</v>
      </c>
      <c r="AZ185" s="368">
        <v>1</v>
      </c>
      <c r="BA185" s="281">
        <v>605.28750000000014</v>
      </c>
      <c r="BB185" s="368">
        <v>1</v>
      </c>
      <c r="BC185" s="281">
        <v>1008.8125</v>
      </c>
      <c r="BD185" s="368">
        <v>1</v>
      </c>
      <c r="BE185" s="281">
        <v>1412.3374999999999</v>
      </c>
      <c r="BF185" s="368">
        <v>1</v>
      </c>
      <c r="BG185" s="281">
        <v>1412.3374999999999</v>
      </c>
      <c r="BH185" s="368">
        <v>1</v>
      </c>
      <c r="BI185" s="281">
        <v>201.76250000000002</v>
      </c>
      <c r="BJ185" s="300">
        <v>0.99999999999999989</v>
      </c>
      <c r="BK185" s="157">
        <v>16140.999999999998</v>
      </c>
      <c r="BL185" s="359"/>
      <c r="BM185" s="376">
        <v>1</v>
      </c>
      <c r="BN185" s="369"/>
      <c r="BO185" s="281">
        <v>0</v>
      </c>
      <c r="BP185" s="376">
        <v>1</v>
      </c>
      <c r="BQ185" s="369"/>
      <c r="BR185" s="281">
        <v>0</v>
      </c>
      <c r="BS185" s="376">
        <v>1</v>
      </c>
      <c r="BT185" s="369"/>
      <c r="BU185" s="281">
        <v>0</v>
      </c>
      <c r="BV185" s="376">
        <v>1</v>
      </c>
      <c r="BW185" s="369"/>
      <c r="BX185" s="281">
        <v>0</v>
      </c>
      <c r="BY185" s="376">
        <v>1</v>
      </c>
      <c r="BZ185" s="369"/>
      <c r="CA185" s="281">
        <v>0</v>
      </c>
      <c r="CB185" s="376">
        <v>1</v>
      </c>
      <c r="CC185" s="369"/>
      <c r="CD185" s="281">
        <v>0</v>
      </c>
      <c r="CE185" s="376">
        <v>1</v>
      </c>
      <c r="CF185" s="369"/>
      <c r="CG185" s="281">
        <v>0</v>
      </c>
      <c r="CH185" s="376">
        <v>1</v>
      </c>
      <c r="CI185" s="369"/>
      <c r="CJ185" s="281">
        <v>0</v>
      </c>
      <c r="CK185" s="178">
        <v>0</v>
      </c>
      <c r="CL185" s="179">
        <v>0</v>
      </c>
      <c r="CM185" s="380">
        <v>0</v>
      </c>
      <c r="CN185" s="179">
        <v>0</v>
      </c>
      <c r="CO185" s="384">
        <v>0</v>
      </c>
      <c r="CP185" s="687">
        <v>0</v>
      </c>
      <c r="CQ185" s="906"/>
      <c r="CR185" s="687"/>
      <c r="CS185" s="785" t="s">
        <v>42</v>
      </c>
      <c r="CT185" s="824"/>
      <c r="CU185" s="367"/>
      <c r="CV185" s="407"/>
      <c r="CW185" s="407"/>
      <c r="CX185" s="407"/>
      <c r="CY185" s="407"/>
      <c r="CZ185" s="407"/>
      <c r="DA185" s="682"/>
      <c r="DB185" s="682"/>
    </row>
    <row r="186" spans="1:115" s="79" customFormat="1" ht="5.0999999999999996" customHeight="1">
      <c r="A186" s="150"/>
      <c r="B186" s="160"/>
      <c r="C186" s="80"/>
      <c r="D186" s="80"/>
      <c r="E186" s="82"/>
      <c r="F186" s="83"/>
      <c r="G186" s="359"/>
      <c r="H186" s="80"/>
      <c r="I186" s="153"/>
      <c r="J186" s="80"/>
      <c r="K186" s="153"/>
      <c r="L186" s="80"/>
      <c r="M186" s="153"/>
      <c r="N186" s="80"/>
      <c r="O186" s="153"/>
      <c r="P186" s="80"/>
      <c r="Q186" s="152"/>
      <c r="R186" s="80"/>
      <c r="S186" s="152"/>
      <c r="T186" s="80"/>
      <c r="U186" s="152"/>
      <c r="V186" s="80"/>
      <c r="W186" s="152"/>
      <c r="X186" s="300"/>
      <c r="Y186" s="157"/>
      <c r="Z186" s="359"/>
      <c r="AA186" s="152"/>
      <c r="AB186" s="153"/>
      <c r="AC186" s="152"/>
      <c r="AD186" s="152"/>
      <c r="AE186" s="152"/>
      <c r="AF186" s="152"/>
      <c r="AG186" s="152"/>
      <c r="AH186" s="152"/>
      <c r="AI186" s="152"/>
      <c r="AJ186" s="152"/>
      <c r="AK186" s="152"/>
      <c r="AL186" s="152"/>
      <c r="AM186" s="152"/>
      <c r="AN186" s="152"/>
      <c r="AO186" s="152"/>
      <c r="AP186" s="152"/>
      <c r="AQ186" s="300"/>
      <c r="AR186" s="157"/>
      <c r="AS186" s="359"/>
      <c r="AT186" s="282"/>
      <c r="AU186" s="281"/>
      <c r="AV186" s="152"/>
      <c r="AW186" s="152"/>
      <c r="AX186" s="152"/>
      <c r="AY186" s="152"/>
      <c r="AZ186" s="152"/>
      <c r="BA186" s="152"/>
      <c r="BB186" s="152"/>
      <c r="BC186" s="152"/>
      <c r="BD186" s="152"/>
      <c r="BE186" s="152"/>
      <c r="BF186" s="152"/>
      <c r="BG186" s="152"/>
      <c r="BH186" s="152"/>
      <c r="BI186" s="152"/>
      <c r="BJ186" s="300"/>
      <c r="BK186" s="157"/>
      <c r="BL186" s="359"/>
      <c r="BM186" s="377"/>
      <c r="BN186" s="370"/>
      <c r="BO186" s="153"/>
      <c r="BP186" s="377"/>
      <c r="BQ186" s="370"/>
      <c r="BR186" s="152"/>
      <c r="BS186" s="377"/>
      <c r="BT186" s="370"/>
      <c r="BU186" s="152"/>
      <c r="BV186" s="377"/>
      <c r="BW186" s="370"/>
      <c r="BX186" s="152"/>
      <c r="BY186" s="377"/>
      <c r="BZ186" s="370"/>
      <c r="CA186" s="152"/>
      <c r="CB186" s="377"/>
      <c r="CC186" s="370"/>
      <c r="CD186" s="152"/>
      <c r="CE186" s="377"/>
      <c r="CF186" s="370"/>
      <c r="CG186" s="152"/>
      <c r="CH186" s="377"/>
      <c r="CI186" s="370"/>
      <c r="CJ186" s="152"/>
      <c r="CK186" s="156"/>
      <c r="CL186" s="157"/>
      <c r="CM186" s="156"/>
      <c r="CN186" s="157"/>
      <c r="CO186" s="383"/>
      <c r="CP186" s="681"/>
      <c r="CQ186" s="907"/>
      <c r="CR186" s="681"/>
      <c r="CS186" s="785"/>
      <c r="CT186" s="824"/>
      <c r="CU186" s="367"/>
      <c r="CV186" s="407"/>
      <c r="CW186" s="407"/>
      <c r="CX186" s="407"/>
      <c r="CY186" s="407"/>
      <c r="CZ186" s="407"/>
      <c r="DA186" s="682"/>
      <c r="DB186" s="682"/>
    </row>
    <row r="187" spans="1:115" s="79" customFormat="1">
      <c r="A187" s="150"/>
      <c r="B187" s="160" t="s">
        <v>52</v>
      </c>
      <c r="C187" s="80">
        <v>1</v>
      </c>
      <c r="D187" s="80" t="s">
        <v>19</v>
      </c>
      <c r="E187" s="82">
        <v>40654</v>
      </c>
      <c r="F187" s="83">
        <v>40654</v>
      </c>
      <c r="G187" s="359"/>
      <c r="H187" s="80">
        <v>1</v>
      </c>
      <c r="I187" s="177">
        <v>7622.625</v>
      </c>
      <c r="J187" s="80">
        <v>1</v>
      </c>
      <c r="K187" s="177">
        <v>10671.674999999997</v>
      </c>
      <c r="L187" s="80">
        <v>1</v>
      </c>
      <c r="M187" s="177">
        <v>10671.674999999997</v>
      </c>
      <c r="N187" s="80">
        <v>1</v>
      </c>
      <c r="O187" s="177">
        <v>1524.5250000000003</v>
      </c>
      <c r="P187" s="80">
        <v>1</v>
      </c>
      <c r="Q187" s="177">
        <v>2540.875</v>
      </c>
      <c r="R187" s="80">
        <v>1</v>
      </c>
      <c r="S187" s="177">
        <v>3557.2249999999999</v>
      </c>
      <c r="T187" s="80">
        <v>1</v>
      </c>
      <c r="U187" s="177">
        <v>3557.2249999999999</v>
      </c>
      <c r="V187" s="80">
        <v>1</v>
      </c>
      <c r="W187" s="177">
        <v>508.17500000000001</v>
      </c>
      <c r="X187" s="300">
        <v>0.99999999999999978</v>
      </c>
      <c r="Y187" s="157">
        <v>40653.999999999993</v>
      </c>
      <c r="Z187" s="359"/>
      <c r="AA187" s="152">
        <v>1</v>
      </c>
      <c r="AB187" s="153">
        <v>7622.625</v>
      </c>
      <c r="AC187" s="152">
        <v>1</v>
      </c>
      <c r="AD187" s="152">
        <v>10671.674999999997</v>
      </c>
      <c r="AE187" s="152">
        <v>1</v>
      </c>
      <c r="AF187" s="152">
        <v>10671.674999999997</v>
      </c>
      <c r="AG187" s="152">
        <v>1</v>
      </c>
      <c r="AH187" s="152">
        <v>1524.5250000000003</v>
      </c>
      <c r="AI187" s="152">
        <v>1</v>
      </c>
      <c r="AJ187" s="152">
        <v>2540.875</v>
      </c>
      <c r="AK187" s="152">
        <v>1</v>
      </c>
      <c r="AL187" s="152">
        <v>3557.2249999999999</v>
      </c>
      <c r="AM187" s="152">
        <v>1</v>
      </c>
      <c r="AN187" s="152">
        <v>3557.2249999999999</v>
      </c>
      <c r="AO187" s="152">
        <v>1</v>
      </c>
      <c r="AP187" s="152">
        <v>508.17500000000001</v>
      </c>
      <c r="AQ187" s="300">
        <v>0.99999999999999978</v>
      </c>
      <c r="AR187" s="157">
        <v>40653.999999999993</v>
      </c>
      <c r="AS187" s="359"/>
      <c r="AT187" s="368">
        <v>0</v>
      </c>
      <c r="AU187" s="281">
        <v>0</v>
      </c>
      <c r="AV187" s="368">
        <v>0</v>
      </c>
      <c r="AW187" s="281">
        <v>0</v>
      </c>
      <c r="AX187" s="368">
        <v>0</v>
      </c>
      <c r="AY187" s="281">
        <v>0</v>
      </c>
      <c r="AZ187" s="368">
        <v>0</v>
      </c>
      <c r="BA187" s="281">
        <v>0</v>
      </c>
      <c r="BB187" s="368">
        <v>0</v>
      </c>
      <c r="BC187" s="281">
        <v>0</v>
      </c>
      <c r="BD187" s="368">
        <v>0</v>
      </c>
      <c r="BE187" s="281">
        <v>0</v>
      </c>
      <c r="BF187" s="368">
        <v>0</v>
      </c>
      <c r="BG187" s="281">
        <v>0</v>
      </c>
      <c r="BH187" s="368">
        <v>0</v>
      </c>
      <c r="BI187" s="281">
        <v>0</v>
      </c>
      <c r="BJ187" s="300">
        <v>0</v>
      </c>
      <c r="BK187" s="157">
        <v>0</v>
      </c>
      <c r="BL187" s="359"/>
      <c r="BM187" s="376">
        <v>0</v>
      </c>
      <c r="BN187" s="369"/>
      <c r="BO187" s="281">
        <v>0</v>
      </c>
      <c r="BP187" s="376">
        <v>0</v>
      </c>
      <c r="BQ187" s="369"/>
      <c r="BR187" s="281">
        <v>0</v>
      </c>
      <c r="BS187" s="376">
        <v>0</v>
      </c>
      <c r="BT187" s="369"/>
      <c r="BU187" s="281">
        <v>0</v>
      </c>
      <c r="BV187" s="376">
        <v>0</v>
      </c>
      <c r="BW187" s="369"/>
      <c r="BX187" s="281">
        <v>0</v>
      </c>
      <c r="BY187" s="376">
        <v>0</v>
      </c>
      <c r="BZ187" s="369"/>
      <c r="CA187" s="281">
        <v>0</v>
      </c>
      <c r="CB187" s="376">
        <v>0</v>
      </c>
      <c r="CC187" s="369"/>
      <c r="CD187" s="281">
        <v>0</v>
      </c>
      <c r="CE187" s="376">
        <v>0</v>
      </c>
      <c r="CF187" s="369"/>
      <c r="CG187" s="281">
        <v>0</v>
      </c>
      <c r="CH187" s="376">
        <v>0</v>
      </c>
      <c r="CI187" s="369"/>
      <c r="CJ187" s="281">
        <v>0</v>
      </c>
      <c r="CK187" s="178"/>
      <c r="CL187" s="179">
        <v>0</v>
      </c>
      <c r="CM187" s="380">
        <v>0</v>
      </c>
      <c r="CN187" s="179">
        <v>0</v>
      </c>
      <c r="CO187" s="384"/>
      <c r="CP187" s="687">
        <v>0</v>
      </c>
      <c r="CQ187" s="906"/>
      <c r="CR187" s="687"/>
      <c r="CS187" s="785"/>
      <c r="CT187" s="824"/>
      <c r="CU187" s="367"/>
      <c r="CV187" s="407"/>
      <c r="CW187" s="407"/>
      <c r="CX187" s="407"/>
      <c r="CY187" s="407"/>
      <c r="CZ187" s="407"/>
      <c r="DA187" s="682"/>
      <c r="DB187" s="682"/>
      <c r="DG187" s="79">
        <v>40654</v>
      </c>
      <c r="DH187" s="304">
        <v>0</v>
      </c>
      <c r="DI187" s="304">
        <v>40654</v>
      </c>
      <c r="DJ187" s="305">
        <v>0</v>
      </c>
      <c r="DK187" s="306">
        <v>1</v>
      </c>
    </row>
    <row r="188" spans="1:115" s="79" customFormat="1">
      <c r="A188" s="150"/>
      <c r="B188" s="160"/>
      <c r="C188" s="80"/>
      <c r="D188" s="80"/>
      <c r="E188" s="82"/>
      <c r="F188" s="83"/>
      <c r="G188" s="359"/>
      <c r="H188" s="80"/>
      <c r="I188" s="153"/>
      <c r="J188" s="80"/>
      <c r="K188" s="153"/>
      <c r="L188" s="80"/>
      <c r="M188" s="153"/>
      <c r="N188" s="80"/>
      <c r="O188" s="153"/>
      <c r="P188" s="80"/>
      <c r="Q188" s="152"/>
      <c r="R188" s="80"/>
      <c r="S188" s="152"/>
      <c r="T188" s="80"/>
      <c r="U188" s="152"/>
      <c r="V188" s="80"/>
      <c r="W188" s="152"/>
      <c r="X188" s="300"/>
      <c r="Y188" s="157"/>
      <c r="Z188" s="359"/>
      <c r="AA188" s="152"/>
      <c r="AB188" s="153"/>
      <c r="AC188" s="152"/>
      <c r="AD188" s="152"/>
      <c r="AE188" s="152"/>
      <c r="AF188" s="152"/>
      <c r="AG188" s="152"/>
      <c r="AH188" s="152"/>
      <c r="AI188" s="152"/>
      <c r="AJ188" s="152"/>
      <c r="AK188" s="152"/>
      <c r="AL188" s="152"/>
      <c r="AM188" s="152"/>
      <c r="AN188" s="152"/>
      <c r="AO188" s="152"/>
      <c r="AP188" s="152"/>
      <c r="AQ188" s="300"/>
      <c r="AR188" s="157"/>
      <c r="AS188" s="359"/>
      <c r="AT188" s="282"/>
      <c r="AU188" s="281"/>
      <c r="AV188" s="152"/>
      <c r="AW188" s="152"/>
      <c r="AX188" s="152"/>
      <c r="AY188" s="152"/>
      <c r="AZ188" s="152"/>
      <c r="BA188" s="152"/>
      <c r="BB188" s="152"/>
      <c r="BC188" s="152"/>
      <c r="BD188" s="152"/>
      <c r="BE188" s="152"/>
      <c r="BF188" s="152"/>
      <c r="BG188" s="152"/>
      <c r="BH188" s="152"/>
      <c r="BI188" s="152"/>
      <c r="BJ188" s="300"/>
      <c r="BK188" s="157"/>
      <c r="BL188" s="359"/>
      <c r="BM188" s="377"/>
      <c r="BN188" s="370"/>
      <c r="BO188" s="153"/>
      <c r="BP188" s="377"/>
      <c r="BQ188" s="370"/>
      <c r="BR188" s="152"/>
      <c r="BS188" s="377"/>
      <c r="BT188" s="370"/>
      <c r="BU188" s="152"/>
      <c r="BV188" s="377"/>
      <c r="BW188" s="370"/>
      <c r="BX188" s="152"/>
      <c r="BY188" s="377"/>
      <c r="BZ188" s="370"/>
      <c r="CA188" s="152"/>
      <c r="CB188" s="377"/>
      <c r="CC188" s="370"/>
      <c r="CD188" s="152"/>
      <c r="CE188" s="377"/>
      <c r="CF188" s="370"/>
      <c r="CG188" s="152"/>
      <c r="CH188" s="377"/>
      <c r="CI188" s="370"/>
      <c r="CJ188" s="152"/>
      <c r="CK188" s="156"/>
      <c r="CL188" s="157"/>
      <c r="CM188" s="156"/>
      <c r="CN188" s="157"/>
      <c r="CO188" s="383"/>
      <c r="CP188" s="681"/>
      <c r="CQ188" s="907"/>
      <c r="CR188" s="681"/>
      <c r="CS188" s="785"/>
      <c r="CT188" s="824"/>
      <c r="CU188" s="367"/>
      <c r="CV188" s="407"/>
      <c r="CW188" s="407"/>
      <c r="CX188" s="407"/>
      <c r="CY188" s="407"/>
      <c r="CZ188" s="407"/>
      <c r="DA188" s="682"/>
      <c r="DB188" s="682"/>
    </row>
    <row r="189" spans="1:115" s="79" customFormat="1">
      <c r="A189" s="432"/>
      <c r="B189" s="433"/>
      <c r="C189" s="434"/>
      <c r="D189" s="434"/>
      <c r="E189" s="435"/>
      <c r="F189" s="436"/>
      <c r="G189" s="708"/>
      <c r="H189" s="434"/>
      <c r="I189" s="747"/>
      <c r="J189" s="434"/>
      <c r="K189" s="747"/>
      <c r="L189" s="434"/>
      <c r="M189" s="747"/>
      <c r="N189" s="434"/>
      <c r="O189" s="747"/>
      <c r="P189" s="434"/>
      <c r="Q189" s="705"/>
      <c r="R189" s="434"/>
      <c r="S189" s="705"/>
      <c r="T189" s="434"/>
      <c r="U189" s="705"/>
      <c r="V189" s="434"/>
      <c r="W189" s="705"/>
      <c r="X189" s="706"/>
      <c r="Y189" s="707"/>
      <c r="Z189" s="708"/>
      <c r="AA189" s="705"/>
      <c r="AB189" s="747"/>
      <c r="AC189" s="705"/>
      <c r="AD189" s="705"/>
      <c r="AE189" s="705"/>
      <c r="AF189" s="705"/>
      <c r="AG189" s="705"/>
      <c r="AH189" s="705"/>
      <c r="AI189" s="705"/>
      <c r="AJ189" s="705"/>
      <c r="AK189" s="705"/>
      <c r="AL189" s="705"/>
      <c r="AM189" s="705"/>
      <c r="AN189" s="705"/>
      <c r="AO189" s="705"/>
      <c r="AP189" s="705"/>
      <c r="AQ189" s="706"/>
      <c r="AR189" s="707"/>
      <c r="AS189" s="708"/>
      <c r="AT189" s="703"/>
      <c r="AU189" s="744"/>
      <c r="AV189" s="705"/>
      <c r="AW189" s="705"/>
      <c r="AX189" s="705"/>
      <c r="AY189" s="705"/>
      <c r="AZ189" s="705"/>
      <c r="BA189" s="705"/>
      <c r="BB189" s="705"/>
      <c r="BC189" s="705"/>
      <c r="BD189" s="705"/>
      <c r="BE189" s="705"/>
      <c r="BF189" s="705"/>
      <c r="BG189" s="705"/>
      <c r="BH189" s="705"/>
      <c r="BI189" s="705"/>
      <c r="BJ189" s="706"/>
      <c r="BK189" s="707">
        <f>SUM(BK177:BK188)</f>
        <v>190883.55484112687</v>
      </c>
      <c r="BL189" s="708"/>
      <c r="BM189" s="746"/>
      <c r="BN189" s="809"/>
      <c r="BO189" s="747"/>
      <c r="BP189" s="746"/>
      <c r="BQ189" s="809"/>
      <c r="BR189" s="705"/>
      <c r="BS189" s="746"/>
      <c r="BT189" s="809"/>
      <c r="BU189" s="705"/>
      <c r="BV189" s="746"/>
      <c r="BW189" s="809"/>
      <c r="BX189" s="705"/>
      <c r="BY189" s="746"/>
      <c r="BZ189" s="809"/>
      <c r="CA189" s="705"/>
      <c r="CB189" s="746"/>
      <c r="CC189" s="809"/>
      <c r="CD189" s="705"/>
      <c r="CE189" s="746"/>
      <c r="CF189" s="809"/>
      <c r="CG189" s="705"/>
      <c r="CH189" s="746"/>
      <c r="CI189" s="809"/>
      <c r="CJ189" s="705"/>
      <c r="CK189" s="711"/>
      <c r="CL189" s="707"/>
      <c r="CM189" s="711"/>
      <c r="CN189" s="707"/>
      <c r="CO189" s="777">
        <f>CP189/BK189</f>
        <v>0</v>
      </c>
      <c r="CP189" s="707">
        <f>SUM(CP177:CP188)</f>
        <v>0</v>
      </c>
      <c r="CQ189" s="712"/>
      <c r="CR189" s="707"/>
      <c r="CS189" s="778"/>
      <c r="CT189" s="441"/>
      <c r="CU189" s="862"/>
      <c r="CV189" s="438"/>
      <c r="CW189" s="438"/>
      <c r="CX189" s="438"/>
      <c r="CY189" s="438"/>
      <c r="CZ189" s="438"/>
      <c r="DA189" s="682"/>
      <c r="DB189" s="682"/>
    </row>
    <row r="190" spans="1:115" s="79" customFormat="1">
      <c r="A190" s="150"/>
      <c r="B190" s="160"/>
      <c r="C190" s="80"/>
      <c r="D190" s="80"/>
      <c r="E190" s="82"/>
      <c r="F190" s="83"/>
      <c r="G190" s="359"/>
      <c r="H190" s="80"/>
      <c r="I190" s="153"/>
      <c r="J190" s="80"/>
      <c r="K190" s="153"/>
      <c r="L190" s="80"/>
      <c r="M190" s="153"/>
      <c r="N190" s="80"/>
      <c r="O190" s="153"/>
      <c r="P190" s="80"/>
      <c r="Q190" s="152"/>
      <c r="R190" s="80"/>
      <c r="S190" s="152"/>
      <c r="T190" s="80"/>
      <c r="U190" s="152"/>
      <c r="V190" s="80"/>
      <c r="W190" s="152"/>
      <c r="X190" s="300"/>
      <c r="Y190" s="157"/>
      <c r="Z190" s="359"/>
      <c r="AA190" s="152"/>
      <c r="AB190" s="153"/>
      <c r="AC190" s="152"/>
      <c r="AD190" s="152"/>
      <c r="AE190" s="152"/>
      <c r="AF190" s="152"/>
      <c r="AG190" s="152"/>
      <c r="AH190" s="152"/>
      <c r="AI190" s="152"/>
      <c r="AJ190" s="152"/>
      <c r="AK190" s="152"/>
      <c r="AL190" s="152"/>
      <c r="AM190" s="152"/>
      <c r="AN190" s="152"/>
      <c r="AO190" s="152"/>
      <c r="AP190" s="152"/>
      <c r="AQ190" s="300"/>
      <c r="AR190" s="157"/>
      <c r="AS190" s="359"/>
      <c r="AT190" s="282"/>
      <c r="AU190" s="281"/>
      <c r="AV190" s="152"/>
      <c r="AW190" s="152"/>
      <c r="AX190" s="152"/>
      <c r="AY190" s="152"/>
      <c r="AZ190" s="152"/>
      <c r="BA190" s="152"/>
      <c r="BB190" s="152"/>
      <c r="BC190" s="152"/>
      <c r="BD190" s="152"/>
      <c r="BE190" s="152"/>
      <c r="BF190" s="152"/>
      <c r="BG190" s="152"/>
      <c r="BH190" s="152"/>
      <c r="BI190" s="152"/>
      <c r="BJ190" s="300"/>
      <c r="BK190" s="157"/>
      <c r="BL190" s="359"/>
      <c r="BM190" s="377"/>
      <c r="BN190" s="370"/>
      <c r="BO190" s="153"/>
      <c r="BP190" s="377"/>
      <c r="BQ190" s="370"/>
      <c r="BR190" s="152"/>
      <c r="BS190" s="377"/>
      <c r="BT190" s="370"/>
      <c r="BU190" s="152"/>
      <c r="BV190" s="377"/>
      <c r="BW190" s="370"/>
      <c r="BX190" s="152"/>
      <c r="BY190" s="377"/>
      <c r="BZ190" s="370"/>
      <c r="CA190" s="152"/>
      <c r="CB190" s="377"/>
      <c r="CC190" s="370"/>
      <c r="CD190" s="152"/>
      <c r="CE190" s="377"/>
      <c r="CF190" s="370"/>
      <c r="CG190" s="152"/>
      <c r="CH190" s="377"/>
      <c r="CI190" s="370"/>
      <c r="CJ190" s="152"/>
      <c r="CK190" s="156"/>
      <c r="CL190" s="157"/>
      <c r="CM190" s="156"/>
      <c r="CN190" s="157"/>
      <c r="CO190" s="383"/>
      <c r="CP190" s="681"/>
      <c r="CQ190" s="907"/>
      <c r="CR190" s="681"/>
      <c r="CS190" s="785"/>
      <c r="CT190" s="824"/>
      <c r="CU190" s="367"/>
      <c r="CV190" s="407"/>
      <c r="CW190" s="407"/>
      <c r="CX190" s="407"/>
      <c r="CY190" s="407"/>
      <c r="CZ190" s="407"/>
      <c r="DA190" s="682"/>
      <c r="DB190" s="682"/>
    </row>
    <row r="191" spans="1:115" s="79" customFormat="1">
      <c r="A191" s="150"/>
      <c r="B191" s="186" t="s">
        <v>26</v>
      </c>
      <c r="C191" s="80"/>
      <c r="D191" s="80"/>
      <c r="E191" s="82"/>
      <c r="F191" s="83"/>
      <c r="G191" s="359"/>
      <c r="H191" s="80"/>
      <c r="I191" s="153"/>
      <c r="J191" s="80"/>
      <c r="K191" s="153"/>
      <c r="L191" s="80"/>
      <c r="M191" s="153"/>
      <c r="N191" s="80"/>
      <c r="O191" s="153"/>
      <c r="P191" s="80"/>
      <c r="Q191" s="152"/>
      <c r="R191" s="80"/>
      <c r="S191" s="152"/>
      <c r="T191" s="80"/>
      <c r="U191" s="152"/>
      <c r="V191" s="80"/>
      <c r="W191" s="152"/>
      <c r="X191" s="300"/>
      <c r="Y191" s="157"/>
      <c r="Z191" s="359"/>
      <c r="AA191" s="152"/>
      <c r="AB191" s="153"/>
      <c r="AC191" s="152"/>
      <c r="AD191" s="152"/>
      <c r="AE191" s="152"/>
      <c r="AF191" s="152"/>
      <c r="AG191" s="152"/>
      <c r="AH191" s="152"/>
      <c r="AI191" s="152"/>
      <c r="AJ191" s="152"/>
      <c r="AK191" s="152"/>
      <c r="AL191" s="152"/>
      <c r="AM191" s="152"/>
      <c r="AN191" s="152"/>
      <c r="AO191" s="152"/>
      <c r="AP191" s="152"/>
      <c r="AQ191" s="300"/>
      <c r="AR191" s="157"/>
      <c r="AS191" s="359"/>
      <c r="AT191" s="282"/>
      <c r="AU191" s="281"/>
      <c r="AV191" s="152"/>
      <c r="AW191" s="152"/>
      <c r="AX191" s="152"/>
      <c r="AY191" s="152"/>
      <c r="AZ191" s="152"/>
      <c r="BA191" s="152"/>
      <c r="BB191" s="152"/>
      <c r="BC191" s="152"/>
      <c r="BD191" s="152"/>
      <c r="BE191" s="152"/>
      <c r="BF191" s="152"/>
      <c r="BG191" s="152"/>
      <c r="BH191" s="152"/>
      <c r="BI191" s="152"/>
      <c r="BJ191" s="300"/>
      <c r="BK191" s="157"/>
      <c r="BL191" s="359"/>
      <c r="BM191" s="377"/>
      <c r="BN191" s="370"/>
      <c r="BO191" s="153"/>
      <c r="BP191" s="377"/>
      <c r="BQ191" s="370"/>
      <c r="BR191" s="152"/>
      <c r="BS191" s="377"/>
      <c r="BT191" s="370"/>
      <c r="BU191" s="152"/>
      <c r="BV191" s="377"/>
      <c r="BW191" s="370"/>
      <c r="BX191" s="152"/>
      <c r="BY191" s="377"/>
      <c r="BZ191" s="370"/>
      <c r="CA191" s="152"/>
      <c r="CB191" s="377"/>
      <c r="CC191" s="370"/>
      <c r="CD191" s="152"/>
      <c r="CE191" s="377"/>
      <c r="CF191" s="370"/>
      <c r="CG191" s="152"/>
      <c r="CH191" s="377"/>
      <c r="CI191" s="370"/>
      <c r="CJ191" s="152"/>
      <c r="CK191" s="156"/>
      <c r="CL191" s="157"/>
      <c r="CM191" s="156"/>
      <c r="CN191" s="157"/>
      <c r="CO191" s="383"/>
      <c r="CP191" s="681"/>
      <c r="CQ191" s="907"/>
      <c r="CR191" s="681"/>
      <c r="CS191" s="785"/>
      <c r="CT191" s="824"/>
      <c r="CU191" s="367"/>
      <c r="CV191" s="407"/>
      <c r="CW191" s="407"/>
      <c r="CX191" s="407"/>
      <c r="CY191" s="407"/>
      <c r="CZ191" s="407"/>
      <c r="DA191" s="682"/>
      <c r="DB191" s="682"/>
    </row>
    <row r="192" spans="1:115" s="79" customFormat="1" ht="5.0999999999999996" customHeight="1">
      <c r="A192" s="150"/>
      <c r="B192" s="160"/>
      <c r="C192" s="80"/>
      <c r="D192" s="80"/>
      <c r="E192" s="82"/>
      <c r="F192" s="83"/>
      <c r="G192" s="359"/>
      <c r="H192" s="80"/>
      <c r="I192" s="153"/>
      <c r="J192" s="80"/>
      <c r="K192" s="153"/>
      <c r="L192" s="80"/>
      <c r="M192" s="153"/>
      <c r="N192" s="80"/>
      <c r="O192" s="153"/>
      <c r="P192" s="80"/>
      <c r="Q192" s="152"/>
      <c r="R192" s="80"/>
      <c r="S192" s="152"/>
      <c r="T192" s="80"/>
      <c r="U192" s="152"/>
      <c r="V192" s="80"/>
      <c r="W192" s="152"/>
      <c r="X192" s="300"/>
      <c r="Y192" s="157"/>
      <c r="Z192" s="359"/>
      <c r="AA192" s="152"/>
      <c r="AB192" s="153"/>
      <c r="AC192" s="152"/>
      <c r="AD192" s="152"/>
      <c r="AE192" s="152"/>
      <c r="AF192" s="152"/>
      <c r="AG192" s="152"/>
      <c r="AH192" s="152"/>
      <c r="AI192" s="152"/>
      <c r="AJ192" s="152"/>
      <c r="AK192" s="152"/>
      <c r="AL192" s="152"/>
      <c r="AM192" s="152"/>
      <c r="AN192" s="152"/>
      <c r="AO192" s="152"/>
      <c r="AP192" s="152"/>
      <c r="AQ192" s="300"/>
      <c r="AR192" s="157"/>
      <c r="AS192" s="359"/>
      <c r="AT192" s="282"/>
      <c r="AU192" s="281"/>
      <c r="AV192" s="152"/>
      <c r="AW192" s="152"/>
      <c r="AX192" s="152"/>
      <c r="AY192" s="152"/>
      <c r="AZ192" s="152"/>
      <c r="BA192" s="152"/>
      <c r="BB192" s="152"/>
      <c r="BC192" s="152"/>
      <c r="BD192" s="152"/>
      <c r="BE192" s="152"/>
      <c r="BF192" s="152"/>
      <c r="BG192" s="152"/>
      <c r="BH192" s="152"/>
      <c r="BI192" s="152"/>
      <c r="BJ192" s="300"/>
      <c r="BK192" s="157"/>
      <c r="BL192" s="359"/>
      <c r="BM192" s="377"/>
      <c r="BN192" s="370"/>
      <c r="BO192" s="153"/>
      <c r="BP192" s="377"/>
      <c r="BQ192" s="370"/>
      <c r="BR192" s="152"/>
      <c r="BS192" s="377"/>
      <c r="BT192" s="370"/>
      <c r="BU192" s="152"/>
      <c r="BV192" s="377"/>
      <c r="BW192" s="370"/>
      <c r="BX192" s="152"/>
      <c r="BY192" s="377"/>
      <c r="BZ192" s="370"/>
      <c r="CA192" s="152"/>
      <c r="CB192" s="377"/>
      <c r="CC192" s="370"/>
      <c r="CD192" s="152"/>
      <c r="CE192" s="377"/>
      <c r="CF192" s="370"/>
      <c r="CG192" s="152"/>
      <c r="CH192" s="377"/>
      <c r="CI192" s="370"/>
      <c r="CJ192" s="152"/>
      <c r="CK192" s="156"/>
      <c r="CL192" s="157"/>
      <c r="CM192" s="156"/>
      <c r="CN192" s="157"/>
      <c r="CO192" s="383"/>
      <c r="CP192" s="681"/>
      <c r="CQ192" s="907"/>
      <c r="CR192" s="681"/>
      <c r="CS192" s="785"/>
      <c r="CT192" s="824"/>
      <c r="CU192" s="367"/>
      <c r="CV192" s="407"/>
      <c r="CW192" s="407"/>
      <c r="CX192" s="407"/>
      <c r="CY192" s="407"/>
      <c r="CZ192" s="407"/>
      <c r="DA192" s="682"/>
      <c r="DB192" s="682"/>
    </row>
    <row r="193" spans="1:115" s="79" customFormat="1">
      <c r="A193" s="150"/>
      <c r="B193" s="160" t="s">
        <v>53</v>
      </c>
      <c r="C193" s="80">
        <v>110</v>
      </c>
      <c r="D193" s="80" t="s">
        <v>11</v>
      </c>
      <c r="E193" s="82">
        <v>1245</v>
      </c>
      <c r="F193" s="275">
        <v>136950</v>
      </c>
      <c r="G193" s="359"/>
      <c r="H193" s="80">
        <v>110</v>
      </c>
      <c r="I193" s="177">
        <v>25678.125</v>
      </c>
      <c r="J193" s="80">
        <v>110</v>
      </c>
      <c r="K193" s="177">
        <v>35949.374999999993</v>
      </c>
      <c r="L193" s="80">
        <v>110</v>
      </c>
      <c r="M193" s="177">
        <v>35949.374999999993</v>
      </c>
      <c r="N193" s="80">
        <v>110</v>
      </c>
      <c r="O193" s="177">
        <v>5135.6250000000009</v>
      </c>
      <c r="P193" s="80">
        <v>110</v>
      </c>
      <c r="Q193" s="177">
        <v>8559.375</v>
      </c>
      <c r="R193" s="80">
        <v>110</v>
      </c>
      <c r="S193" s="177">
        <v>11983.125</v>
      </c>
      <c r="T193" s="80">
        <v>110</v>
      </c>
      <c r="U193" s="177">
        <v>11983.125</v>
      </c>
      <c r="V193" s="80">
        <v>110</v>
      </c>
      <c r="W193" s="177">
        <v>1711.875</v>
      </c>
      <c r="X193" s="300">
        <v>1</v>
      </c>
      <c r="Y193" s="157">
        <v>136950</v>
      </c>
      <c r="Z193" s="359"/>
      <c r="AA193" s="152">
        <v>81.835733087194768</v>
      </c>
      <c r="AB193" s="153">
        <v>19103.528942542027</v>
      </c>
      <c r="AC193" s="152">
        <v>81.835733087194768</v>
      </c>
      <c r="AD193" s="152">
        <v>26744.940519558837</v>
      </c>
      <c r="AE193" s="152">
        <v>81.835733087194768</v>
      </c>
      <c r="AF193" s="152">
        <v>26744.940519558837</v>
      </c>
      <c r="AG193" s="152">
        <v>81.835733087194768</v>
      </c>
      <c r="AH193" s="152">
        <v>3820.7057885084059</v>
      </c>
      <c r="AI193" s="152">
        <v>81.835733087194768</v>
      </c>
      <c r="AJ193" s="152">
        <v>6367.8429808473429</v>
      </c>
      <c r="AK193" s="152">
        <v>81.835733087194768</v>
      </c>
      <c r="AL193" s="152">
        <v>8914.980173186279</v>
      </c>
      <c r="AM193" s="152">
        <v>81.835733087194768</v>
      </c>
      <c r="AN193" s="152">
        <v>8914.980173186279</v>
      </c>
      <c r="AO193" s="152">
        <v>81.835733087194768</v>
      </c>
      <c r="AP193" s="152">
        <v>1273.5685961694687</v>
      </c>
      <c r="AQ193" s="300">
        <v>0.74396120988358883</v>
      </c>
      <c r="AR193" s="157">
        <v>101885.48769355749</v>
      </c>
      <c r="AS193" s="359"/>
      <c r="AT193" s="368">
        <v>28.164266912805232</v>
      </c>
      <c r="AU193" s="281">
        <v>6574.5960574579731</v>
      </c>
      <c r="AV193" s="368">
        <v>28.164266912805232</v>
      </c>
      <c r="AW193" s="281">
        <v>9204.4344804411558</v>
      </c>
      <c r="AX193" s="368">
        <v>28.164266912805232</v>
      </c>
      <c r="AY193" s="281">
        <v>9204.4344804411558</v>
      </c>
      <c r="AZ193" s="368">
        <v>28.164266912805232</v>
      </c>
      <c r="BA193" s="281">
        <v>1314.919211491595</v>
      </c>
      <c r="BB193" s="368">
        <v>28.164266912805232</v>
      </c>
      <c r="BC193" s="281">
        <v>2191.5320191526571</v>
      </c>
      <c r="BD193" s="368">
        <v>28.164266912805232</v>
      </c>
      <c r="BE193" s="281">
        <v>3068.144826813721</v>
      </c>
      <c r="BF193" s="368">
        <v>28.164266912805232</v>
      </c>
      <c r="BG193" s="281">
        <v>3068.144826813721</v>
      </c>
      <c r="BH193" s="368">
        <v>28.164266912805232</v>
      </c>
      <c r="BI193" s="281">
        <v>438.30640383053128</v>
      </c>
      <c r="BJ193" s="300">
        <v>0.25603879011641117</v>
      </c>
      <c r="BK193" s="157">
        <v>35064.512306442513</v>
      </c>
      <c r="BL193" s="359"/>
      <c r="BM193" s="376">
        <v>28.164266912805232</v>
      </c>
      <c r="BN193" s="369"/>
      <c r="BO193" s="281">
        <v>0</v>
      </c>
      <c r="BP193" s="376">
        <v>28.164266912805232</v>
      </c>
      <c r="BQ193" s="369"/>
      <c r="BR193" s="281">
        <v>0</v>
      </c>
      <c r="BS193" s="376">
        <v>28.164266912805232</v>
      </c>
      <c r="BT193" s="369"/>
      <c r="BU193" s="281">
        <v>0</v>
      </c>
      <c r="BV193" s="376">
        <v>28.164266912805232</v>
      </c>
      <c r="BW193" s="369"/>
      <c r="BX193" s="281">
        <v>0</v>
      </c>
      <c r="BY193" s="376">
        <v>28.164266912805232</v>
      </c>
      <c r="BZ193" s="369"/>
      <c r="CA193" s="281">
        <v>0</v>
      </c>
      <c r="CB193" s="376">
        <v>28.164266912805232</v>
      </c>
      <c r="CC193" s="369"/>
      <c r="CD193" s="281">
        <v>0</v>
      </c>
      <c r="CE193" s="376">
        <v>28.164266912805232</v>
      </c>
      <c r="CF193" s="369"/>
      <c r="CG193" s="281">
        <v>0</v>
      </c>
      <c r="CH193" s="376">
        <v>28.164266912805232</v>
      </c>
      <c r="CI193" s="369"/>
      <c r="CJ193" s="281">
        <v>0</v>
      </c>
      <c r="CK193" s="178">
        <v>0</v>
      </c>
      <c r="CL193" s="179">
        <v>0</v>
      </c>
      <c r="CM193" s="380">
        <v>0</v>
      </c>
      <c r="CN193" s="179">
        <v>0</v>
      </c>
      <c r="CO193" s="384">
        <v>0</v>
      </c>
      <c r="CP193" s="687">
        <v>0</v>
      </c>
      <c r="CQ193" s="906"/>
      <c r="CR193" s="687"/>
      <c r="CS193" s="785"/>
      <c r="CT193" s="824"/>
      <c r="CU193" s="367"/>
      <c r="CV193" s="407"/>
      <c r="CW193" s="407"/>
      <c r="CX193" s="407"/>
      <c r="CY193" s="407"/>
      <c r="CZ193" s="407"/>
      <c r="DA193" s="682"/>
      <c r="DB193" s="682"/>
      <c r="DG193" s="79">
        <v>101885.48769355749</v>
      </c>
      <c r="DH193" s="180"/>
      <c r="DI193" s="180"/>
      <c r="DJ193" s="297">
        <v>0.74396120988358883</v>
      </c>
      <c r="DK193" s="180">
        <v>81.835733087194768</v>
      </c>
    </row>
    <row r="194" spans="1:115" s="79" customFormat="1" ht="5.0999999999999996" customHeight="1">
      <c r="A194" s="150"/>
      <c r="B194" s="160"/>
      <c r="C194" s="80"/>
      <c r="D194" s="80"/>
      <c r="E194" s="82"/>
      <c r="F194" s="83"/>
      <c r="G194" s="359"/>
      <c r="H194" s="80"/>
      <c r="I194" s="153"/>
      <c r="J194" s="80"/>
      <c r="K194" s="153"/>
      <c r="L194" s="80"/>
      <c r="M194" s="153"/>
      <c r="N194" s="80"/>
      <c r="O194" s="153"/>
      <c r="P194" s="80"/>
      <c r="Q194" s="152"/>
      <c r="R194" s="80"/>
      <c r="S194" s="152"/>
      <c r="T194" s="80"/>
      <c r="U194" s="152"/>
      <c r="V194" s="80"/>
      <c r="W194" s="152"/>
      <c r="X194" s="300"/>
      <c r="Y194" s="157"/>
      <c r="Z194" s="359"/>
      <c r="AA194" s="152"/>
      <c r="AB194" s="153"/>
      <c r="AC194" s="152"/>
      <c r="AD194" s="152"/>
      <c r="AE194" s="152"/>
      <c r="AF194" s="152"/>
      <c r="AG194" s="152"/>
      <c r="AH194" s="152"/>
      <c r="AI194" s="152"/>
      <c r="AJ194" s="152"/>
      <c r="AK194" s="152"/>
      <c r="AL194" s="152"/>
      <c r="AM194" s="152"/>
      <c r="AN194" s="152"/>
      <c r="AO194" s="152"/>
      <c r="AP194" s="152"/>
      <c r="AQ194" s="300"/>
      <c r="AR194" s="157"/>
      <c r="AS194" s="359"/>
      <c r="AT194" s="282"/>
      <c r="AU194" s="281"/>
      <c r="AV194" s="152"/>
      <c r="AW194" s="152"/>
      <c r="AX194" s="152"/>
      <c r="AY194" s="152"/>
      <c r="AZ194" s="152"/>
      <c r="BA194" s="152"/>
      <c r="BB194" s="152"/>
      <c r="BC194" s="152"/>
      <c r="BD194" s="152"/>
      <c r="BE194" s="152"/>
      <c r="BF194" s="152"/>
      <c r="BG194" s="152"/>
      <c r="BH194" s="152"/>
      <c r="BI194" s="152"/>
      <c r="BJ194" s="300"/>
      <c r="BK194" s="157"/>
      <c r="BL194" s="359"/>
      <c r="BM194" s="377"/>
      <c r="BN194" s="370"/>
      <c r="BO194" s="153"/>
      <c r="BP194" s="377"/>
      <c r="BQ194" s="370"/>
      <c r="BR194" s="152"/>
      <c r="BS194" s="377"/>
      <c r="BT194" s="370"/>
      <c r="BU194" s="152"/>
      <c r="BV194" s="377"/>
      <c r="BW194" s="370"/>
      <c r="BX194" s="152"/>
      <c r="BY194" s="377"/>
      <c r="BZ194" s="370"/>
      <c r="CA194" s="152"/>
      <c r="CB194" s="377"/>
      <c r="CC194" s="370"/>
      <c r="CD194" s="152"/>
      <c r="CE194" s="377"/>
      <c r="CF194" s="370"/>
      <c r="CG194" s="152"/>
      <c r="CH194" s="377"/>
      <c r="CI194" s="370"/>
      <c r="CJ194" s="152"/>
      <c r="CK194" s="156"/>
      <c r="CL194" s="157"/>
      <c r="CM194" s="156"/>
      <c r="CN194" s="157"/>
      <c r="CO194" s="383"/>
      <c r="CP194" s="681"/>
      <c r="CQ194" s="907"/>
      <c r="CR194" s="681"/>
      <c r="CS194" s="785"/>
      <c r="CT194" s="824"/>
      <c r="CU194" s="367"/>
      <c r="CV194" s="407"/>
      <c r="CW194" s="407"/>
      <c r="CX194" s="407"/>
      <c r="CY194" s="407"/>
      <c r="CZ194" s="407"/>
      <c r="DA194" s="682"/>
      <c r="DB194" s="682"/>
    </row>
    <row r="195" spans="1:115" s="79" customFormat="1">
      <c r="A195" s="150"/>
      <c r="B195" s="160" t="s">
        <v>54</v>
      </c>
      <c r="C195" s="80">
        <v>5</v>
      </c>
      <c r="D195" s="80" t="s">
        <v>19</v>
      </c>
      <c r="E195" s="82">
        <v>6000</v>
      </c>
      <c r="F195" s="83">
        <v>30000</v>
      </c>
      <c r="G195" s="359"/>
      <c r="H195" s="80">
        <v>5</v>
      </c>
      <c r="I195" s="177">
        <v>5625</v>
      </c>
      <c r="J195" s="80">
        <v>5</v>
      </c>
      <c r="K195" s="177">
        <v>7874.9999999999991</v>
      </c>
      <c r="L195" s="80">
        <v>5</v>
      </c>
      <c r="M195" s="177">
        <v>7874.9999999999991</v>
      </c>
      <c r="N195" s="80">
        <v>5</v>
      </c>
      <c r="O195" s="177">
        <v>1125.0000000000002</v>
      </c>
      <c r="P195" s="80">
        <v>5</v>
      </c>
      <c r="Q195" s="177">
        <v>1875</v>
      </c>
      <c r="R195" s="80">
        <v>5</v>
      </c>
      <c r="S195" s="177">
        <v>2625</v>
      </c>
      <c r="T195" s="80">
        <v>5</v>
      </c>
      <c r="U195" s="177">
        <v>2625</v>
      </c>
      <c r="V195" s="80">
        <v>5</v>
      </c>
      <c r="W195" s="177">
        <v>375</v>
      </c>
      <c r="X195" s="300">
        <v>1</v>
      </c>
      <c r="Y195" s="157">
        <v>30000</v>
      </c>
      <c r="Z195" s="359"/>
      <c r="AA195" s="152"/>
      <c r="AB195" s="153">
        <v>0</v>
      </c>
      <c r="AC195" s="152"/>
      <c r="AD195" s="152">
        <v>0</v>
      </c>
      <c r="AE195" s="152"/>
      <c r="AF195" s="152">
        <v>0</v>
      </c>
      <c r="AG195" s="152"/>
      <c r="AH195" s="152">
        <v>0</v>
      </c>
      <c r="AI195" s="152"/>
      <c r="AJ195" s="152">
        <v>0</v>
      </c>
      <c r="AK195" s="152"/>
      <c r="AL195" s="152">
        <v>0</v>
      </c>
      <c r="AM195" s="152"/>
      <c r="AN195" s="152">
        <v>0</v>
      </c>
      <c r="AO195" s="152"/>
      <c r="AP195" s="152">
        <v>0</v>
      </c>
      <c r="AQ195" s="300">
        <v>0</v>
      </c>
      <c r="AR195" s="157">
        <v>0</v>
      </c>
      <c r="AS195" s="359"/>
      <c r="AT195" s="368">
        <v>5</v>
      </c>
      <c r="AU195" s="281">
        <v>5625</v>
      </c>
      <c r="AV195" s="368">
        <v>5</v>
      </c>
      <c r="AW195" s="281">
        <v>7874.9999999999991</v>
      </c>
      <c r="AX195" s="368">
        <v>5</v>
      </c>
      <c r="AY195" s="281">
        <v>7874.9999999999991</v>
      </c>
      <c r="AZ195" s="368">
        <v>5</v>
      </c>
      <c r="BA195" s="281">
        <v>1125.0000000000002</v>
      </c>
      <c r="BB195" s="368">
        <v>5</v>
      </c>
      <c r="BC195" s="281">
        <v>1875</v>
      </c>
      <c r="BD195" s="368">
        <v>5</v>
      </c>
      <c r="BE195" s="281">
        <v>2625</v>
      </c>
      <c r="BF195" s="368">
        <v>5</v>
      </c>
      <c r="BG195" s="281">
        <v>2625</v>
      </c>
      <c r="BH195" s="368">
        <v>5</v>
      </c>
      <c r="BI195" s="281">
        <v>375</v>
      </c>
      <c r="BJ195" s="300">
        <v>1</v>
      </c>
      <c r="BK195" s="157">
        <v>30000</v>
      </c>
      <c r="BL195" s="359"/>
      <c r="BM195" s="376">
        <v>5</v>
      </c>
      <c r="BN195" s="369"/>
      <c r="BO195" s="281">
        <v>0</v>
      </c>
      <c r="BP195" s="376">
        <v>5</v>
      </c>
      <c r="BQ195" s="369"/>
      <c r="BR195" s="281">
        <v>0</v>
      </c>
      <c r="BS195" s="376">
        <v>5</v>
      </c>
      <c r="BT195" s="369"/>
      <c r="BU195" s="281">
        <v>0</v>
      </c>
      <c r="BV195" s="376">
        <v>5</v>
      </c>
      <c r="BW195" s="369"/>
      <c r="BX195" s="281">
        <v>0</v>
      </c>
      <c r="BY195" s="376">
        <v>5</v>
      </c>
      <c r="BZ195" s="369"/>
      <c r="CA195" s="281">
        <v>0</v>
      </c>
      <c r="CB195" s="376">
        <v>5</v>
      </c>
      <c r="CC195" s="369"/>
      <c r="CD195" s="281">
        <v>0</v>
      </c>
      <c r="CE195" s="376">
        <v>5</v>
      </c>
      <c r="CF195" s="369"/>
      <c r="CG195" s="281">
        <v>0</v>
      </c>
      <c r="CH195" s="376">
        <v>5</v>
      </c>
      <c r="CI195" s="369"/>
      <c r="CJ195" s="281">
        <v>0</v>
      </c>
      <c r="CK195" s="178">
        <v>0</v>
      </c>
      <c r="CL195" s="179">
        <v>0</v>
      </c>
      <c r="CM195" s="380">
        <v>0</v>
      </c>
      <c r="CN195" s="179">
        <v>0</v>
      </c>
      <c r="CO195" s="384">
        <v>0</v>
      </c>
      <c r="CP195" s="687">
        <v>0</v>
      </c>
      <c r="CQ195" s="906"/>
      <c r="CR195" s="687"/>
      <c r="CS195" s="785"/>
      <c r="CT195" s="824"/>
      <c r="CU195" s="367"/>
      <c r="CV195" s="407"/>
      <c r="CW195" s="407"/>
      <c r="CX195" s="407"/>
      <c r="CY195" s="407"/>
      <c r="CZ195" s="407"/>
      <c r="DA195" s="682"/>
      <c r="DB195" s="682"/>
    </row>
    <row r="196" spans="1:115" s="79" customFormat="1" ht="5.0999999999999996" customHeight="1">
      <c r="A196" s="150"/>
      <c r="B196" s="160"/>
      <c r="C196" s="80"/>
      <c r="D196" s="80"/>
      <c r="E196" s="82"/>
      <c r="F196" s="83"/>
      <c r="G196" s="359"/>
      <c r="H196" s="80"/>
      <c r="I196" s="153"/>
      <c r="J196" s="80"/>
      <c r="K196" s="153"/>
      <c r="L196" s="80"/>
      <c r="M196" s="153"/>
      <c r="N196" s="80"/>
      <c r="O196" s="153"/>
      <c r="P196" s="80"/>
      <c r="Q196" s="152"/>
      <c r="R196" s="80"/>
      <c r="S196" s="152"/>
      <c r="T196" s="80"/>
      <c r="U196" s="152"/>
      <c r="V196" s="80"/>
      <c r="W196" s="152"/>
      <c r="X196" s="300"/>
      <c r="Y196" s="157"/>
      <c r="Z196" s="359"/>
      <c r="AA196" s="152"/>
      <c r="AB196" s="153"/>
      <c r="AC196" s="152"/>
      <c r="AD196" s="152"/>
      <c r="AE196" s="152"/>
      <c r="AF196" s="152"/>
      <c r="AG196" s="152"/>
      <c r="AH196" s="152"/>
      <c r="AI196" s="152"/>
      <c r="AJ196" s="152"/>
      <c r="AK196" s="152"/>
      <c r="AL196" s="152"/>
      <c r="AM196" s="152"/>
      <c r="AN196" s="152"/>
      <c r="AO196" s="152"/>
      <c r="AP196" s="152"/>
      <c r="AQ196" s="300"/>
      <c r="AR196" s="157"/>
      <c r="AS196" s="359"/>
      <c r="AT196" s="282"/>
      <c r="AU196" s="281"/>
      <c r="AV196" s="152"/>
      <c r="AW196" s="152"/>
      <c r="AX196" s="152"/>
      <c r="AY196" s="152"/>
      <c r="AZ196" s="152"/>
      <c r="BA196" s="152"/>
      <c r="BB196" s="152"/>
      <c r="BC196" s="152"/>
      <c r="BD196" s="152"/>
      <c r="BE196" s="152"/>
      <c r="BF196" s="152"/>
      <c r="BG196" s="152"/>
      <c r="BH196" s="152"/>
      <c r="BI196" s="152"/>
      <c r="BJ196" s="300"/>
      <c r="BK196" s="157"/>
      <c r="BL196" s="359"/>
      <c r="BM196" s="377"/>
      <c r="BN196" s="370"/>
      <c r="BO196" s="153"/>
      <c r="BP196" s="377"/>
      <c r="BQ196" s="370"/>
      <c r="BR196" s="152"/>
      <c r="BS196" s="377"/>
      <c r="BT196" s="370"/>
      <c r="BU196" s="152"/>
      <c r="BV196" s="377"/>
      <c r="BW196" s="370"/>
      <c r="BX196" s="152"/>
      <c r="BY196" s="377"/>
      <c r="BZ196" s="370"/>
      <c r="CA196" s="152"/>
      <c r="CB196" s="377"/>
      <c r="CC196" s="370"/>
      <c r="CD196" s="152"/>
      <c r="CE196" s="377"/>
      <c r="CF196" s="370"/>
      <c r="CG196" s="152"/>
      <c r="CH196" s="377"/>
      <c r="CI196" s="370"/>
      <c r="CJ196" s="152"/>
      <c r="CK196" s="156"/>
      <c r="CL196" s="157"/>
      <c r="CM196" s="156"/>
      <c r="CN196" s="157"/>
      <c r="CO196" s="383"/>
      <c r="CP196" s="681"/>
      <c r="CQ196" s="907"/>
      <c r="CR196" s="681"/>
      <c r="CS196" s="785"/>
      <c r="CT196" s="824"/>
      <c r="CU196" s="367"/>
      <c r="CV196" s="407"/>
      <c r="CW196" s="407"/>
      <c r="CX196" s="407"/>
      <c r="CY196" s="407"/>
      <c r="CZ196" s="407"/>
      <c r="DA196" s="682"/>
      <c r="DB196" s="682"/>
    </row>
    <row r="197" spans="1:115" s="79" customFormat="1">
      <c r="A197" s="150"/>
      <c r="B197" s="160" t="s">
        <v>55</v>
      </c>
      <c r="C197" s="80">
        <v>1</v>
      </c>
      <c r="D197" s="80" t="s">
        <v>60</v>
      </c>
      <c r="E197" s="82">
        <v>43978</v>
      </c>
      <c r="F197" s="83">
        <v>43978</v>
      </c>
      <c r="G197" s="359"/>
      <c r="H197" s="80">
        <v>1</v>
      </c>
      <c r="I197" s="177">
        <v>8245.875</v>
      </c>
      <c r="J197" s="80">
        <v>1</v>
      </c>
      <c r="K197" s="177">
        <v>11544.224999999999</v>
      </c>
      <c r="L197" s="80">
        <v>1</v>
      </c>
      <c r="M197" s="177">
        <v>11544.224999999999</v>
      </c>
      <c r="N197" s="80">
        <v>1</v>
      </c>
      <c r="O197" s="177">
        <v>1649.1750000000002</v>
      </c>
      <c r="P197" s="80">
        <v>1</v>
      </c>
      <c r="Q197" s="177">
        <v>2748.625</v>
      </c>
      <c r="R197" s="80">
        <v>1</v>
      </c>
      <c r="S197" s="177">
        <v>3848.0749999999998</v>
      </c>
      <c r="T197" s="80">
        <v>1</v>
      </c>
      <c r="U197" s="177">
        <v>3848.0749999999998</v>
      </c>
      <c r="V197" s="80">
        <v>1</v>
      </c>
      <c r="W197" s="177">
        <v>549.72500000000002</v>
      </c>
      <c r="X197" s="300">
        <v>0.99999999999999989</v>
      </c>
      <c r="Y197" s="157">
        <v>43977.999999999993</v>
      </c>
      <c r="Z197" s="359"/>
      <c r="AA197" s="152">
        <v>0.74396120988358883</v>
      </c>
      <c r="AB197" s="153">
        <v>6134.6111415488376</v>
      </c>
      <c r="AC197" s="152">
        <v>0.74396120988358883</v>
      </c>
      <c r="AD197" s="152">
        <v>8588.4555981683716</v>
      </c>
      <c r="AE197" s="152">
        <v>0.74396120988358883</v>
      </c>
      <c r="AF197" s="152">
        <v>8588.4555981683716</v>
      </c>
      <c r="AG197" s="152">
        <v>0.74396120988358883</v>
      </c>
      <c r="AH197" s="152">
        <v>1226.9222283097679</v>
      </c>
      <c r="AI197" s="152">
        <v>0.74396120988358883</v>
      </c>
      <c r="AJ197" s="152">
        <v>2044.8703805162793</v>
      </c>
      <c r="AK197" s="152">
        <v>0.74396120988358883</v>
      </c>
      <c r="AL197" s="152">
        <v>2862.8185327227907</v>
      </c>
      <c r="AM197" s="152">
        <v>0.74396120988358883</v>
      </c>
      <c r="AN197" s="152">
        <v>2862.8185327227907</v>
      </c>
      <c r="AO197" s="152">
        <v>0.74396120988358883</v>
      </c>
      <c r="AP197" s="152">
        <v>408.97407610325592</v>
      </c>
      <c r="AQ197" s="300">
        <v>0.74396120988358883</v>
      </c>
      <c r="AR197" s="157">
        <v>32717.926088260469</v>
      </c>
      <c r="AS197" s="359"/>
      <c r="AT197" s="368">
        <v>0.25603879011641117</v>
      </c>
      <c r="AU197" s="281">
        <v>2111.2638584511624</v>
      </c>
      <c r="AV197" s="368">
        <v>0.25603879011641117</v>
      </c>
      <c r="AW197" s="281">
        <v>2955.769401831627</v>
      </c>
      <c r="AX197" s="368">
        <v>0.25603879011641117</v>
      </c>
      <c r="AY197" s="281">
        <v>2955.769401831627</v>
      </c>
      <c r="AZ197" s="368">
        <v>0.25603879011641117</v>
      </c>
      <c r="BA197" s="281">
        <v>422.25277169023229</v>
      </c>
      <c r="BB197" s="368">
        <v>0.25603879011641117</v>
      </c>
      <c r="BC197" s="281">
        <v>703.75461948372072</v>
      </c>
      <c r="BD197" s="368">
        <v>0.25603879011641117</v>
      </c>
      <c r="BE197" s="281">
        <v>985.25646727720914</v>
      </c>
      <c r="BF197" s="368">
        <v>0.25603879011641117</v>
      </c>
      <c r="BG197" s="281">
        <v>985.25646727720914</v>
      </c>
      <c r="BH197" s="368">
        <v>0.25603879011641117</v>
      </c>
      <c r="BI197" s="281">
        <v>140.7509238967441</v>
      </c>
      <c r="BJ197" s="300">
        <v>0.25603879011641129</v>
      </c>
      <c r="BK197" s="157">
        <v>11260.073911739535</v>
      </c>
      <c r="BL197" s="359"/>
      <c r="BM197" s="376">
        <v>0.25603879011641117</v>
      </c>
      <c r="BN197" s="369"/>
      <c r="BO197" s="281">
        <v>0</v>
      </c>
      <c r="BP197" s="376">
        <v>0.25603879011641117</v>
      </c>
      <c r="BQ197" s="369"/>
      <c r="BR197" s="281">
        <v>0</v>
      </c>
      <c r="BS197" s="376">
        <v>0.25603879011641117</v>
      </c>
      <c r="BT197" s="369"/>
      <c r="BU197" s="281">
        <v>0</v>
      </c>
      <c r="BV197" s="376">
        <v>0.25603879011641117</v>
      </c>
      <c r="BW197" s="369"/>
      <c r="BX197" s="281">
        <v>0</v>
      </c>
      <c r="BY197" s="376">
        <v>0.25603879011641117</v>
      </c>
      <c r="BZ197" s="369"/>
      <c r="CA197" s="281">
        <v>0</v>
      </c>
      <c r="CB197" s="376">
        <v>0.25603879011641117</v>
      </c>
      <c r="CC197" s="369"/>
      <c r="CD197" s="281">
        <v>0</v>
      </c>
      <c r="CE197" s="376">
        <v>0.25603879011641117</v>
      </c>
      <c r="CF197" s="369"/>
      <c r="CG197" s="281">
        <v>0</v>
      </c>
      <c r="CH197" s="376">
        <v>0.25603879011641117</v>
      </c>
      <c r="CI197" s="369"/>
      <c r="CJ197" s="281">
        <v>0</v>
      </c>
      <c r="CK197" s="178">
        <v>0</v>
      </c>
      <c r="CL197" s="179">
        <v>0</v>
      </c>
      <c r="CM197" s="380">
        <v>0</v>
      </c>
      <c r="CN197" s="179">
        <v>0</v>
      </c>
      <c r="CO197" s="384">
        <v>0</v>
      </c>
      <c r="CP197" s="687">
        <v>0</v>
      </c>
      <c r="CQ197" s="906"/>
      <c r="CR197" s="687"/>
      <c r="CS197" s="785"/>
      <c r="CT197" s="824"/>
      <c r="CU197" s="367"/>
      <c r="CV197" s="407"/>
      <c r="CW197" s="407"/>
      <c r="CX197" s="407"/>
      <c r="CY197" s="407"/>
      <c r="CZ197" s="407"/>
      <c r="DA197" s="682"/>
      <c r="DB197" s="682"/>
      <c r="DG197" s="79">
        <v>32717.926088260469</v>
      </c>
      <c r="DH197" s="304">
        <v>11260.073911739531</v>
      </c>
      <c r="DI197" s="304">
        <v>43978</v>
      </c>
      <c r="DJ197" s="305">
        <v>0.25603879011641117</v>
      </c>
      <c r="DK197" s="306">
        <v>0.74396120988358883</v>
      </c>
    </row>
    <row r="198" spans="1:115" s="79" customFormat="1" ht="5.0999999999999996" customHeight="1">
      <c r="A198" s="150"/>
      <c r="B198" s="160"/>
      <c r="C198" s="80"/>
      <c r="D198" s="80"/>
      <c r="E198" s="82"/>
      <c r="F198" s="83"/>
      <c r="G198" s="359"/>
      <c r="H198" s="80"/>
      <c r="I198" s="153"/>
      <c r="J198" s="80"/>
      <c r="K198" s="153"/>
      <c r="L198" s="80"/>
      <c r="M198" s="153"/>
      <c r="N198" s="80"/>
      <c r="O198" s="153"/>
      <c r="P198" s="80"/>
      <c r="Q198" s="152"/>
      <c r="R198" s="80"/>
      <c r="S198" s="152"/>
      <c r="T198" s="80"/>
      <c r="U198" s="152"/>
      <c r="V198" s="80"/>
      <c r="W198" s="152"/>
      <c r="X198" s="300"/>
      <c r="Y198" s="157"/>
      <c r="Z198" s="359"/>
      <c r="AA198" s="152"/>
      <c r="AB198" s="153"/>
      <c r="AC198" s="152"/>
      <c r="AD198" s="152"/>
      <c r="AE198" s="152"/>
      <c r="AF198" s="152"/>
      <c r="AG198" s="152"/>
      <c r="AH198" s="152"/>
      <c r="AI198" s="152"/>
      <c r="AJ198" s="152"/>
      <c r="AK198" s="152"/>
      <c r="AL198" s="152"/>
      <c r="AM198" s="152"/>
      <c r="AN198" s="152"/>
      <c r="AO198" s="152"/>
      <c r="AP198" s="152"/>
      <c r="AQ198" s="300"/>
      <c r="AR198" s="157"/>
      <c r="AS198" s="359"/>
      <c r="AT198" s="282"/>
      <c r="AU198" s="281"/>
      <c r="AV198" s="152"/>
      <c r="AW198" s="152"/>
      <c r="AX198" s="152"/>
      <c r="AY198" s="152"/>
      <c r="AZ198" s="152"/>
      <c r="BA198" s="152"/>
      <c r="BB198" s="152"/>
      <c r="BC198" s="152"/>
      <c r="BD198" s="152"/>
      <c r="BE198" s="152"/>
      <c r="BF198" s="152"/>
      <c r="BG198" s="152"/>
      <c r="BH198" s="152"/>
      <c r="BI198" s="152"/>
      <c r="BJ198" s="300"/>
      <c r="BK198" s="157"/>
      <c r="BL198" s="359"/>
      <c r="BM198" s="377"/>
      <c r="BN198" s="370"/>
      <c r="BO198" s="153"/>
      <c r="BP198" s="377"/>
      <c r="BQ198" s="370"/>
      <c r="BR198" s="152"/>
      <c r="BS198" s="377"/>
      <c r="BT198" s="370"/>
      <c r="BU198" s="152"/>
      <c r="BV198" s="377"/>
      <c r="BW198" s="370"/>
      <c r="BX198" s="152"/>
      <c r="BY198" s="377"/>
      <c r="BZ198" s="370"/>
      <c r="CA198" s="152"/>
      <c r="CB198" s="377"/>
      <c r="CC198" s="370"/>
      <c r="CD198" s="152"/>
      <c r="CE198" s="377"/>
      <c r="CF198" s="370"/>
      <c r="CG198" s="152"/>
      <c r="CH198" s="377"/>
      <c r="CI198" s="370"/>
      <c r="CJ198" s="152"/>
      <c r="CK198" s="156"/>
      <c r="CL198" s="157"/>
      <c r="CM198" s="156"/>
      <c r="CN198" s="157"/>
      <c r="CO198" s="383"/>
      <c r="CP198" s="681"/>
      <c r="CQ198" s="907"/>
      <c r="CR198" s="681"/>
      <c r="CS198" s="785"/>
      <c r="CT198" s="824"/>
      <c r="CU198" s="367"/>
      <c r="CV198" s="407"/>
      <c r="CW198" s="407"/>
      <c r="CX198" s="407"/>
      <c r="CY198" s="407"/>
      <c r="CZ198" s="407"/>
      <c r="DA198" s="682"/>
      <c r="DB198" s="682"/>
    </row>
    <row r="199" spans="1:115" s="79" customFormat="1">
      <c r="A199" s="150"/>
      <c r="B199" s="160" t="s">
        <v>56</v>
      </c>
      <c r="C199" s="80">
        <v>1</v>
      </c>
      <c r="D199" s="80" t="s">
        <v>60</v>
      </c>
      <c r="E199" s="82">
        <v>32934</v>
      </c>
      <c r="F199" s="83">
        <v>32934</v>
      </c>
      <c r="G199" s="359"/>
      <c r="H199" s="80">
        <v>1</v>
      </c>
      <c r="I199" s="177">
        <v>6175.125</v>
      </c>
      <c r="J199" s="80">
        <v>1</v>
      </c>
      <c r="K199" s="177">
        <v>8645.1749999999993</v>
      </c>
      <c r="L199" s="80">
        <v>1</v>
      </c>
      <c r="M199" s="177">
        <v>8645.1749999999993</v>
      </c>
      <c r="N199" s="80">
        <v>1</v>
      </c>
      <c r="O199" s="177">
        <v>1235.0250000000001</v>
      </c>
      <c r="P199" s="80">
        <v>1</v>
      </c>
      <c r="Q199" s="177">
        <v>2058.375</v>
      </c>
      <c r="R199" s="80">
        <v>1</v>
      </c>
      <c r="S199" s="177">
        <v>2881.7249999999999</v>
      </c>
      <c r="T199" s="80">
        <v>1</v>
      </c>
      <c r="U199" s="177">
        <v>2881.7249999999999</v>
      </c>
      <c r="V199" s="80">
        <v>1</v>
      </c>
      <c r="W199" s="177">
        <v>411.67500000000001</v>
      </c>
      <c r="X199" s="300">
        <v>1</v>
      </c>
      <c r="Y199" s="157">
        <v>32934</v>
      </c>
      <c r="Z199" s="359"/>
      <c r="AA199" s="152">
        <v>0.74396120988358883</v>
      </c>
      <c r="AB199" s="153">
        <v>4594.0534661823967</v>
      </c>
      <c r="AC199" s="152">
        <v>0.74396120988358883</v>
      </c>
      <c r="AD199" s="152">
        <v>6431.6748526553538</v>
      </c>
      <c r="AE199" s="152">
        <v>0.74396120988358883</v>
      </c>
      <c r="AF199" s="152">
        <v>6431.6748526553538</v>
      </c>
      <c r="AG199" s="152">
        <v>0.74396120988358883</v>
      </c>
      <c r="AH199" s="152">
        <v>918.81069323647944</v>
      </c>
      <c r="AI199" s="152">
        <v>0.74396120988358883</v>
      </c>
      <c r="AJ199" s="152">
        <v>1531.3511553941321</v>
      </c>
      <c r="AK199" s="152">
        <v>0.74396120988358883</v>
      </c>
      <c r="AL199" s="152">
        <v>2143.8916175517847</v>
      </c>
      <c r="AM199" s="152">
        <v>0.74396120988358883</v>
      </c>
      <c r="AN199" s="152">
        <v>2143.8916175517847</v>
      </c>
      <c r="AO199" s="152">
        <v>0.74396120988358883</v>
      </c>
      <c r="AP199" s="152">
        <v>306.27023107882644</v>
      </c>
      <c r="AQ199" s="300">
        <v>0.74396120988358871</v>
      </c>
      <c r="AR199" s="157">
        <v>24501.61848630611</v>
      </c>
      <c r="AS199" s="359"/>
      <c r="AT199" s="368">
        <v>0.25603879011641117</v>
      </c>
      <c r="AU199" s="281">
        <v>1581.0715338176033</v>
      </c>
      <c r="AV199" s="368">
        <v>0.25603879011641117</v>
      </c>
      <c r="AW199" s="281">
        <v>2213.5001473446455</v>
      </c>
      <c r="AX199" s="368">
        <v>0.25603879011641117</v>
      </c>
      <c r="AY199" s="281">
        <v>2213.5001473446455</v>
      </c>
      <c r="AZ199" s="368">
        <v>0.25603879011641117</v>
      </c>
      <c r="BA199" s="281">
        <v>316.21430676352065</v>
      </c>
      <c r="BB199" s="368">
        <v>0.25603879011641117</v>
      </c>
      <c r="BC199" s="281">
        <v>527.02384460586791</v>
      </c>
      <c r="BD199" s="368">
        <v>0.25603879011641117</v>
      </c>
      <c r="BE199" s="281">
        <v>737.83338244821516</v>
      </c>
      <c r="BF199" s="368">
        <v>0.25603879011641117</v>
      </c>
      <c r="BG199" s="281">
        <v>737.83338244821516</v>
      </c>
      <c r="BH199" s="368">
        <v>0.25603879011641117</v>
      </c>
      <c r="BI199" s="281">
        <v>105.40476892117357</v>
      </c>
      <c r="BJ199" s="300">
        <v>0.25603879011641117</v>
      </c>
      <c r="BK199" s="157">
        <v>8432.3815136938865</v>
      </c>
      <c r="BL199" s="359"/>
      <c r="BM199" s="376">
        <v>0.25603879011641117</v>
      </c>
      <c r="BN199" s="369"/>
      <c r="BO199" s="281">
        <v>0</v>
      </c>
      <c r="BP199" s="376">
        <v>0.25603879011641117</v>
      </c>
      <c r="BQ199" s="369"/>
      <c r="BR199" s="281">
        <v>0</v>
      </c>
      <c r="BS199" s="376">
        <v>0.25603879011641117</v>
      </c>
      <c r="BT199" s="369"/>
      <c r="BU199" s="281">
        <v>0</v>
      </c>
      <c r="BV199" s="376">
        <v>0.25603879011641117</v>
      </c>
      <c r="BW199" s="369"/>
      <c r="BX199" s="281">
        <v>0</v>
      </c>
      <c r="BY199" s="376">
        <v>0.25603879011641117</v>
      </c>
      <c r="BZ199" s="369"/>
      <c r="CA199" s="281">
        <v>0</v>
      </c>
      <c r="CB199" s="376">
        <v>0.25603879011641117</v>
      </c>
      <c r="CC199" s="369"/>
      <c r="CD199" s="281">
        <v>0</v>
      </c>
      <c r="CE199" s="376">
        <v>0.25603879011641117</v>
      </c>
      <c r="CF199" s="369"/>
      <c r="CG199" s="281">
        <v>0</v>
      </c>
      <c r="CH199" s="376">
        <v>0.25603879011641117</v>
      </c>
      <c r="CI199" s="369"/>
      <c r="CJ199" s="281">
        <v>0</v>
      </c>
      <c r="CK199" s="178">
        <v>0</v>
      </c>
      <c r="CL199" s="179">
        <v>0</v>
      </c>
      <c r="CM199" s="380">
        <v>0</v>
      </c>
      <c r="CN199" s="179">
        <v>0</v>
      </c>
      <c r="CO199" s="384">
        <v>0</v>
      </c>
      <c r="CP199" s="687">
        <v>0</v>
      </c>
      <c r="CQ199" s="906"/>
      <c r="CR199" s="687"/>
      <c r="CS199" s="785"/>
      <c r="CT199" s="824"/>
      <c r="CU199" s="367"/>
      <c r="CV199" s="407"/>
      <c r="CW199" s="407"/>
      <c r="CX199" s="407"/>
      <c r="CY199" s="407"/>
      <c r="CZ199" s="407"/>
      <c r="DA199" s="682"/>
      <c r="DB199" s="682"/>
      <c r="DG199" s="79">
        <v>24501.618486306113</v>
      </c>
      <c r="DH199" s="304">
        <v>8432.3815136938865</v>
      </c>
      <c r="DI199" s="304">
        <v>32934</v>
      </c>
      <c r="DJ199" s="305">
        <v>0.25603879011641117</v>
      </c>
      <c r="DK199" s="306">
        <v>0.74396120988358883</v>
      </c>
    </row>
    <row r="200" spans="1:115" s="79" customFormat="1" ht="5.0999999999999996" customHeight="1">
      <c r="A200" s="150"/>
      <c r="B200" s="160"/>
      <c r="C200" s="80"/>
      <c r="D200" s="80"/>
      <c r="E200" s="82"/>
      <c r="F200" s="83"/>
      <c r="G200" s="359"/>
      <c r="H200" s="80"/>
      <c r="I200" s="153"/>
      <c r="J200" s="80"/>
      <c r="K200" s="153"/>
      <c r="L200" s="80"/>
      <c r="M200" s="153"/>
      <c r="N200" s="80"/>
      <c r="O200" s="153"/>
      <c r="P200" s="80"/>
      <c r="Q200" s="152"/>
      <c r="R200" s="80"/>
      <c r="S200" s="152"/>
      <c r="T200" s="80"/>
      <c r="U200" s="152"/>
      <c r="V200" s="80"/>
      <c r="W200" s="152"/>
      <c r="X200" s="300"/>
      <c r="Y200" s="157"/>
      <c r="Z200" s="359"/>
      <c r="AA200" s="152"/>
      <c r="AB200" s="153"/>
      <c r="AC200" s="152"/>
      <c r="AD200" s="152"/>
      <c r="AE200" s="152"/>
      <c r="AF200" s="152"/>
      <c r="AG200" s="152"/>
      <c r="AH200" s="152"/>
      <c r="AI200" s="152"/>
      <c r="AJ200" s="152"/>
      <c r="AK200" s="152"/>
      <c r="AL200" s="152"/>
      <c r="AM200" s="152"/>
      <c r="AN200" s="152"/>
      <c r="AO200" s="152"/>
      <c r="AP200" s="152"/>
      <c r="AQ200" s="300"/>
      <c r="AR200" s="157"/>
      <c r="AS200" s="359"/>
      <c r="AT200" s="282"/>
      <c r="AU200" s="281"/>
      <c r="AV200" s="152"/>
      <c r="AW200" s="152"/>
      <c r="AX200" s="152"/>
      <c r="AY200" s="152"/>
      <c r="AZ200" s="152"/>
      <c r="BA200" s="152"/>
      <c r="BB200" s="152"/>
      <c r="BC200" s="152"/>
      <c r="BD200" s="152"/>
      <c r="BE200" s="152"/>
      <c r="BF200" s="152"/>
      <c r="BG200" s="152"/>
      <c r="BH200" s="152"/>
      <c r="BI200" s="152"/>
      <c r="BJ200" s="300"/>
      <c r="BK200" s="157"/>
      <c r="BL200" s="359"/>
      <c r="BM200" s="377"/>
      <c r="BN200" s="370"/>
      <c r="BO200" s="153"/>
      <c r="BP200" s="377"/>
      <c r="BQ200" s="370"/>
      <c r="BR200" s="152"/>
      <c r="BS200" s="377"/>
      <c r="BT200" s="370"/>
      <c r="BU200" s="152"/>
      <c r="BV200" s="377"/>
      <c r="BW200" s="370"/>
      <c r="BX200" s="152"/>
      <c r="BY200" s="377"/>
      <c r="BZ200" s="370"/>
      <c r="CA200" s="152"/>
      <c r="CB200" s="377"/>
      <c r="CC200" s="370"/>
      <c r="CD200" s="152"/>
      <c r="CE200" s="377"/>
      <c r="CF200" s="370"/>
      <c r="CG200" s="152"/>
      <c r="CH200" s="377"/>
      <c r="CI200" s="370"/>
      <c r="CJ200" s="152"/>
      <c r="CK200" s="156"/>
      <c r="CL200" s="157"/>
      <c r="CM200" s="156"/>
      <c r="CN200" s="157"/>
      <c r="CO200" s="383"/>
      <c r="CP200" s="681"/>
      <c r="CQ200" s="907"/>
      <c r="CR200" s="681"/>
      <c r="CS200" s="785"/>
      <c r="CT200" s="824"/>
      <c r="CU200" s="367"/>
      <c r="CV200" s="407"/>
      <c r="CW200" s="407"/>
      <c r="CX200" s="407"/>
      <c r="CY200" s="407"/>
      <c r="CZ200" s="407"/>
      <c r="DA200" s="682"/>
      <c r="DB200" s="682"/>
    </row>
    <row r="201" spans="1:115" s="79" customFormat="1">
      <c r="A201" s="150"/>
      <c r="B201" s="160" t="s">
        <v>57</v>
      </c>
      <c r="C201" s="80">
        <v>2</v>
      </c>
      <c r="D201" s="80" t="s">
        <v>60</v>
      </c>
      <c r="E201" s="82">
        <v>14384</v>
      </c>
      <c r="F201" s="83">
        <v>28768</v>
      </c>
      <c r="G201" s="359"/>
      <c r="H201" s="80">
        <v>2</v>
      </c>
      <c r="I201" s="177">
        <v>5394</v>
      </c>
      <c r="J201" s="80">
        <v>2</v>
      </c>
      <c r="K201" s="177">
        <v>7551.5999999999985</v>
      </c>
      <c r="L201" s="80">
        <v>2</v>
      </c>
      <c r="M201" s="177">
        <v>7551.5999999999985</v>
      </c>
      <c r="N201" s="80">
        <v>2</v>
      </c>
      <c r="O201" s="177">
        <v>1078.8000000000002</v>
      </c>
      <c r="P201" s="80">
        <v>2</v>
      </c>
      <c r="Q201" s="177">
        <v>1798</v>
      </c>
      <c r="R201" s="80">
        <v>2</v>
      </c>
      <c r="S201" s="177">
        <v>2517.1999999999998</v>
      </c>
      <c r="T201" s="80">
        <v>2</v>
      </c>
      <c r="U201" s="177">
        <v>2517.1999999999998</v>
      </c>
      <c r="V201" s="80">
        <v>2</v>
      </c>
      <c r="W201" s="177">
        <v>359.6</v>
      </c>
      <c r="X201" s="300">
        <v>0.99999999999999989</v>
      </c>
      <c r="Y201" s="157">
        <v>28767.999999999996</v>
      </c>
      <c r="Z201" s="359"/>
      <c r="AA201" s="152">
        <v>1.4879224197671777</v>
      </c>
      <c r="AB201" s="153">
        <v>4012.926766112078</v>
      </c>
      <c r="AC201" s="152">
        <v>1.4879224197671777</v>
      </c>
      <c r="AD201" s="152">
        <v>5618.0974725569085</v>
      </c>
      <c r="AE201" s="152">
        <v>1.4879224197671777</v>
      </c>
      <c r="AF201" s="152">
        <v>5618.0974725569085</v>
      </c>
      <c r="AG201" s="152">
        <v>1.4879224197671777</v>
      </c>
      <c r="AH201" s="152">
        <v>802.58535322241573</v>
      </c>
      <c r="AI201" s="152">
        <v>1.4879224197671777</v>
      </c>
      <c r="AJ201" s="152">
        <v>1337.6422553706927</v>
      </c>
      <c r="AK201" s="152">
        <v>1.4879224197671777</v>
      </c>
      <c r="AL201" s="152">
        <v>1872.6991575189695</v>
      </c>
      <c r="AM201" s="152">
        <v>1.4879224197671777</v>
      </c>
      <c r="AN201" s="152">
        <v>1872.6991575189695</v>
      </c>
      <c r="AO201" s="152">
        <v>1.4879224197671777</v>
      </c>
      <c r="AP201" s="152">
        <v>267.52845107413856</v>
      </c>
      <c r="AQ201" s="300">
        <v>0.74396120988358871</v>
      </c>
      <c r="AR201" s="157">
        <v>21402.27608593108</v>
      </c>
      <c r="AS201" s="359"/>
      <c r="AT201" s="368">
        <v>0.51207758023282235</v>
      </c>
      <c r="AU201" s="281">
        <v>1381.073233887922</v>
      </c>
      <c r="AV201" s="368">
        <v>0.51207758023282235</v>
      </c>
      <c r="AW201" s="281">
        <v>1933.50252744309</v>
      </c>
      <c r="AX201" s="368">
        <v>0.51207758023282235</v>
      </c>
      <c r="AY201" s="281">
        <v>1933.50252744309</v>
      </c>
      <c r="AZ201" s="368">
        <v>0.51207758023282235</v>
      </c>
      <c r="BA201" s="281">
        <v>276.21464677758445</v>
      </c>
      <c r="BB201" s="368">
        <v>0.51207758023282235</v>
      </c>
      <c r="BC201" s="281">
        <v>460.35774462930726</v>
      </c>
      <c r="BD201" s="368">
        <v>0.51207758023282235</v>
      </c>
      <c r="BE201" s="281">
        <v>644.5008424810303</v>
      </c>
      <c r="BF201" s="368">
        <v>0.51207758023282235</v>
      </c>
      <c r="BG201" s="281">
        <v>644.5008424810303</v>
      </c>
      <c r="BH201" s="368">
        <v>0.51207758023282235</v>
      </c>
      <c r="BI201" s="281">
        <v>92.071548925861464</v>
      </c>
      <c r="BJ201" s="300">
        <v>0.25603879011641117</v>
      </c>
      <c r="BK201" s="157">
        <v>7365.7239140689162</v>
      </c>
      <c r="BL201" s="359"/>
      <c r="BM201" s="376">
        <v>0.51207758023282235</v>
      </c>
      <c r="BN201" s="369"/>
      <c r="BO201" s="281">
        <v>0</v>
      </c>
      <c r="BP201" s="376">
        <v>0.51207758023282235</v>
      </c>
      <c r="BQ201" s="369"/>
      <c r="BR201" s="281">
        <v>0</v>
      </c>
      <c r="BS201" s="376">
        <v>0.51207758023282235</v>
      </c>
      <c r="BT201" s="369"/>
      <c r="BU201" s="281">
        <v>0</v>
      </c>
      <c r="BV201" s="376">
        <v>0.51207758023282235</v>
      </c>
      <c r="BW201" s="369"/>
      <c r="BX201" s="281">
        <v>0</v>
      </c>
      <c r="BY201" s="376">
        <v>0.51207758023282235</v>
      </c>
      <c r="BZ201" s="369"/>
      <c r="CA201" s="281">
        <v>0</v>
      </c>
      <c r="CB201" s="376">
        <v>0.51207758023282235</v>
      </c>
      <c r="CC201" s="369"/>
      <c r="CD201" s="281">
        <v>0</v>
      </c>
      <c r="CE201" s="376">
        <v>0.51207758023282235</v>
      </c>
      <c r="CF201" s="369"/>
      <c r="CG201" s="281">
        <v>0</v>
      </c>
      <c r="CH201" s="376">
        <v>0.51207758023282235</v>
      </c>
      <c r="CI201" s="369"/>
      <c r="CJ201" s="281">
        <v>0</v>
      </c>
      <c r="CK201" s="178">
        <v>0</v>
      </c>
      <c r="CL201" s="179">
        <v>0</v>
      </c>
      <c r="CM201" s="380">
        <v>0</v>
      </c>
      <c r="CN201" s="179">
        <v>0</v>
      </c>
      <c r="CO201" s="384">
        <v>0</v>
      </c>
      <c r="CP201" s="687">
        <v>0</v>
      </c>
      <c r="CQ201" s="906"/>
      <c r="CR201" s="687"/>
      <c r="CS201" s="785"/>
      <c r="CT201" s="824"/>
      <c r="CU201" s="367"/>
      <c r="CV201" s="407"/>
      <c r="CW201" s="407"/>
      <c r="CX201" s="407"/>
      <c r="CY201" s="407"/>
      <c r="CZ201" s="407"/>
      <c r="DA201" s="682"/>
      <c r="DB201" s="682"/>
      <c r="DG201" s="79">
        <v>21402.276085931084</v>
      </c>
      <c r="DH201" s="304">
        <v>7365.7239140689162</v>
      </c>
      <c r="DI201" s="304">
        <v>28768</v>
      </c>
      <c r="DJ201" s="305">
        <v>0.25603879011641117</v>
      </c>
      <c r="DK201" s="306">
        <v>1.4879224197671777</v>
      </c>
    </row>
    <row r="202" spans="1:115" s="79" customFormat="1" ht="5.0999999999999996" customHeight="1">
      <c r="A202" s="150"/>
      <c r="B202" s="160"/>
      <c r="C202" s="80"/>
      <c r="D202" s="80"/>
      <c r="E202" s="82"/>
      <c r="F202" s="83"/>
      <c r="G202" s="359"/>
      <c r="H202" s="80"/>
      <c r="I202" s="153"/>
      <c r="J202" s="80"/>
      <c r="K202" s="153"/>
      <c r="L202" s="80"/>
      <c r="M202" s="153"/>
      <c r="N202" s="80"/>
      <c r="O202" s="153"/>
      <c r="P202" s="80"/>
      <c r="Q202" s="152"/>
      <c r="R202" s="80"/>
      <c r="S202" s="152"/>
      <c r="T202" s="80"/>
      <c r="U202" s="152"/>
      <c r="V202" s="80"/>
      <c r="W202" s="152"/>
      <c r="X202" s="300"/>
      <c r="Y202" s="157"/>
      <c r="Z202" s="359"/>
      <c r="AA202" s="152"/>
      <c r="AB202" s="153"/>
      <c r="AC202" s="152"/>
      <c r="AD202" s="152"/>
      <c r="AE202" s="152"/>
      <c r="AF202" s="152"/>
      <c r="AG202" s="152"/>
      <c r="AH202" s="152"/>
      <c r="AI202" s="152"/>
      <c r="AJ202" s="152"/>
      <c r="AK202" s="152"/>
      <c r="AL202" s="152"/>
      <c r="AM202" s="152"/>
      <c r="AN202" s="152"/>
      <c r="AO202" s="152"/>
      <c r="AP202" s="152"/>
      <c r="AQ202" s="300"/>
      <c r="AR202" s="157"/>
      <c r="AS202" s="359"/>
      <c r="AT202" s="282"/>
      <c r="AU202" s="281"/>
      <c r="AV202" s="152"/>
      <c r="AW202" s="152"/>
      <c r="AX202" s="152"/>
      <c r="AY202" s="152"/>
      <c r="AZ202" s="152"/>
      <c r="BA202" s="152"/>
      <c r="BB202" s="152"/>
      <c r="BC202" s="152"/>
      <c r="BD202" s="152"/>
      <c r="BE202" s="152"/>
      <c r="BF202" s="152"/>
      <c r="BG202" s="152"/>
      <c r="BH202" s="152"/>
      <c r="BI202" s="152"/>
      <c r="BJ202" s="300"/>
      <c r="BK202" s="157"/>
      <c r="BL202" s="359"/>
      <c r="BM202" s="377"/>
      <c r="BN202" s="370"/>
      <c r="BO202" s="153"/>
      <c r="BP202" s="377"/>
      <c r="BQ202" s="370"/>
      <c r="BR202" s="152"/>
      <c r="BS202" s="377"/>
      <c r="BT202" s="370"/>
      <c r="BU202" s="152"/>
      <c r="BV202" s="377"/>
      <c r="BW202" s="370"/>
      <c r="BX202" s="152"/>
      <c r="BY202" s="377"/>
      <c r="BZ202" s="370"/>
      <c r="CA202" s="152"/>
      <c r="CB202" s="377"/>
      <c r="CC202" s="370"/>
      <c r="CD202" s="152"/>
      <c r="CE202" s="377"/>
      <c r="CF202" s="370"/>
      <c r="CG202" s="152"/>
      <c r="CH202" s="377"/>
      <c r="CI202" s="370"/>
      <c r="CJ202" s="152"/>
      <c r="CK202" s="156"/>
      <c r="CL202" s="157"/>
      <c r="CM202" s="156"/>
      <c r="CN202" s="157"/>
      <c r="CO202" s="383"/>
      <c r="CP202" s="681"/>
      <c r="CQ202" s="907"/>
      <c r="CR202" s="681"/>
      <c r="CS202" s="785"/>
      <c r="CT202" s="824"/>
      <c r="CU202" s="367"/>
      <c r="CV202" s="407"/>
      <c r="CW202" s="407"/>
      <c r="CX202" s="407"/>
      <c r="CY202" s="407"/>
      <c r="CZ202" s="407"/>
      <c r="DA202" s="682"/>
      <c r="DB202" s="682"/>
    </row>
    <row r="203" spans="1:115" s="79" customFormat="1">
      <c r="A203" s="150"/>
      <c r="B203" s="160" t="s">
        <v>58</v>
      </c>
      <c r="C203" s="80">
        <v>2</v>
      </c>
      <c r="D203" s="80" t="s">
        <v>60</v>
      </c>
      <c r="E203" s="82">
        <v>25654</v>
      </c>
      <c r="F203" s="83">
        <v>51308</v>
      </c>
      <c r="G203" s="359"/>
      <c r="H203" s="80">
        <v>2</v>
      </c>
      <c r="I203" s="177">
        <v>9620.25</v>
      </c>
      <c r="J203" s="80">
        <v>2</v>
      </c>
      <c r="K203" s="177">
        <v>13468.349999999999</v>
      </c>
      <c r="L203" s="80">
        <v>2</v>
      </c>
      <c r="M203" s="177">
        <v>13468.349999999999</v>
      </c>
      <c r="N203" s="80">
        <v>2</v>
      </c>
      <c r="O203" s="177">
        <v>1924.0500000000002</v>
      </c>
      <c r="P203" s="80">
        <v>2</v>
      </c>
      <c r="Q203" s="177">
        <v>3206.75</v>
      </c>
      <c r="R203" s="80">
        <v>2</v>
      </c>
      <c r="S203" s="177">
        <v>4489.45</v>
      </c>
      <c r="T203" s="80">
        <v>2</v>
      </c>
      <c r="U203" s="177">
        <v>4489.45</v>
      </c>
      <c r="V203" s="80">
        <v>2</v>
      </c>
      <c r="W203" s="177">
        <v>641.35</v>
      </c>
      <c r="X203" s="300">
        <v>0.99999999999999989</v>
      </c>
      <c r="Y203" s="157">
        <v>51307.999999999993</v>
      </c>
      <c r="Z203" s="359"/>
      <c r="AA203" s="152">
        <v>1.4879224197671777</v>
      </c>
      <c r="AB203" s="153">
        <v>7157.0928293825955</v>
      </c>
      <c r="AC203" s="152">
        <v>1.4879224197671777</v>
      </c>
      <c r="AD203" s="152">
        <v>10019.929961135631</v>
      </c>
      <c r="AE203" s="152">
        <v>1.4879224197671777</v>
      </c>
      <c r="AF203" s="152">
        <v>10019.929961135631</v>
      </c>
      <c r="AG203" s="152">
        <v>1.4879224197671777</v>
      </c>
      <c r="AH203" s="152">
        <v>1431.4185658765193</v>
      </c>
      <c r="AI203" s="152">
        <v>1.4879224197671777</v>
      </c>
      <c r="AJ203" s="152">
        <v>2385.6976097941983</v>
      </c>
      <c r="AK203" s="152">
        <v>1.4879224197671777</v>
      </c>
      <c r="AL203" s="152">
        <v>3339.9766537118776</v>
      </c>
      <c r="AM203" s="152">
        <v>1.4879224197671777</v>
      </c>
      <c r="AN203" s="152">
        <v>3339.9766537118776</v>
      </c>
      <c r="AO203" s="152">
        <v>1.4879224197671777</v>
      </c>
      <c r="AP203" s="152">
        <v>477.13952195883974</v>
      </c>
      <c r="AQ203" s="300">
        <v>0.7439612098835886</v>
      </c>
      <c r="AR203" s="157">
        <v>38171.161756707166</v>
      </c>
      <c r="AS203" s="359"/>
      <c r="AT203" s="368">
        <v>0.51207758023282235</v>
      </c>
      <c r="AU203" s="281">
        <v>2463.1571706174045</v>
      </c>
      <c r="AV203" s="368">
        <v>0.51207758023282235</v>
      </c>
      <c r="AW203" s="281">
        <v>3448.4200388643676</v>
      </c>
      <c r="AX203" s="368">
        <v>0.51207758023282235</v>
      </c>
      <c r="AY203" s="281">
        <v>3448.4200388643676</v>
      </c>
      <c r="AZ203" s="368">
        <v>0.51207758023282235</v>
      </c>
      <c r="BA203" s="281">
        <v>492.63143412348086</v>
      </c>
      <c r="BB203" s="368">
        <v>0.51207758023282235</v>
      </c>
      <c r="BC203" s="281">
        <v>821.05239020580166</v>
      </c>
      <c r="BD203" s="368">
        <v>0.51207758023282235</v>
      </c>
      <c r="BE203" s="281">
        <v>1149.4733462881222</v>
      </c>
      <c r="BF203" s="368">
        <v>0.51207758023282235</v>
      </c>
      <c r="BG203" s="281">
        <v>1149.4733462881222</v>
      </c>
      <c r="BH203" s="368">
        <v>0.51207758023282235</v>
      </c>
      <c r="BI203" s="281">
        <v>164.21047804116029</v>
      </c>
      <c r="BJ203" s="300">
        <v>0.25603879011641129</v>
      </c>
      <c r="BK203" s="157">
        <v>13136.83824329283</v>
      </c>
      <c r="BL203" s="359"/>
      <c r="BM203" s="376">
        <v>0.51207758023282235</v>
      </c>
      <c r="BN203" s="369"/>
      <c r="BO203" s="281">
        <v>0</v>
      </c>
      <c r="BP203" s="376">
        <v>0.51207758023282235</v>
      </c>
      <c r="BQ203" s="369"/>
      <c r="BR203" s="281">
        <v>0</v>
      </c>
      <c r="BS203" s="376">
        <v>0.51207758023282235</v>
      </c>
      <c r="BT203" s="369"/>
      <c r="BU203" s="281">
        <v>0</v>
      </c>
      <c r="BV203" s="376">
        <v>0.51207758023282235</v>
      </c>
      <c r="BW203" s="369"/>
      <c r="BX203" s="281">
        <v>0</v>
      </c>
      <c r="BY203" s="376">
        <v>0.51207758023282235</v>
      </c>
      <c r="BZ203" s="369"/>
      <c r="CA203" s="281">
        <v>0</v>
      </c>
      <c r="CB203" s="376">
        <v>0.51207758023282235</v>
      </c>
      <c r="CC203" s="369"/>
      <c r="CD203" s="281">
        <v>0</v>
      </c>
      <c r="CE203" s="376">
        <v>0.51207758023282235</v>
      </c>
      <c r="CF203" s="369"/>
      <c r="CG203" s="281">
        <v>0</v>
      </c>
      <c r="CH203" s="376">
        <v>0.51207758023282235</v>
      </c>
      <c r="CI203" s="369"/>
      <c r="CJ203" s="281">
        <v>0</v>
      </c>
      <c r="CK203" s="178">
        <v>0</v>
      </c>
      <c r="CL203" s="179">
        <v>0</v>
      </c>
      <c r="CM203" s="380">
        <v>0</v>
      </c>
      <c r="CN203" s="179">
        <v>0</v>
      </c>
      <c r="CO203" s="384">
        <v>0</v>
      </c>
      <c r="CP203" s="687">
        <v>0</v>
      </c>
      <c r="CQ203" s="906"/>
      <c r="CR203" s="687"/>
      <c r="CS203" s="785"/>
      <c r="CT203" s="824"/>
      <c r="CU203" s="367"/>
      <c r="CV203" s="407"/>
      <c r="CW203" s="407"/>
      <c r="CX203" s="407"/>
      <c r="CY203" s="407"/>
      <c r="CZ203" s="407"/>
      <c r="DA203" s="682"/>
      <c r="DB203" s="682"/>
      <c r="DG203" s="79">
        <v>38171.161756707173</v>
      </c>
      <c r="DH203" s="304">
        <v>13136.838243292827</v>
      </c>
      <c r="DI203" s="304">
        <v>51308</v>
      </c>
      <c r="DJ203" s="305">
        <v>0.25603879011641123</v>
      </c>
      <c r="DK203" s="306">
        <v>1.4879224197671777</v>
      </c>
    </row>
    <row r="204" spans="1:115" s="79" customFormat="1" ht="5.0999999999999996" customHeight="1">
      <c r="A204" s="150"/>
      <c r="B204" s="160"/>
      <c r="C204" s="80"/>
      <c r="D204" s="80"/>
      <c r="E204" s="82"/>
      <c r="F204" s="83"/>
      <c r="G204" s="359"/>
      <c r="H204" s="80"/>
      <c r="I204" s="153"/>
      <c r="J204" s="80"/>
      <c r="K204" s="153"/>
      <c r="L204" s="80"/>
      <c r="M204" s="153"/>
      <c r="N204" s="80"/>
      <c r="O204" s="153"/>
      <c r="P204" s="80"/>
      <c r="Q204" s="152"/>
      <c r="R204" s="80"/>
      <c r="S204" s="152"/>
      <c r="T204" s="80"/>
      <c r="U204" s="152"/>
      <c r="V204" s="80"/>
      <c r="W204" s="152"/>
      <c r="X204" s="300"/>
      <c r="Y204" s="157"/>
      <c r="Z204" s="359"/>
      <c r="AA204" s="152"/>
      <c r="AB204" s="153"/>
      <c r="AC204" s="152"/>
      <c r="AD204" s="152"/>
      <c r="AE204" s="152"/>
      <c r="AF204" s="152"/>
      <c r="AG204" s="152"/>
      <c r="AH204" s="152"/>
      <c r="AI204" s="152"/>
      <c r="AJ204" s="152"/>
      <c r="AK204" s="152"/>
      <c r="AL204" s="152"/>
      <c r="AM204" s="152"/>
      <c r="AN204" s="152"/>
      <c r="AO204" s="152"/>
      <c r="AP204" s="152"/>
      <c r="AQ204" s="300"/>
      <c r="AR204" s="157"/>
      <c r="AS204" s="359"/>
      <c r="AT204" s="282"/>
      <c r="AU204" s="281"/>
      <c r="AV204" s="152"/>
      <c r="AW204" s="152"/>
      <c r="AX204" s="152"/>
      <c r="AY204" s="152"/>
      <c r="AZ204" s="152"/>
      <c r="BA204" s="152"/>
      <c r="BB204" s="152"/>
      <c r="BC204" s="152"/>
      <c r="BD204" s="152"/>
      <c r="BE204" s="152"/>
      <c r="BF204" s="152"/>
      <c r="BG204" s="152"/>
      <c r="BH204" s="152"/>
      <c r="BI204" s="152"/>
      <c r="BJ204" s="300"/>
      <c r="BK204" s="157"/>
      <c r="BL204" s="359"/>
      <c r="BM204" s="377"/>
      <c r="BN204" s="370"/>
      <c r="BO204" s="153"/>
      <c r="BP204" s="377"/>
      <c r="BQ204" s="370"/>
      <c r="BR204" s="152"/>
      <c r="BS204" s="377"/>
      <c r="BT204" s="370"/>
      <c r="BU204" s="152"/>
      <c r="BV204" s="377"/>
      <c r="BW204" s="370"/>
      <c r="BX204" s="152"/>
      <c r="BY204" s="377"/>
      <c r="BZ204" s="370"/>
      <c r="CA204" s="152"/>
      <c r="CB204" s="377"/>
      <c r="CC204" s="370"/>
      <c r="CD204" s="152"/>
      <c r="CE204" s="377"/>
      <c r="CF204" s="370"/>
      <c r="CG204" s="152"/>
      <c r="CH204" s="377"/>
      <c r="CI204" s="370"/>
      <c r="CJ204" s="152"/>
      <c r="CK204" s="156"/>
      <c r="CL204" s="157"/>
      <c r="CM204" s="156"/>
      <c r="CN204" s="157"/>
      <c r="CO204" s="383"/>
      <c r="CP204" s="681"/>
      <c r="CQ204" s="907"/>
      <c r="CR204" s="681"/>
      <c r="CS204" s="785"/>
      <c r="CT204" s="824"/>
      <c r="CU204" s="367"/>
      <c r="CV204" s="407"/>
      <c r="CW204" s="407"/>
      <c r="CX204" s="407"/>
      <c r="CY204" s="407"/>
      <c r="CZ204" s="407"/>
      <c r="DA204" s="682"/>
      <c r="DB204" s="682"/>
    </row>
    <row r="205" spans="1:115" s="79" customFormat="1">
      <c r="A205" s="150"/>
      <c r="B205" s="160" t="s">
        <v>50</v>
      </c>
      <c r="C205" s="80">
        <v>2</v>
      </c>
      <c r="D205" s="80" t="s">
        <v>19</v>
      </c>
      <c r="E205" s="82">
        <v>0</v>
      </c>
      <c r="F205" s="83" t="s">
        <v>42</v>
      </c>
      <c r="G205" s="359"/>
      <c r="H205" s="80"/>
      <c r="I205" s="153"/>
      <c r="J205" s="80"/>
      <c r="K205" s="153"/>
      <c r="L205" s="80"/>
      <c r="M205" s="153"/>
      <c r="N205" s="80"/>
      <c r="O205" s="153"/>
      <c r="P205" s="80"/>
      <c r="Q205" s="152"/>
      <c r="R205" s="80"/>
      <c r="S205" s="152"/>
      <c r="T205" s="80"/>
      <c r="U205" s="152"/>
      <c r="V205" s="80"/>
      <c r="W205" s="152"/>
      <c r="X205" s="300"/>
      <c r="Y205" s="157"/>
      <c r="Z205" s="359"/>
      <c r="AA205" s="152"/>
      <c r="AB205" s="153"/>
      <c r="AC205" s="152"/>
      <c r="AD205" s="152"/>
      <c r="AE205" s="152"/>
      <c r="AF205" s="152"/>
      <c r="AG205" s="152"/>
      <c r="AH205" s="152"/>
      <c r="AI205" s="152"/>
      <c r="AJ205" s="152"/>
      <c r="AK205" s="152"/>
      <c r="AL205" s="152"/>
      <c r="AM205" s="152"/>
      <c r="AN205" s="152"/>
      <c r="AO205" s="152"/>
      <c r="AP205" s="152"/>
      <c r="AQ205" s="300"/>
      <c r="AR205" s="157"/>
      <c r="AS205" s="359"/>
      <c r="AT205" s="282"/>
      <c r="AU205" s="281"/>
      <c r="AV205" s="152"/>
      <c r="AW205" s="152"/>
      <c r="AX205" s="152"/>
      <c r="AY205" s="152"/>
      <c r="AZ205" s="152"/>
      <c r="BA205" s="152"/>
      <c r="BB205" s="152"/>
      <c r="BC205" s="152"/>
      <c r="BD205" s="152"/>
      <c r="BE205" s="152"/>
      <c r="BF205" s="152"/>
      <c r="BG205" s="152"/>
      <c r="BH205" s="152"/>
      <c r="BI205" s="152"/>
      <c r="BJ205" s="300"/>
      <c r="BK205" s="157"/>
      <c r="BL205" s="359"/>
      <c r="BM205" s="377"/>
      <c r="BN205" s="370"/>
      <c r="BO205" s="153"/>
      <c r="BP205" s="377"/>
      <c r="BQ205" s="370"/>
      <c r="BR205" s="152"/>
      <c r="BS205" s="377"/>
      <c r="BT205" s="370"/>
      <c r="BU205" s="152"/>
      <c r="BV205" s="377"/>
      <c r="BW205" s="370"/>
      <c r="BX205" s="152"/>
      <c r="BY205" s="377"/>
      <c r="BZ205" s="370"/>
      <c r="CA205" s="152"/>
      <c r="CB205" s="377"/>
      <c r="CC205" s="370"/>
      <c r="CD205" s="152"/>
      <c r="CE205" s="377"/>
      <c r="CF205" s="370"/>
      <c r="CG205" s="152"/>
      <c r="CH205" s="377"/>
      <c r="CI205" s="370"/>
      <c r="CJ205" s="152"/>
      <c r="CK205" s="156"/>
      <c r="CL205" s="157"/>
      <c r="CM205" s="156"/>
      <c r="CN205" s="157"/>
      <c r="CO205" s="383"/>
      <c r="CP205" s="681"/>
      <c r="CQ205" s="907"/>
      <c r="CR205" s="681"/>
      <c r="CS205" s="785"/>
      <c r="CT205" s="824"/>
      <c r="CU205" s="367"/>
      <c r="CV205" s="407"/>
      <c r="CW205" s="407"/>
      <c r="CX205" s="407"/>
      <c r="CY205" s="407"/>
      <c r="CZ205" s="407"/>
      <c r="DA205" s="682"/>
      <c r="DB205" s="682"/>
    </row>
    <row r="206" spans="1:115" s="79" customFormat="1" ht="5.0999999999999996" customHeight="1">
      <c r="A206" s="150"/>
      <c r="B206" s="160"/>
      <c r="C206" s="80"/>
      <c r="D206" s="80"/>
      <c r="E206" s="82"/>
      <c r="F206" s="83"/>
      <c r="G206" s="359"/>
      <c r="H206" s="80"/>
      <c r="I206" s="153"/>
      <c r="J206" s="80"/>
      <c r="K206" s="153"/>
      <c r="L206" s="80"/>
      <c r="M206" s="153"/>
      <c r="N206" s="80"/>
      <c r="O206" s="153"/>
      <c r="P206" s="80"/>
      <c r="Q206" s="152"/>
      <c r="R206" s="80"/>
      <c r="S206" s="152"/>
      <c r="T206" s="80"/>
      <c r="U206" s="152"/>
      <c r="V206" s="80"/>
      <c r="W206" s="152"/>
      <c r="X206" s="300"/>
      <c r="Y206" s="157"/>
      <c r="Z206" s="359"/>
      <c r="AA206" s="152"/>
      <c r="AB206" s="153"/>
      <c r="AC206" s="152"/>
      <c r="AD206" s="152"/>
      <c r="AE206" s="152"/>
      <c r="AF206" s="152"/>
      <c r="AG206" s="152"/>
      <c r="AH206" s="152"/>
      <c r="AI206" s="152"/>
      <c r="AJ206" s="152"/>
      <c r="AK206" s="152"/>
      <c r="AL206" s="152"/>
      <c r="AM206" s="152"/>
      <c r="AN206" s="152"/>
      <c r="AO206" s="152"/>
      <c r="AP206" s="152"/>
      <c r="AQ206" s="300"/>
      <c r="AR206" s="157"/>
      <c r="AS206" s="359"/>
      <c r="AT206" s="282"/>
      <c r="AU206" s="281"/>
      <c r="AV206" s="152"/>
      <c r="AW206" s="152"/>
      <c r="AX206" s="152"/>
      <c r="AY206" s="152"/>
      <c r="AZ206" s="152"/>
      <c r="BA206" s="152"/>
      <c r="BB206" s="152"/>
      <c r="BC206" s="152"/>
      <c r="BD206" s="152"/>
      <c r="BE206" s="152"/>
      <c r="BF206" s="152"/>
      <c r="BG206" s="152"/>
      <c r="BH206" s="152"/>
      <c r="BI206" s="152"/>
      <c r="BJ206" s="300"/>
      <c r="BK206" s="157"/>
      <c r="BL206" s="359"/>
      <c r="BM206" s="377"/>
      <c r="BN206" s="370"/>
      <c r="BO206" s="153"/>
      <c r="BP206" s="377"/>
      <c r="BQ206" s="370"/>
      <c r="BR206" s="152"/>
      <c r="BS206" s="377"/>
      <c r="BT206" s="370"/>
      <c r="BU206" s="152"/>
      <c r="BV206" s="377"/>
      <c r="BW206" s="370"/>
      <c r="BX206" s="152"/>
      <c r="BY206" s="377"/>
      <c r="BZ206" s="370"/>
      <c r="CA206" s="152"/>
      <c r="CB206" s="377"/>
      <c r="CC206" s="370"/>
      <c r="CD206" s="152"/>
      <c r="CE206" s="377"/>
      <c r="CF206" s="370"/>
      <c r="CG206" s="152"/>
      <c r="CH206" s="377"/>
      <c r="CI206" s="370"/>
      <c r="CJ206" s="152"/>
      <c r="CK206" s="156"/>
      <c r="CL206" s="157"/>
      <c r="CM206" s="156"/>
      <c r="CN206" s="157"/>
      <c r="CO206" s="383"/>
      <c r="CP206" s="681"/>
      <c r="CQ206" s="907"/>
      <c r="CR206" s="681"/>
      <c r="CS206" s="785"/>
      <c r="CT206" s="824"/>
      <c r="CU206" s="367"/>
      <c r="CV206" s="407"/>
      <c r="CW206" s="407"/>
      <c r="CX206" s="407"/>
      <c r="CY206" s="407"/>
      <c r="CZ206" s="407"/>
      <c r="DA206" s="682"/>
      <c r="DB206" s="682"/>
    </row>
    <row r="207" spans="1:115" s="79" customFormat="1">
      <c r="A207" s="150"/>
      <c r="B207" s="160" t="s">
        <v>59</v>
      </c>
      <c r="C207" s="80">
        <v>1</v>
      </c>
      <c r="D207" s="80" t="s">
        <v>19</v>
      </c>
      <c r="E207" s="82">
        <v>0</v>
      </c>
      <c r="F207" s="83" t="s">
        <v>42</v>
      </c>
      <c r="G207" s="359"/>
      <c r="H207" s="80"/>
      <c r="I207" s="153"/>
      <c r="J207" s="80"/>
      <c r="K207" s="153"/>
      <c r="L207" s="80"/>
      <c r="M207" s="153"/>
      <c r="N207" s="80"/>
      <c r="O207" s="153"/>
      <c r="P207" s="80"/>
      <c r="Q207" s="152"/>
      <c r="R207" s="80"/>
      <c r="S207" s="152"/>
      <c r="T207" s="80"/>
      <c r="U207" s="152"/>
      <c r="V207" s="80"/>
      <c r="W207" s="152"/>
      <c r="X207" s="300"/>
      <c r="Y207" s="157"/>
      <c r="Z207" s="359"/>
      <c r="AA207" s="152"/>
      <c r="AB207" s="153"/>
      <c r="AC207" s="152"/>
      <c r="AD207" s="152"/>
      <c r="AE207" s="152"/>
      <c r="AF207" s="152"/>
      <c r="AG207" s="152"/>
      <c r="AH207" s="152"/>
      <c r="AI207" s="152"/>
      <c r="AJ207" s="152"/>
      <c r="AK207" s="152"/>
      <c r="AL207" s="152"/>
      <c r="AM207" s="152"/>
      <c r="AN207" s="152"/>
      <c r="AO207" s="152"/>
      <c r="AP207" s="152"/>
      <c r="AQ207" s="300"/>
      <c r="AR207" s="157"/>
      <c r="AS207" s="359"/>
      <c r="AT207" s="282"/>
      <c r="AU207" s="281"/>
      <c r="AV207" s="152"/>
      <c r="AW207" s="152"/>
      <c r="AX207" s="152"/>
      <c r="AY207" s="152"/>
      <c r="AZ207" s="152"/>
      <c r="BA207" s="152"/>
      <c r="BB207" s="152"/>
      <c r="BC207" s="152"/>
      <c r="BD207" s="152"/>
      <c r="BE207" s="152"/>
      <c r="BF207" s="152"/>
      <c r="BG207" s="152"/>
      <c r="BH207" s="152"/>
      <c r="BI207" s="152"/>
      <c r="BJ207" s="300"/>
      <c r="BK207" s="157"/>
      <c r="BL207" s="359"/>
      <c r="BM207" s="377"/>
      <c r="BN207" s="370"/>
      <c r="BO207" s="153"/>
      <c r="BP207" s="377"/>
      <c r="BQ207" s="370"/>
      <c r="BR207" s="152"/>
      <c r="BS207" s="377"/>
      <c r="BT207" s="370"/>
      <c r="BU207" s="152"/>
      <c r="BV207" s="377"/>
      <c r="BW207" s="370"/>
      <c r="BX207" s="152"/>
      <c r="BY207" s="377"/>
      <c r="BZ207" s="370"/>
      <c r="CA207" s="152"/>
      <c r="CB207" s="377"/>
      <c r="CC207" s="370"/>
      <c r="CD207" s="152"/>
      <c r="CE207" s="377"/>
      <c r="CF207" s="370"/>
      <c r="CG207" s="152"/>
      <c r="CH207" s="377"/>
      <c r="CI207" s="370"/>
      <c r="CJ207" s="152"/>
      <c r="CK207" s="156"/>
      <c r="CL207" s="157"/>
      <c r="CM207" s="156"/>
      <c r="CN207" s="157"/>
      <c r="CO207" s="383"/>
      <c r="CP207" s="681"/>
      <c r="CQ207" s="907"/>
      <c r="CR207" s="681"/>
      <c r="CS207" s="785"/>
      <c r="CT207" s="824"/>
      <c r="CU207" s="367"/>
      <c r="CV207" s="407"/>
      <c r="CW207" s="407"/>
      <c r="CX207" s="407"/>
      <c r="CY207" s="407"/>
      <c r="CZ207" s="407"/>
      <c r="DA207" s="682"/>
      <c r="DB207" s="682"/>
    </row>
    <row r="208" spans="1:115" s="79" customFormat="1">
      <c r="A208" s="432"/>
      <c r="B208" s="433"/>
      <c r="C208" s="434"/>
      <c r="D208" s="434"/>
      <c r="E208" s="435"/>
      <c r="F208" s="436"/>
      <c r="G208" s="708"/>
      <c r="H208" s="434"/>
      <c r="I208" s="747"/>
      <c r="J208" s="434"/>
      <c r="K208" s="747"/>
      <c r="L208" s="434"/>
      <c r="M208" s="747"/>
      <c r="N208" s="434"/>
      <c r="O208" s="747"/>
      <c r="P208" s="434"/>
      <c r="Q208" s="705"/>
      <c r="R208" s="434"/>
      <c r="S208" s="705"/>
      <c r="T208" s="434"/>
      <c r="U208" s="705"/>
      <c r="V208" s="434"/>
      <c r="W208" s="705"/>
      <c r="X208" s="706"/>
      <c r="Y208" s="707"/>
      <c r="Z208" s="708"/>
      <c r="AA208" s="705"/>
      <c r="AB208" s="747"/>
      <c r="AC208" s="705"/>
      <c r="AD208" s="705"/>
      <c r="AE208" s="705"/>
      <c r="AF208" s="705"/>
      <c r="AG208" s="705"/>
      <c r="AH208" s="705"/>
      <c r="AI208" s="705"/>
      <c r="AJ208" s="705"/>
      <c r="AK208" s="705"/>
      <c r="AL208" s="705"/>
      <c r="AM208" s="705"/>
      <c r="AN208" s="705"/>
      <c r="AO208" s="705"/>
      <c r="AP208" s="705"/>
      <c r="AQ208" s="706"/>
      <c r="AR208" s="707"/>
      <c r="AS208" s="708"/>
      <c r="AT208" s="703"/>
      <c r="AU208" s="744"/>
      <c r="AV208" s="705"/>
      <c r="AW208" s="705"/>
      <c r="AX208" s="705"/>
      <c r="AY208" s="705"/>
      <c r="AZ208" s="705"/>
      <c r="BA208" s="705"/>
      <c r="BB208" s="705"/>
      <c r="BC208" s="705"/>
      <c r="BD208" s="705"/>
      <c r="BE208" s="705"/>
      <c r="BF208" s="705"/>
      <c r="BG208" s="705"/>
      <c r="BH208" s="705"/>
      <c r="BI208" s="705"/>
      <c r="BJ208" s="706"/>
      <c r="BK208" s="707">
        <f>SUM(BK190:BK206)</f>
        <v>105259.5298892377</v>
      </c>
      <c r="BL208" s="708"/>
      <c r="BM208" s="746"/>
      <c r="BN208" s="809"/>
      <c r="BO208" s="747"/>
      <c r="BP208" s="746"/>
      <c r="BQ208" s="809"/>
      <c r="BR208" s="705"/>
      <c r="BS208" s="746"/>
      <c r="BT208" s="809"/>
      <c r="BU208" s="705"/>
      <c r="BV208" s="746"/>
      <c r="BW208" s="809"/>
      <c r="BX208" s="705"/>
      <c r="BY208" s="746"/>
      <c r="BZ208" s="809"/>
      <c r="CA208" s="705"/>
      <c r="CB208" s="746"/>
      <c r="CC208" s="809"/>
      <c r="CD208" s="705"/>
      <c r="CE208" s="746"/>
      <c r="CF208" s="809"/>
      <c r="CG208" s="705"/>
      <c r="CH208" s="746"/>
      <c r="CI208" s="809"/>
      <c r="CJ208" s="705"/>
      <c r="CK208" s="711"/>
      <c r="CL208" s="707"/>
      <c r="CM208" s="711"/>
      <c r="CN208" s="707"/>
      <c r="CO208" s="777">
        <f>CP208/BK208</f>
        <v>0</v>
      </c>
      <c r="CP208" s="707">
        <f>SUM(CP196:CP207)</f>
        <v>0</v>
      </c>
      <c r="CQ208" s="712"/>
      <c r="CR208" s="707"/>
      <c r="CS208" s="778"/>
      <c r="CT208" s="441"/>
      <c r="CU208" s="862"/>
      <c r="CV208" s="438"/>
      <c r="CW208" s="438"/>
      <c r="CX208" s="438"/>
      <c r="CY208" s="438"/>
      <c r="CZ208" s="438"/>
      <c r="DA208" s="682"/>
      <c r="DB208" s="682"/>
    </row>
    <row r="209" spans="1:115" s="79" customFormat="1">
      <c r="A209" s="150"/>
      <c r="B209" s="160"/>
      <c r="C209" s="80"/>
      <c r="D209" s="80"/>
      <c r="E209" s="82"/>
      <c r="F209" s="83"/>
      <c r="G209" s="359"/>
      <c r="H209" s="80"/>
      <c r="I209" s="153"/>
      <c r="J209" s="80"/>
      <c r="K209" s="153"/>
      <c r="L209" s="80"/>
      <c r="M209" s="153"/>
      <c r="N209" s="80"/>
      <c r="O209" s="153"/>
      <c r="P209" s="80"/>
      <c r="Q209" s="152"/>
      <c r="R209" s="80"/>
      <c r="S209" s="152"/>
      <c r="T209" s="80"/>
      <c r="U209" s="152"/>
      <c r="V209" s="80"/>
      <c r="W209" s="152"/>
      <c r="X209" s="300"/>
      <c r="Y209" s="157"/>
      <c r="Z209" s="359"/>
      <c r="AA209" s="278"/>
      <c r="AB209" s="153"/>
      <c r="AC209" s="278"/>
      <c r="AD209" s="152"/>
      <c r="AE209" s="278"/>
      <c r="AF209" s="152"/>
      <c r="AG209" s="278"/>
      <c r="AH209" s="152"/>
      <c r="AI209" s="278"/>
      <c r="AJ209" s="152"/>
      <c r="AK209" s="278"/>
      <c r="AL209" s="278"/>
      <c r="AM209" s="278"/>
      <c r="AN209" s="152"/>
      <c r="AO209" s="278"/>
      <c r="AP209" s="152"/>
      <c r="AQ209" s="300"/>
      <c r="AR209" s="157"/>
      <c r="AS209" s="359"/>
      <c r="AT209" s="363"/>
      <c r="AU209" s="281"/>
      <c r="AV209" s="278"/>
      <c r="AW209" s="152"/>
      <c r="AX209" s="278"/>
      <c r="AY209" s="152"/>
      <c r="AZ209" s="278"/>
      <c r="BA209" s="152"/>
      <c r="BB209" s="278"/>
      <c r="BC209" s="152"/>
      <c r="BD209" s="278"/>
      <c r="BE209" s="278"/>
      <c r="BF209" s="278"/>
      <c r="BG209" s="152"/>
      <c r="BH209" s="278"/>
      <c r="BI209" s="152"/>
      <c r="BJ209" s="409"/>
      <c r="BK209" s="407"/>
      <c r="BL209" s="282"/>
      <c r="BM209" s="379"/>
      <c r="BN209" s="371"/>
      <c r="BO209" s="281"/>
      <c r="BP209" s="379"/>
      <c r="BQ209" s="371"/>
      <c r="BR209" s="282"/>
      <c r="BS209" s="379"/>
      <c r="BT209" s="371"/>
      <c r="BU209" s="282"/>
      <c r="BV209" s="379"/>
      <c r="BW209" s="371"/>
      <c r="BX209" s="282"/>
      <c r="BY209" s="379"/>
      <c r="BZ209" s="371"/>
      <c r="CA209" s="282"/>
      <c r="CB209" s="379"/>
      <c r="CC209" s="371"/>
      <c r="CD209" s="363"/>
      <c r="CE209" s="379"/>
      <c r="CF209" s="371"/>
      <c r="CG209" s="282"/>
      <c r="CH209" s="379"/>
      <c r="CI209" s="371"/>
      <c r="CJ209" s="282"/>
      <c r="CK209" s="366"/>
      <c r="CL209" s="407"/>
      <c r="CM209" s="366"/>
      <c r="CN209" s="407"/>
      <c r="CO209" s="408"/>
      <c r="CP209" s="824"/>
      <c r="CQ209" s="905"/>
      <c r="CR209" s="824"/>
      <c r="CS209" s="785"/>
      <c r="CT209" s="824"/>
      <c r="CU209" s="367"/>
      <c r="CV209" s="407"/>
      <c r="CW209" s="407"/>
      <c r="CX209" s="407"/>
      <c r="CY209" s="407"/>
      <c r="CZ209" s="407"/>
      <c r="DA209" s="682"/>
      <c r="DB209" s="682"/>
    </row>
    <row r="210" spans="1:115" s="79" customFormat="1">
      <c r="A210" s="150"/>
      <c r="B210" s="187" t="s">
        <v>29</v>
      </c>
      <c r="C210" s="80"/>
      <c r="D210" s="80"/>
      <c r="E210" s="82"/>
      <c r="F210" s="83"/>
      <c r="G210" s="359"/>
      <c r="H210" s="80"/>
      <c r="I210" s="153"/>
      <c r="J210" s="80"/>
      <c r="K210" s="153"/>
      <c r="L210" s="80"/>
      <c r="M210" s="153"/>
      <c r="N210" s="80"/>
      <c r="O210" s="153"/>
      <c r="P210" s="80"/>
      <c r="Q210" s="152"/>
      <c r="R210" s="80"/>
      <c r="S210" s="152"/>
      <c r="T210" s="80"/>
      <c r="U210" s="152"/>
      <c r="V210" s="80"/>
      <c r="W210" s="152"/>
      <c r="X210" s="300"/>
      <c r="Y210" s="157"/>
      <c r="Z210" s="359"/>
      <c r="AA210" s="278"/>
      <c r="AB210" s="153"/>
      <c r="AC210" s="278"/>
      <c r="AD210" s="152"/>
      <c r="AE210" s="278"/>
      <c r="AF210" s="152"/>
      <c r="AG210" s="278"/>
      <c r="AH210" s="152"/>
      <c r="AI210" s="278"/>
      <c r="AJ210" s="152"/>
      <c r="AK210" s="278"/>
      <c r="AL210" s="152"/>
      <c r="AM210" s="278"/>
      <c r="AN210" s="152"/>
      <c r="AO210" s="278"/>
      <c r="AP210" s="152"/>
      <c r="AQ210" s="300"/>
      <c r="AR210" s="157"/>
      <c r="AS210" s="359"/>
      <c r="AT210" s="363"/>
      <c r="AU210" s="281"/>
      <c r="AV210" s="278"/>
      <c r="AW210" s="152"/>
      <c r="AX210" s="278"/>
      <c r="AY210" s="152"/>
      <c r="AZ210" s="278"/>
      <c r="BA210" s="152"/>
      <c r="BB210" s="278"/>
      <c r="BC210" s="152"/>
      <c r="BD210" s="278"/>
      <c r="BE210" s="152"/>
      <c r="BF210" s="278"/>
      <c r="BG210" s="152"/>
      <c r="BH210" s="278"/>
      <c r="BI210" s="152"/>
      <c r="BJ210" s="409"/>
      <c r="BK210" s="407"/>
      <c r="BL210" s="282"/>
      <c r="BM210" s="379"/>
      <c r="BN210" s="371"/>
      <c r="BO210" s="281"/>
      <c r="BP210" s="379"/>
      <c r="BQ210" s="371"/>
      <c r="BR210" s="282"/>
      <c r="BS210" s="379"/>
      <c r="BT210" s="371"/>
      <c r="BU210" s="282"/>
      <c r="BV210" s="379"/>
      <c r="BW210" s="371"/>
      <c r="BX210" s="282"/>
      <c r="BY210" s="379"/>
      <c r="BZ210" s="371"/>
      <c r="CA210" s="282"/>
      <c r="CB210" s="379"/>
      <c r="CC210" s="371"/>
      <c r="CD210" s="282"/>
      <c r="CE210" s="379"/>
      <c r="CF210" s="371"/>
      <c r="CG210" s="282"/>
      <c r="CH210" s="379"/>
      <c r="CI210" s="371"/>
      <c r="CJ210" s="282"/>
      <c r="CK210" s="366"/>
      <c r="CL210" s="407"/>
      <c r="CM210" s="366"/>
      <c r="CN210" s="407"/>
      <c r="CO210" s="408"/>
      <c r="CP210" s="824"/>
      <c r="CQ210" s="905"/>
      <c r="CR210" s="824"/>
      <c r="CS210" s="785"/>
      <c r="CT210" s="824"/>
      <c r="CU210" s="367"/>
      <c r="CV210" s="407"/>
      <c r="CW210" s="407"/>
      <c r="CX210" s="407"/>
      <c r="CY210" s="407"/>
      <c r="CZ210" s="407"/>
      <c r="DA210" s="682"/>
      <c r="DB210" s="682"/>
    </row>
    <row r="211" spans="1:115" s="79" customFormat="1" ht="5.0999999999999996" customHeight="1">
      <c r="A211" s="150"/>
      <c r="B211" s="160"/>
      <c r="C211" s="80"/>
      <c r="D211" s="80"/>
      <c r="E211" s="82"/>
      <c r="F211" s="83"/>
      <c r="G211" s="359"/>
      <c r="H211" s="80"/>
      <c r="I211" s="153"/>
      <c r="J211" s="80"/>
      <c r="K211" s="153"/>
      <c r="L211" s="80"/>
      <c r="M211" s="153"/>
      <c r="N211" s="80"/>
      <c r="O211" s="153"/>
      <c r="P211" s="80"/>
      <c r="Q211" s="152"/>
      <c r="R211" s="80"/>
      <c r="S211" s="152"/>
      <c r="T211" s="80"/>
      <c r="U211" s="152"/>
      <c r="V211" s="80"/>
      <c r="W211" s="152"/>
      <c r="X211" s="300"/>
      <c r="Y211" s="157"/>
      <c r="Z211" s="359"/>
      <c r="AA211" s="152"/>
      <c r="AB211" s="153"/>
      <c r="AC211" s="152"/>
      <c r="AD211" s="152"/>
      <c r="AE211" s="152"/>
      <c r="AF211" s="152"/>
      <c r="AG211" s="152"/>
      <c r="AH211" s="152"/>
      <c r="AI211" s="152"/>
      <c r="AJ211" s="152"/>
      <c r="AK211" s="152"/>
      <c r="AL211" s="152"/>
      <c r="AM211" s="152"/>
      <c r="AN211" s="152"/>
      <c r="AO211" s="152"/>
      <c r="AP211" s="152"/>
      <c r="AQ211" s="300"/>
      <c r="AR211" s="157"/>
      <c r="AS211" s="359"/>
      <c r="AT211" s="282"/>
      <c r="AU211" s="281"/>
      <c r="AV211" s="152"/>
      <c r="AW211" s="152"/>
      <c r="AX211" s="152"/>
      <c r="AY211" s="152"/>
      <c r="AZ211" s="152"/>
      <c r="BA211" s="152"/>
      <c r="BB211" s="152"/>
      <c r="BC211" s="152"/>
      <c r="BD211" s="152"/>
      <c r="BE211" s="152"/>
      <c r="BF211" s="152"/>
      <c r="BG211" s="152"/>
      <c r="BH211" s="152"/>
      <c r="BI211" s="152"/>
      <c r="BJ211" s="409"/>
      <c r="BK211" s="407"/>
      <c r="BL211" s="282"/>
      <c r="BM211" s="377"/>
      <c r="BN211" s="370"/>
      <c r="BO211" s="281"/>
      <c r="BP211" s="377"/>
      <c r="BQ211" s="370"/>
      <c r="BR211" s="282"/>
      <c r="BS211" s="377"/>
      <c r="BT211" s="370"/>
      <c r="BU211" s="282"/>
      <c r="BV211" s="377"/>
      <c r="BW211" s="370"/>
      <c r="BX211" s="282"/>
      <c r="BY211" s="377"/>
      <c r="BZ211" s="370"/>
      <c r="CA211" s="282"/>
      <c r="CB211" s="377"/>
      <c r="CC211" s="370"/>
      <c r="CD211" s="282"/>
      <c r="CE211" s="377"/>
      <c r="CF211" s="370"/>
      <c r="CG211" s="282"/>
      <c r="CH211" s="377"/>
      <c r="CI211" s="370"/>
      <c r="CJ211" s="282"/>
      <c r="CK211" s="366"/>
      <c r="CL211" s="407"/>
      <c r="CM211" s="366"/>
      <c r="CN211" s="407"/>
      <c r="CO211" s="408"/>
      <c r="CP211" s="824"/>
      <c r="CQ211" s="905"/>
      <c r="CR211" s="824"/>
      <c r="CS211" s="785"/>
      <c r="CT211" s="824"/>
      <c r="CU211" s="367"/>
      <c r="CV211" s="407"/>
      <c r="CW211" s="407"/>
      <c r="CX211" s="407"/>
      <c r="CY211" s="407"/>
      <c r="CZ211" s="407"/>
      <c r="DA211" s="682"/>
      <c r="DB211" s="682"/>
    </row>
    <row r="212" spans="1:115" s="79" customFormat="1">
      <c r="A212" s="258" t="s">
        <v>308</v>
      </c>
      <c r="B212" s="181" t="s">
        <v>31</v>
      </c>
      <c r="C212" s="173">
        <v>115</v>
      </c>
      <c r="D212" s="173" t="s">
        <v>11</v>
      </c>
      <c r="E212" s="174">
        <v>1207</v>
      </c>
      <c r="F212" s="175">
        <v>138805</v>
      </c>
      <c r="G212" s="359"/>
      <c r="H212" s="173">
        <v>115</v>
      </c>
      <c r="I212" s="177">
        <v>26025.9375</v>
      </c>
      <c r="J212" s="173">
        <v>115</v>
      </c>
      <c r="K212" s="177">
        <v>36436.312499999993</v>
      </c>
      <c r="L212" s="173">
        <v>115</v>
      </c>
      <c r="M212" s="177">
        <v>36436.312499999993</v>
      </c>
      <c r="N212" s="173">
        <v>115</v>
      </c>
      <c r="O212" s="177">
        <v>5205.1875000000009</v>
      </c>
      <c r="P212" s="173">
        <v>115</v>
      </c>
      <c r="Q212" s="177">
        <v>8675.3125</v>
      </c>
      <c r="R212" s="173">
        <v>115</v>
      </c>
      <c r="S212" s="177">
        <v>12145.4375</v>
      </c>
      <c r="T212" s="173">
        <v>115</v>
      </c>
      <c r="U212" s="177">
        <v>12145.4375</v>
      </c>
      <c r="V212" s="173">
        <v>115</v>
      </c>
      <c r="W212" s="177">
        <v>1735.0625</v>
      </c>
      <c r="X212" s="301">
        <v>1</v>
      </c>
      <c r="Y212" s="179">
        <v>138805</v>
      </c>
      <c r="Z212" s="359"/>
      <c r="AA212" s="283">
        <v>115</v>
      </c>
      <c r="AB212" s="177">
        <v>26025.9375</v>
      </c>
      <c r="AC212" s="283">
        <v>115</v>
      </c>
      <c r="AD212" s="176">
        <v>36436.312499999993</v>
      </c>
      <c r="AE212" s="283">
        <v>115</v>
      </c>
      <c r="AF212" s="176">
        <v>36436.312499999993</v>
      </c>
      <c r="AG212" s="283">
        <v>115</v>
      </c>
      <c r="AH212" s="176">
        <v>5205.1875000000009</v>
      </c>
      <c r="AI212" s="248">
        <v>108.10000000000005</v>
      </c>
      <c r="AJ212" s="176">
        <v>8154.7937500000035</v>
      </c>
      <c r="AK212" s="283">
        <v>108.10000000000005</v>
      </c>
      <c r="AL212" s="176">
        <v>11416.711250000004</v>
      </c>
      <c r="AM212" s="283">
        <v>108.10000000000005</v>
      </c>
      <c r="AN212" s="176">
        <v>11416.711250000004</v>
      </c>
      <c r="AO212" s="283">
        <v>108.10000000000005</v>
      </c>
      <c r="AP212" s="176">
        <v>1630.9587500000009</v>
      </c>
      <c r="AQ212" s="301">
        <v>0.98499999999999988</v>
      </c>
      <c r="AR212" s="179">
        <v>136722.92499999999</v>
      </c>
      <c r="AS212" s="359"/>
      <c r="AT212" s="368">
        <v>0</v>
      </c>
      <c r="AU212" s="281">
        <v>0</v>
      </c>
      <c r="AV212" s="368">
        <v>0</v>
      </c>
      <c r="AW212" s="281">
        <v>0</v>
      </c>
      <c r="AX212" s="368">
        <v>0</v>
      </c>
      <c r="AY212" s="281">
        <v>0</v>
      </c>
      <c r="AZ212" s="368">
        <v>0</v>
      </c>
      <c r="BA212" s="281">
        <v>0</v>
      </c>
      <c r="BB212" s="368">
        <v>6.8999999999999488</v>
      </c>
      <c r="BC212" s="281">
        <v>520.51874999999654</v>
      </c>
      <c r="BD212" s="368">
        <v>6.8999999999999488</v>
      </c>
      <c r="BE212" s="281">
        <v>728.72624999999607</v>
      </c>
      <c r="BF212" s="368">
        <v>6.8999999999999488</v>
      </c>
      <c r="BG212" s="281">
        <v>728.72624999999607</v>
      </c>
      <c r="BH212" s="368">
        <v>6.8999999999999488</v>
      </c>
      <c r="BI212" s="281">
        <v>104.10374999999908</v>
      </c>
      <c r="BJ212" s="409">
        <v>1.4999999999999913E-2</v>
      </c>
      <c r="BK212" s="407">
        <v>2082.074999999988</v>
      </c>
      <c r="BL212" s="282"/>
      <c r="BM212" s="376">
        <v>0</v>
      </c>
      <c r="BN212" s="369"/>
      <c r="BO212" s="281">
        <v>0</v>
      </c>
      <c r="BP212" s="376">
        <v>0</v>
      </c>
      <c r="BQ212" s="369"/>
      <c r="BR212" s="281">
        <v>0</v>
      </c>
      <c r="BS212" s="376">
        <v>0</v>
      </c>
      <c r="BT212" s="369"/>
      <c r="BU212" s="281">
        <v>0</v>
      </c>
      <c r="BV212" s="376">
        <v>0</v>
      </c>
      <c r="BW212" s="369"/>
      <c r="BX212" s="281">
        <v>0</v>
      </c>
      <c r="BY212" s="376">
        <v>6.8999999999999488</v>
      </c>
      <c r="BZ212" s="369">
        <v>1</v>
      </c>
      <c r="CA212" s="281">
        <v>520.51874999999654</v>
      </c>
      <c r="CB212" s="376">
        <v>6.8999999999999488</v>
      </c>
      <c r="CC212" s="369">
        <v>1</v>
      </c>
      <c r="CD212" s="281">
        <v>728.72624999999607</v>
      </c>
      <c r="CE212" s="376">
        <v>6.8999999999999488</v>
      </c>
      <c r="CF212" s="369">
        <v>1</v>
      </c>
      <c r="CG212" s="281">
        <v>728.72624999999607</v>
      </c>
      <c r="CH212" s="376">
        <v>6.8999999999999488</v>
      </c>
      <c r="CI212" s="369"/>
      <c r="CJ212" s="281">
        <v>0</v>
      </c>
      <c r="CK212" s="366">
        <v>0.95000000000000007</v>
      </c>
      <c r="CL212" s="407">
        <v>1977.9712499999887</v>
      </c>
      <c r="CM212" s="369">
        <v>0</v>
      </c>
      <c r="CN212" s="407">
        <v>0</v>
      </c>
      <c r="CO212" s="408">
        <v>0.95000000000000007</v>
      </c>
      <c r="CP212" s="824">
        <v>1977.9712499999887</v>
      </c>
      <c r="CQ212" s="905">
        <v>0.95000000000000007</v>
      </c>
      <c r="CR212" s="824">
        <v>1977.9712499999887</v>
      </c>
      <c r="CS212" s="785"/>
      <c r="CT212" s="824"/>
      <c r="CU212" s="367"/>
      <c r="CV212" s="407"/>
      <c r="CW212" s="407"/>
      <c r="CX212" s="407"/>
      <c r="CY212" s="407"/>
      <c r="CZ212" s="407"/>
      <c r="DA212" s="682"/>
      <c r="DB212" s="682"/>
      <c r="DG212" s="79">
        <v>136722.92500000002</v>
      </c>
      <c r="DH212" s="180">
        <v>2082.0749999999825</v>
      </c>
      <c r="DI212" s="180">
        <v>34701.25</v>
      </c>
      <c r="DJ212" s="297">
        <v>5.9999999999999498E-2</v>
      </c>
      <c r="DK212" s="180">
        <v>108.10000000000005</v>
      </c>
    </row>
    <row r="213" spans="1:115" s="79" customFormat="1">
      <c r="A213" s="150"/>
      <c r="B213" s="160"/>
      <c r="C213" s="80"/>
      <c r="D213" s="80"/>
      <c r="E213" s="82"/>
      <c r="F213" s="83"/>
      <c r="G213" s="359"/>
      <c r="H213" s="80"/>
      <c r="I213" s="153"/>
      <c r="J213" s="80"/>
      <c r="K213" s="153"/>
      <c r="L213" s="80"/>
      <c r="M213" s="153"/>
      <c r="N213" s="80"/>
      <c r="O213" s="153"/>
      <c r="P213" s="80"/>
      <c r="Q213" s="152"/>
      <c r="R213" s="80"/>
      <c r="S213" s="152"/>
      <c r="T213" s="80"/>
      <c r="U213" s="152"/>
      <c r="V213" s="80"/>
      <c r="W213" s="152"/>
      <c r="X213" s="300"/>
      <c r="Y213" s="157"/>
      <c r="Z213" s="359"/>
      <c r="AA213" s="152"/>
      <c r="AB213" s="153"/>
      <c r="AC213" s="152"/>
      <c r="AD213" s="152"/>
      <c r="AE213" s="152"/>
      <c r="AF213" s="152"/>
      <c r="AG213" s="152"/>
      <c r="AH213" s="152"/>
      <c r="AI213" s="152"/>
      <c r="AJ213" s="152"/>
      <c r="AK213" s="152"/>
      <c r="AL213" s="152"/>
      <c r="AM213" s="152"/>
      <c r="AN213" s="152"/>
      <c r="AO213" s="152"/>
      <c r="AP213" s="152"/>
      <c r="AQ213" s="300"/>
      <c r="AR213" s="157"/>
      <c r="AS213" s="359"/>
      <c r="AT213" s="282"/>
      <c r="AU213" s="281"/>
      <c r="AV213" s="152"/>
      <c r="AW213" s="152"/>
      <c r="AX213" s="152"/>
      <c r="AY213" s="152"/>
      <c r="AZ213" s="152"/>
      <c r="BA213" s="152"/>
      <c r="BB213" s="152"/>
      <c r="BC213" s="152"/>
      <c r="BD213" s="152"/>
      <c r="BE213" s="152"/>
      <c r="BF213" s="152"/>
      <c r="BG213" s="152"/>
      <c r="BH213" s="152"/>
      <c r="BI213" s="152"/>
      <c r="BJ213" s="409"/>
      <c r="BK213" s="407"/>
      <c r="BL213" s="282"/>
      <c r="BM213" s="377"/>
      <c r="BN213" s="370"/>
      <c r="BO213" s="281"/>
      <c r="BP213" s="377"/>
      <c r="BQ213" s="370"/>
      <c r="BR213" s="282"/>
      <c r="BS213" s="377"/>
      <c r="BT213" s="370"/>
      <c r="BU213" s="282"/>
      <c r="BV213" s="377"/>
      <c r="BW213" s="370"/>
      <c r="BX213" s="282"/>
      <c r="BY213" s="377"/>
      <c r="BZ213" s="370"/>
      <c r="CA213" s="282"/>
      <c r="CB213" s="377"/>
      <c r="CC213" s="370"/>
      <c r="CD213" s="282"/>
      <c r="CE213" s="377"/>
      <c r="CF213" s="370"/>
      <c r="CG213" s="282"/>
      <c r="CH213" s="377"/>
      <c r="CI213" s="370"/>
      <c r="CJ213" s="282"/>
      <c r="CK213" s="366"/>
      <c r="CL213" s="407"/>
      <c r="CM213" s="366"/>
      <c r="CN213" s="407"/>
      <c r="CO213" s="408"/>
      <c r="CP213" s="824"/>
      <c r="CQ213" s="905"/>
      <c r="CR213" s="824"/>
      <c r="CS213" s="785"/>
      <c r="CT213" s="824"/>
      <c r="CU213" s="367"/>
      <c r="CV213" s="407"/>
      <c r="CW213" s="407"/>
      <c r="CX213" s="407"/>
      <c r="CY213" s="407"/>
      <c r="CZ213" s="407"/>
      <c r="DA213" s="682"/>
      <c r="DB213" s="682"/>
    </row>
    <row r="214" spans="1:115" s="180" customFormat="1">
      <c r="A214" s="171"/>
      <c r="B214" s="172" t="s">
        <v>129</v>
      </c>
      <c r="C214" s="173">
        <v>226</v>
      </c>
      <c r="D214" s="173" t="s">
        <v>11</v>
      </c>
      <c r="E214" s="174">
        <v>1595</v>
      </c>
      <c r="F214" s="175">
        <v>360470</v>
      </c>
      <c r="G214" s="359"/>
      <c r="H214" s="173">
        <v>226</v>
      </c>
      <c r="I214" s="177">
        <v>67588.125</v>
      </c>
      <c r="J214" s="173">
        <v>226</v>
      </c>
      <c r="K214" s="177">
        <v>94623.374999999985</v>
      </c>
      <c r="L214" s="173">
        <v>226</v>
      </c>
      <c r="M214" s="177">
        <v>94623.374999999985</v>
      </c>
      <c r="N214" s="173">
        <v>226</v>
      </c>
      <c r="O214" s="177">
        <v>13517.625000000002</v>
      </c>
      <c r="P214" s="173">
        <v>226</v>
      </c>
      <c r="Q214" s="177">
        <v>22529.375</v>
      </c>
      <c r="R214" s="173">
        <v>226</v>
      </c>
      <c r="S214" s="177">
        <v>31541.124999999996</v>
      </c>
      <c r="T214" s="173">
        <v>226</v>
      </c>
      <c r="U214" s="177">
        <v>31541.124999999996</v>
      </c>
      <c r="V214" s="173">
        <v>226</v>
      </c>
      <c r="W214" s="177">
        <v>4505.875</v>
      </c>
      <c r="X214" s="301">
        <v>1</v>
      </c>
      <c r="Y214" s="179">
        <v>360470</v>
      </c>
      <c r="Z214" s="359"/>
      <c r="AA214" s="283">
        <v>225.99999999999997</v>
      </c>
      <c r="AB214" s="177">
        <v>67588.124999999985</v>
      </c>
      <c r="AC214" s="283">
        <v>226</v>
      </c>
      <c r="AD214" s="176">
        <v>94623.374999999985</v>
      </c>
      <c r="AE214" s="283">
        <v>226</v>
      </c>
      <c r="AF214" s="176">
        <v>94623.374999999985</v>
      </c>
      <c r="AG214" s="283">
        <v>203.39999999999981</v>
      </c>
      <c r="AH214" s="176">
        <v>12165.86249999999</v>
      </c>
      <c r="AI214" s="176"/>
      <c r="AJ214" s="176">
        <v>0</v>
      </c>
      <c r="AK214" s="176"/>
      <c r="AL214" s="176">
        <v>0</v>
      </c>
      <c r="AM214" s="176"/>
      <c r="AN214" s="176">
        <v>0</v>
      </c>
      <c r="AO214" s="176"/>
      <c r="AP214" s="176">
        <v>0</v>
      </c>
      <c r="AQ214" s="301">
        <v>0.74624999999999986</v>
      </c>
      <c r="AR214" s="179">
        <v>269000.73749999993</v>
      </c>
      <c r="AS214" s="359"/>
      <c r="AT214" s="368">
        <v>0</v>
      </c>
      <c r="AU214" s="281">
        <v>0</v>
      </c>
      <c r="AV214" s="368">
        <v>0</v>
      </c>
      <c r="AW214" s="281">
        <v>0</v>
      </c>
      <c r="AX214" s="368">
        <v>0</v>
      </c>
      <c r="AY214" s="281">
        <v>0</v>
      </c>
      <c r="AZ214" s="368">
        <v>22.600000000000193</v>
      </c>
      <c r="BA214" s="281">
        <v>1351.7625000000116</v>
      </c>
      <c r="BB214" s="368">
        <v>226</v>
      </c>
      <c r="BC214" s="281">
        <v>22529.375</v>
      </c>
      <c r="BD214" s="368">
        <v>226</v>
      </c>
      <c r="BE214" s="281">
        <v>31541.124999999996</v>
      </c>
      <c r="BF214" s="368">
        <v>226</v>
      </c>
      <c r="BG214" s="281">
        <v>31541.124999999996</v>
      </c>
      <c r="BH214" s="368">
        <v>226</v>
      </c>
      <c r="BI214" s="281">
        <v>4505.875</v>
      </c>
      <c r="BJ214" s="409">
        <v>0.25375000000000003</v>
      </c>
      <c r="BK214" s="407">
        <v>91469.262500000012</v>
      </c>
      <c r="BL214" s="282"/>
      <c r="BM214" s="376">
        <v>0</v>
      </c>
      <c r="BN214" s="369"/>
      <c r="BO214" s="281">
        <v>0</v>
      </c>
      <c r="BP214" s="376">
        <v>0</v>
      </c>
      <c r="BQ214" s="369"/>
      <c r="BR214" s="281">
        <v>0</v>
      </c>
      <c r="BS214" s="376">
        <v>0</v>
      </c>
      <c r="BT214" s="369"/>
      <c r="BU214" s="281">
        <v>0</v>
      </c>
      <c r="BV214" s="376">
        <v>22.600000000000193</v>
      </c>
      <c r="BW214" s="369">
        <v>1</v>
      </c>
      <c r="BX214" s="281">
        <v>1351.7625000000116</v>
      </c>
      <c r="BY214" s="376">
        <v>226</v>
      </c>
      <c r="BZ214" s="369">
        <v>1</v>
      </c>
      <c r="CA214" s="281">
        <v>22529.375</v>
      </c>
      <c r="CB214" s="376">
        <v>226</v>
      </c>
      <c r="CC214" s="369">
        <v>1</v>
      </c>
      <c r="CD214" s="281">
        <v>31541.124999999996</v>
      </c>
      <c r="CE214" s="376">
        <v>226</v>
      </c>
      <c r="CF214" s="369">
        <v>1</v>
      </c>
      <c r="CG214" s="281">
        <v>31541.124999999996</v>
      </c>
      <c r="CH214" s="376">
        <v>226</v>
      </c>
      <c r="CI214" s="369">
        <v>0.96</v>
      </c>
      <c r="CJ214" s="281">
        <v>4325.6399999999994</v>
      </c>
      <c r="CK214" s="366">
        <v>0.99802955665024629</v>
      </c>
      <c r="CL214" s="407">
        <v>91289.027500000011</v>
      </c>
      <c r="CM214" s="369">
        <v>0</v>
      </c>
      <c r="CN214" s="407">
        <v>0</v>
      </c>
      <c r="CO214" s="408">
        <v>0.99802955665024629</v>
      </c>
      <c r="CP214" s="824">
        <v>91289.027500000011</v>
      </c>
      <c r="CQ214" s="905">
        <v>0.99802955665024629</v>
      </c>
      <c r="CR214" s="824">
        <v>91289.027500000011</v>
      </c>
      <c r="CS214" s="785"/>
      <c r="CT214" s="824"/>
      <c r="CU214" s="367"/>
      <c r="CV214" s="407"/>
      <c r="CW214" s="407"/>
      <c r="CX214" s="407"/>
      <c r="CY214" s="407"/>
      <c r="CZ214" s="407"/>
      <c r="DA214" s="682"/>
      <c r="DB214" s="682"/>
      <c r="DF214" s="297"/>
      <c r="DG214" s="79">
        <v>269000.73749999993</v>
      </c>
      <c r="DH214" s="302">
        <v>12165.862499999988</v>
      </c>
      <c r="DI214" s="302">
        <v>13517.625</v>
      </c>
      <c r="DJ214" s="303">
        <v>0.89999999999999913</v>
      </c>
      <c r="DK214" s="302">
        <v>203.39999999999981</v>
      </c>
    </row>
    <row r="215" spans="1:115" s="180" customFormat="1">
      <c r="A215" s="171"/>
      <c r="B215" s="172" t="s">
        <v>130</v>
      </c>
      <c r="C215" s="173">
        <v>36</v>
      </c>
      <c r="D215" s="173" t="s">
        <v>11</v>
      </c>
      <c r="E215" s="174">
        <v>2278.8890000000001</v>
      </c>
      <c r="F215" s="175">
        <v>82040.004000000001</v>
      </c>
      <c r="G215" s="359"/>
      <c r="H215" s="173">
        <v>36</v>
      </c>
      <c r="I215" s="177">
        <v>15382.500750000001</v>
      </c>
      <c r="J215" s="173">
        <v>36</v>
      </c>
      <c r="K215" s="177">
        <v>21535.501049999999</v>
      </c>
      <c r="L215" s="173">
        <v>36</v>
      </c>
      <c r="M215" s="177">
        <v>21535.501049999999</v>
      </c>
      <c r="N215" s="173">
        <v>36</v>
      </c>
      <c r="O215" s="177">
        <v>3076.5001500000003</v>
      </c>
      <c r="P215" s="173">
        <v>36</v>
      </c>
      <c r="Q215" s="177">
        <v>5127.5002500000001</v>
      </c>
      <c r="R215" s="173">
        <v>36</v>
      </c>
      <c r="S215" s="177">
        <v>7178.5003500000003</v>
      </c>
      <c r="T215" s="173">
        <v>36</v>
      </c>
      <c r="U215" s="177">
        <v>7178.5003500000003</v>
      </c>
      <c r="V215" s="173">
        <v>36</v>
      </c>
      <c r="W215" s="177">
        <v>1025.5000500000001</v>
      </c>
      <c r="X215" s="301">
        <v>1.0000000000000002</v>
      </c>
      <c r="Y215" s="179">
        <v>82040.004000000015</v>
      </c>
      <c r="Z215" s="359"/>
      <c r="AA215" s="283">
        <v>36</v>
      </c>
      <c r="AB215" s="177">
        <v>15382.500750000001</v>
      </c>
      <c r="AC215" s="283">
        <v>36</v>
      </c>
      <c r="AD215" s="176">
        <v>21535.501049999999</v>
      </c>
      <c r="AE215" s="283">
        <v>36</v>
      </c>
      <c r="AF215" s="176">
        <v>21535.501049999999</v>
      </c>
      <c r="AG215" s="283">
        <v>36</v>
      </c>
      <c r="AH215" s="176">
        <v>3076.5001500000003</v>
      </c>
      <c r="AI215" s="176">
        <v>23.400000000000023</v>
      </c>
      <c r="AJ215" s="176">
        <v>3332.8751625000036</v>
      </c>
      <c r="AK215" s="283">
        <v>23.400000000000023</v>
      </c>
      <c r="AL215" s="176">
        <v>4666.0252275000048</v>
      </c>
      <c r="AM215" s="283">
        <v>23.400000000000023</v>
      </c>
      <c r="AN215" s="176">
        <v>4666.0252275000048</v>
      </c>
      <c r="AO215" s="283">
        <v>23.400000000000023</v>
      </c>
      <c r="AP215" s="176">
        <v>666.5750325000007</v>
      </c>
      <c r="AQ215" s="301">
        <v>0.9125000000000002</v>
      </c>
      <c r="AR215" s="179">
        <v>74861.503650000013</v>
      </c>
      <c r="AS215" s="359"/>
      <c r="AT215" s="368">
        <v>0</v>
      </c>
      <c r="AU215" s="281">
        <v>0</v>
      </c>
      <c r="AV215" s="368">
        <v>0</v>
      </c>
      <c r="AW215" s="281">
        <v>0</v>
      </c>
      <c r="AX215" s="368">
        <v>0</v>
      </c>
      <c r="AY215" s="281">
        <v>0</v>
      </c>
      <c r="AZ215" s="368">
        <v>0</v>
      </c>
      <c r="BA215" s="281">
        <v>0</v>
      </c>
      <c r="BB215" s="368">
        <v>12.599999999999977</v>
      </c>
      <c r="BC215" s="281">
        <v>1794.6250874999964</v>
      </c>
      <c r="BD215" s="368">
        <v>12.599999999999977</v>
      </c>
      <c r="BE215" s="281">
        <v>2512.4751224999955</v>
      </c>
      <c r="BF215" s="368">
        <v>12.599999999999977</v>
      </c>
      <c r="BG215" s="281">
        <v>2512.4751224999955</v>
      </c>
      <c r="BH215" s="368">
        <v>12.599999999999977</v>
      </c>
      <c r="BI215" s="281">
        <v>358.9250174999994</v>
      </c>
      <c r="BJ215" s="409">
        <v>8.7499999999999842E-2</v>
      </c>
      <c r="BK215" s="407">
        <v>7178.5003499999866</v>
      </c>
      <c r="BL215" s="282"/>
      <c r="BM215" s="376">
        <v>0</v>
      </c>
      <c r="BN215" s="369"/>
      <c r="BO215" s="281">
        <v>0</v>
      </c>
      <c r="BP215" s="376">
        <v>0</v>
      </c>
      <c r="BQ215" s="369"/>
      <c r="BR215" s="281">
        <v>0</v>
      </c>
      <c r="BS215" s="376">
        <v>0</v>
      </c>
      <c r="BT215" s="369"/>
      <c r="BU215" s="281">
        <v>0</v>
      </c>
      <c r="BV215" s="376">
        <v>0</v>
      </c>
      <c r="BW215" s="369"/>
      <c r="BX215" s="281">
        <v>0</v>
      </c>
      <c r="BY215" s="376">
        <v>12.599999999999977</v>
      </c>
      <c r="BZ215" s="369">
        <v>1</v>
      </c>
      <c r="CA215" s="281">
        <v>1794.6250874999964</v>
      </c>
      <c r="CB215" s="376">
        <v>12.599999999999977</v>
      </c>
      <c r="CC215" s="369">
        <v>1</v>
      </c>
      <c r="CD215" s="281">
        <v>2512.4751224999955</v>
      </c>
      <c r="CE215" s="376">
        <v>12.599999999999977</v>
      </c>
      <c r="CF215" s="369">
        <v>1</v>
      </c>
      <c r="CG215" s="281">
        <v>2512.4751224999955</v>
      </c>
      <c r="CH215" s="376">
        <v>12.599999999999977</v>
      </c>
      <c r="CI215" s="369">
        <v>0.96</v>
      </c>
      <c r="CJ215" s="281">
        <v>344.56801679999938</v>
      </c>
      <c r="CK215" s="366">
        <v>0.99799999999999989</v>
      </c>
      <c r="CL215" s="407">
        <v>7164.1433492999859</v>
      </c>
      <c r="CM215" s="369">
        <v>0</v>
      </c>
      <c r="CN215" s="407">
        <v>0</v>
      </c>
      <c r="CO215" s="408">
        <v>0.99799999999999989</v>
      </c>
      <c r="CP215" s="824">
        <v>7164.1433492999859</v>
      </c>
      <c r="CQ215" s="905">
        <v>0.99799999999999989</v>
      </c>
      <c r="CR215" s="824">
        <v>7164.1433492999859</v>
      </c>
      <c r="CS215" s="785"/>
      <c r="CT215" s="824"/>
      <c r="CU215" s="367"/>
      <c r="CV215" s="407"/>
      <c r="CW215" s="407"/>
      <c r="CX215" s="407"/>
      <c r="CY215" s="407"/>
      <c r="CZ215" s="407"/>
      <c r="DA215" s="682"/>
      <c r="DB215" s="682"/>
      <c r="DG215" s="180">
        <v>74861.503650000013</v>
      </c>
      <c r="DH215" s="180">
        <v>7178.5003499999875</v>
      </c>
      <c r="DI215" s="180">
        <v>20510.001</v>
      </c>
      <c r="DJ215" s="297">
        <v>0.34999999999999937</v>
      </c>
      <c r="DK215" s="180">
        <v>23.400000000000023</v>
      </c>
    </row>
    <row r="216" spans="1:115" s="79" customFormat="1">
      <c r="A216" s="171"/>
      <c r="B216" s="181" t="s">
        <v>61</v>
      </c>
      <c r="C216" s="173">
        <v>62</v>
      </c>
      <c r="D216" s="173" t="s">
        <v>11</v>
      </c>
      <c r="E216" s="174">
        <v>1729</v>
      </c>
      <c r="F216" s="175">
        <v>107198</v>
      </c>
      <c r="G216" s="359"/>
      <c r="H216" s="173">
        <v>62</v>
      </c>
      <c r="I216" s="177">
        <v>20099.625</v>
      </c>
      <c r="J216" s="173">
        <v>62</v>
      </c>
      <c r="K216" s="177">
        <v>28139.474999999999</v>
      </c>
      <c r="L216" s="173">
        <v>62</v>
      </c>
      <c r="M216" s="177">
        <v>28139.474999999999</v>
      </c>
      <c r="N216" s="173">
        <v>62</v>
      </c>
      <c r="O216" s="177">
        <v>4019.9250000000002</v>
      </c>
      <c r="P216" s="173">
        <v>62</v>
      </c>
      <c r="Q216" s="177">
        <v>6699.875</v>
      </c>
      <c r="R216" s="173">
        <v>62</v>
      </c>
      <c r="S216" s="177">
        <v>9379.8249999999989</v>
      </c>
      <c r="T216" s="173">
        <v>62</v>
      </c>
      <c r="U216" s="177">
        <v>9379.8249999999989</v>
      </c>
      <c r="V216" s="173">
        <v>62</v>
      </c>
      <c r="W216" s="177">
        <v>1339.9750000000001</v>
      </c>
      <c r="X216" s="301">
        <v>1</v>
      </c>
      <c r="Y216" s="179">
        <v>107198</v>
      </c>
      <c r="Z216" s="359"/>
      <c r="AA216" s="283">
        <v>62</v>
      </c>
      <c r="AB216" s="177">
        <v>20099.625</v>
      </c>
      <c r="AC216" s="283">
        <v>62</v>
      </c>
      <c r="AD216" s="176">
        <v>28139.474999999999</v>
      </c>
      <c r="AE216" s="176">
        <v>62</v>
      </c>
      <c r="AF216" s="176">
        <v>28139.474999999999</v>
      </c>
      <c r="AG216" s="176">
        <v>62</v>
      </c>
      <c r="AH216" s="176">
        <v>4019.9250000000002</v>
      </c>
      <c r="AI216" s="751">
        <v>0.83778802287631038</v>
      </c>
      <c r="AJ216" s="176">
        <v>90.533468222071292</v>
      </c>
      <c r="AK216" s="751">
        <v>0.83778802287631038</v>
      </c>
      <c r="AL216" s="176">
        <v>126.74685551089979</v>
      </c>
      <c r="AM216" s="751">
        <v>0.83778802287631038</v>
      </c>
      <c r="AN216" s="176">
        <v>126.74685551089979</v>
      </c>
      <c r="AO216" s="751">
        <v>0.83778802287631038</v>
      </c>
      <c r="AP216" s="176">
        <v>18.106693644414261</v>
      </c>
      <c r="AQ216" s="301">
        <v>0.75337817751159786</v>
      </c>
      <c r="AR216" s="179">
        <v>80760.633872888269</v>
      </c>
      <c r="AS216" s="359"/>
      <c r="AT216" s="368">
        <v>0</v>
      </c>
      <c r="AU216" s="281">
        <v>0</v>
      </c>
      <c r="AV216" s="368">
        <v>0</v>
      </c>
      <c r="AW216" s="281">
        <v>0</v>
      </c>
      <c r="AX216" s="368">
        <v>0</v>
      </c>
      <c r="AY216" s="281">
        <v>0</v>
      </c>
      <c r="AZ216" s="368">
        <v>0</v>
      </c>
      <c r="BA216" s="281">
        <v>0</v>
      </c>
      <c r="BB216" s="368">
        <v>61.16221197712369</v>
      </c>
      <c r="BC216" s="281">
        <v>6609.341531777929</v>
      </c>
      <c r="BD216" s="368">
        <v>61.16221197712369</v>
      </c>
      <c r="BE216" s="281">
        <v>9253.0781444890999</v>
      </c>
      <c r="BF216" s="368">
        <v>61.16221197712369</v>
      </c>
      <c r="BG216" s="281">
        <v>9253.0781444890999</v>
      </c>
      <c r="BH216" s="368">
        <v>61.16221197712369</v>
      </c>
      <c r="BI216" s="281">
        <v>1321.8683063555859</v>
      </c>
      <c r="BJ216" s="409">
        <v>0.24662182248840198</v>
      </c>
      <c r="BK216" s="407">
        <v>26437.366127111716</v>
      </c>
      <c r="BL216" s="282"/>
      <c r="BM216" s="376">
        <v>0</v>
      </c>
      <c r="BN216" s="369"/>
      <c r="BO216" s="281">
        <v>0</v>
      </c>
      <c r="BP216" s="376">
        <v>0</v>
      </c>
      <c r="BQ216" s="369"/>
      <c r="BR216" s="281">
        <v>0</v>
      </c>
      <c r="BS216" s="376">
        <v>0</v>
      </c>
      <c r="BT216" s="369"/>
      <c r="BU216" s="281">
        <v>0</v>
      </c>
      <c r="BV216" s="376">
        <v>0</v>
      </c>
      <c r="BW216" s="369"/>
      <c r="BX216" s="281">
        <v>0</v>
      </c>
      <c r="BY216" s="376">
        <v>61.16221197712369</v>
      </c>
      <c r="BZ216" s="369">
        <v>1</v>
      </c>
      <c r="CA216" s="281">
        <v>6609.341531777929</v>
      </c>
      <c r="CB216" s="376">
        <v>61.16221197712369</v>
      </c>
      <c r="CC216" s="369">
        <v>1</v>
      </c>
      <c r="CD216" s="281">
        <v>9253.0781444890999</v>
      </c>
      <c r="CE216" s="376">
        <v>61.16221197712369</v>
      </c>
      <c r="CF216" s="369">
        <v>1</v>
      </c>
      <c r="CG216" s="281">
        <v>9253.0781444890999</v>
      </c>
      <c r="CH216" s="376">
        <v>61.16221197712369</v>
      </c>
      <c r="CI216" s="369">
        <v>0.96</v>
      </c>
      <c r="CJ216" s="281">
        <v>1268.9935741013624</v>
      </c>
      <c r="CK216" s="366">
        <v>0.99799999999999989</v>
      </c>
      <c r="CL216" s="407">
        <v>26384.49139485749</v>
      </c>
      <c r="CM216" s="369">
        <v>0</v>
      </c>
      <c r="CN216" s="407">
        <v>0</v>
      </c>
      <c r="CO216" s="408">
        <v>0.99799999999999989</v>
      </c>
      <c r="CP216" s="824">
        <v>26384.49139485749</v>
      </c>
      <c r="CQ216" s="905">
        <v>0.99799999999999989</v>
      </c>
      <c r="CR216" s="824">
        <v>26384.49139485749</v>
      </c>
      <c r="CS216" s="785"/>
      <c r="CT216" s="824"/>
      <c r="CU216" s="367"/>
      <c r="CV216" s="407"/>
      <c r="CW216" s="407"/>
      <c r="CX216" s="407"/>
      <c r="CY216" s="407"/>
      <c r="CZ216" s="407"/>
      <c r="DA216" s="682"/>
      <c r="DB216" s="682"/>
      <c r="DD216" s="79" t="s">
        <v>288</v>
      </c>
      <c r="DG216" s="180">
        <v>80760.633872888284</v>
      </c>
      <c r="DH216" s="180">
        <v>26437.366127111716</v>
      </c>
      <c r="DI216" s="180">
        <v>26799.5</v>
      </c>
      <c r="DJ216" s="297">
        <v>0.9864872899536079</v>
      </c>
      <c r="DK216" s="180">
        <v>0.83778802287631038</v>
      </c>
    </row>
    <row r="217" spans="1:115" s="79" customFormat="1" ht="5.0999999999999996" customHeight="1">
      <c r="A217" s="150"/>
      <c r="B217" s="160"/>
      <c r="C217" s="80"/>
      <c r="D217" s="80"/>
      <c r="E217" s="82"/>
      <c r="F217" s="83"/>
      <c r="G217" s="359"/>
      <c r="H217" s="80"/>
      <c r="I217" s="153"/>
      <c r="J217" s="80"/>
      <c r="K217" s="153"/>
      <c r="L217" s="80"/>
      <c r="M217" s="153"/>
      <c r="N217" s="80"/>
      <c r="O217" s="153"/>
      <c r="P217" s="80"/>
      <c r="Q217" s="152"/>
      <c r="R217" s="80"/>
      <c r="S217" s="152"/>
      <c r="T217" s="80"/>
      <c r="U217" s="152"/>
      <c r="V217" s="80"/>
      <c r="W217" s="152"/>
      <c r="X217" s="300"/>
      <c r="Y217" s="157"/>
      <c r="Z217" s="359"/>
      <c r="AA217" s="152"/>
      <c r="AB217" s="153"/>
      <c r="AC217" s="152"/>
      <c r="AD217" s="152"/>
      <c r="AE217" s="152"/>
      <c r="AF217" s="152"/>
      <c r="AG217" s="152"/>
      <c r="AH217" s="152"/>
      <c r="AI217" s="152"/>
      <c r="AJ217" s="152"/>
      <c r="AK217" s="152"/>
      <c r="AL217" s="152"/>
      <c r="AM217" s="152"/>
      <c r="AN217" s="152"/>
      <c r="AO217" s="152"/>
      <c r="AP217" s="152"/>
      <c r="AQ217" s="300"/>
      <c r="AR217" s="157"/>
      <c r="AS217" s="359"/>
      <c r="AT217" s="282"/>
      <c r="AU217" s="281"/>
      <c r="AV217" s="152"/>
      <c r="AW217" s="152"/>
      <c r="AX217" s="152"/>
      <c r="AY217" s="152"/>
      <c r="AZ217" s="152"/>
      <c r="BA217" s="152"/>
      <c r="BB217" s="152"/>
      <c r="BC217" s="152"/>
      <c r="BD217" s="152"/>
      <c r="BE217" s="152"/>
      <c r="BF217" s="152"/>
      <c r="BG217" s="152"/>
      <c r="BH217" s="152"/>
      <c r="BI217" s="152"/>
      <c r="BJ217" s="409"/>
      <c r="BK217" s="407"/>
      <c r="BL217" s="282"/>
      <c r="BM217" s="377"/>
      <c r="BN217" s="370"/>
      <c r="BO217" s="281"/>
      <c r="BP217" s="377"/>
      <c r="BQ217" s="370"/>
      <c r="BR217" s="282"/>
      <c r="BS217" s="377"/>
      <c r="BT217" s="370"/>
      <c r="BU217" s="282"/>
      <c r="BV217" s="377"/>
      <c r="BW217" s="370"/>
      <c r="BX217" s="282"/>
      <c r="BY217" s="377"/>
      <c r="BZ217" s="370"/>
      <c r="CA217" s="282"/>
      <c r="CB217" s="377"/>
      <c r="CC217" s="370"/>
      <c r="CD217" s="282"/>
      <c r="CE217" s="377"/>
      <c r="CF217" s="370"/>
      <c r="CG217" s="282"/>
      <c r="CH217" s="377"/>
      <c r="CI217" s="370"/>
      <c r="CJ217" s="282"/>
      <c r="CK217" s="366"/>
      <c r="CL217" s="407"/>
      <c r="CM217" s="366"/>
      <c r="CN217" s="407"/>
      <c r="CO217" s="408"/>
      <c r="CP217" s="824"/>
      <c r="CQ217" s="905"/>
      <c r="CR217" s="824"/>
      <c r="CS217" s="785"/>
      <c r="CT217" s="824"/>
      <c r="CU217" s="367"/>
      <c r="CV217" s="407"/>
      <c r="CW217" s="407"/>
      <c r="CX217" s="407"/>
      <c r="CY217" s="407"/>
      <c r="CZ217" s="407"/>
      <c r="DA217" s="682"/>
      <c r="DB217" s="682"/>
    </row>
    <row r="218" spans="1:115" s="79" customFormat="1">
      <c r="A218" s="150"/>
      <c r="B218" s="160" t="s">
        <v>62</v>
      </c>
      <c r="C218" s="80">
        <v>1</v>
      </c>
      <c r="D218" s="80" t="s">
        <v>19</v>
      </c>
      <c r="E218" s="82">
        <v>0</v>
      </c>
      <c r="F218" s="83" t="s">
        <v>42</v>
      </c>
      <c r="G218" s="359"/>
      <c r="H218" s="80"/>
      <c r="I218" s="153"/>
      <c r="J218" s="80"/>
      <c r="K218" s="153"/>
      <c r="L218" s="80"/>
      <c r="M218" s="153"/>
      <c r="N218" s="80"/>
      <c r="O218" s="153"/>
      <c r="P218" s="80"/>
      <c r="Q218" s="152"/>
      <c r="R218" s="80"/>
      <c r="S218" s="152"/>
      <c r="T218" s="80"/>
      <c r="U218" s="152"/>
      <c r="V218" s="80"/>
      <c r="W218" s="152"/>
      <c r="X218" s="300"/>
      <c r="Y218" s="157"/>
      <c r="Z218" s="359"/>
      <c r="AA218" s="152"/>
      <c r="AB218" s="153"/>
      <c r="AC218" s="152"/>
      <c r="AD218" s="152"/>
      <c r="AE218" s="152"/>
      <c r="AF218" s="152"/>
      <c r="AG218" s="152"/>
      <c r="AH218" s="152"/>
      <c r="AI218" s="152"/>
      <c r="AJ218" s="152"/>
      <c r="AK218" s="152"/>
      <c r="AL218" s="152"/>
      <c r="AM218" s="152"/>
      <c r="AN218" s="152"/>
      <c r="AO218" s="152"/>
      <c r="AP218" s="152"/>
      <c r="AQ218" s="300"/>
      <c r="AR218" s="157"/>
      <c r="AS218" s="359"/>
      <c r="AT218" s="282"/>
      <c r="AU218" s="281"/>
      <c r="AV218" s="152"/>
      <c r="AW218" s="152"/>
      <c r="AX218" s="152"/>
      <c r="AY218" s="152"/>
      <c r="AZ218" s="152"/>
      <c r="BA218" s="152"/>
      <c r="BB218" s="152"/>
      <c r="BC218" s="152"/>
      <c r="BD218" s="152"/>
      <c r="BE218" s="152"/>
      <c r="BF218" s="152"/>
      <c r="BG218" s="152"/>
      <c r="BH218" s="152"/>
      <c r="BI218" s="152"/>
      <c r="BJ218" s="409"/>
      <c r="BK218" s="407"/>
      <c r="BL218" s="282"/>
      <c r="BM218" s="377"/>
      <c r="BN218" s="370"/>
      <c r="BO218" s="281"/>
      <c r="BP218" s="377"/>
      <c r="BQ218" s="370"/>
      <c r="BR218" s="282"/>
      <c r="BS218" s="377"/>
      <c r="BT218" s="370"/>
      <c r="BU218" s="282"/>
      <c r="BV218" s="377"/>
      <c r="BW218" s="370"/>
      <c r="BX218" s="282"/>
      <c r="BY218" s="377"/>
      <c r="BZ218" s="370"/>
      <c r="CA218" s="282"/>
      <c r="CB218" s="377"/>
      <c r="CC218" s="370"/>
      <c r="CD218" s="282"/>
      <c r="CE218" s="377"/>
      <c r="CF218" s="370"/>
      <c r="CG218" s="282"/>
      <c r="CH218" s="377"/>
      <c r="CI218" s="370"/>
      <c r="CJ218" s="282"/>
      <c r="CK218" s="366"/>
      <c r="CL218" s="407"/>
      <c r="CM218" s="366"/>
      <c r="CN218" s="407"/>
      <c r="CO218" s="408"/>
      <c r="CP218" s="824"/>
      <c r="CQ218" s="905"/>
      <c r="CR218" s="824"/>
      <c r="CS218" s="785"/>
      <c r="CT218" s="824"/>
      <c r="CU218" s="367"/>
      <c r="CV218" s="407"/>
      <c r="CW218" s="407"/>
      <c r="CX218" s="407"/>
      <c r="CY218" s="407"/>
      <c r="CZ218" s="407"/>
      <c r="DA218" s="682"/>
      <c r="DB218" s="682"/>
    </row>
    <row r="219" spans="1:115" s="79" customFormat="1">
      <c r="A219" s="150"/>
      <c r="B219" s="160" t="s">
        <v>63</v>
      </c>
      <c r="C219" s="80"/>
      <c r="D219" s="80"/>
      <c r="E219" s="82"/>
      <c r="F219" s="83"/>
      <c r="G219" s="359"/>
      <c r="H219" s="80"/>
      <c r="I219" s="153"/>
      <c r="J219" s="80"/>
      <c r="K219" s="153"/>
      <c r="L219" s="80"/>
      <c r="M219" s="153"/>
      <c r="N219" s="80"/>
      <c r="O219" s="153"/>
      <c r="P219" s="80"/>
      <c r="Q219" s="152"/>
      <c r="R219" s="80"/>
      <c r="S219" s="152"/>
      <c r="T219" s="80"/>
      <c r="U219" s="152"/>
      <c r="V219" s="80"/>
      <c r="W219" s="152"/>
      <c r="X219" s="300"/>
      <c r="Y219" s="157"/>
      <c r="Z219" s="359"/>
      <c r="AA219" s="152"/>
      <c r="AB219" s="153"/>
      <c r="AC219" s="152"/>
      <c r="AD219" s="152"/>
      <c r="AE219" s="152"/>
      <c r="AF219" s="152"/>
      <c r="AG219" s="152"/>
      <c r="AH219" s="152"/>
      <c r="AI219" s="152"/>
      <c r="AJ219" s="152"/>
      <c r="AK219" s="152"/>
      <c r="AL219" s="152"/>
      <c r="AM219" s="152"/>
      <c r="AN219" s="152"/>
      <c r="AO219" s="152"/>
      <c r="AP219" s="152"/>
      <c r="AQ219" s="300"/>
      <c r="AR219" s="157"/>
      <c r="AS219" s="359"/>
      <c r="AT219" s="282"/>
      <c r="AU219" s="281"/>
      <c r="AV219" s="152"/>
      <c r="AW219" s="152"/>
      <c r="AX219" s="152"/>
      <c r="AY219" s="152"/>
      <c r="AZ219" s="152"/>
      <c r="BA219" s="152"/>
      <c r="BB219" s="152"/>
      <c r="BC219" s="152"/>
      <c r="BD219" s="152"/>
      <c r="BE219" s="152"/>
      <c r="BF219" s="152"/>
      <c r="BG219" s="152"/>
      <c r="BH219" s="152"/>
      <c r="BI219" s="152"/>
      <c r="BJ219" s="409"/>
      <c r="BK219" s="407"/>
      <c r="BL219" s="282"/>
      <c r="BM219" s="377"/>
      <c r="BN219" s="370"/>
      <c r="BO219" s="281"/>
      <c r="BP219" s="377"/>
      <c r="BQ219" s="370"/>
      <c r="BR219" s="282"/>
      <c r="BS219" s="377"/>
      <c r="BT219" s="370"/>
      <c r="BU219" s="282"/>
      <c r="BV219" s="377"/>
      <c r="BW219" s="370"/>
      <c r="BX219" s="282"/>
      <c r="BY219" s="377"/>
      <c r="BZ219" s="370"/>
      <c r="CA219" s="282"/>
      <c r="CB219" s="377"/>
      <c r="CC219" s="370"/>
      <c r="CD219" s="282"/>
      <c r="CE219" s="377"/>
      <c r="CF219" s="370"/>
      <c r="CG219" s="282"/>
      <c r="CH219" s="377"/>
      <c r="CI219" s="370"/>
      <c r="CJ219" s="282"/>
      <c r="CK219" s="366"/>
      <c r="CL219" s="407"/>
      <c r="CM219" s="366"/>
      <c r="CN219" s="407"/>
      <c r="CO219" s="408"/>
      <c r="CP219" s="824"/>
      <c r="CQ219" s="905"/>
      <c r="CR219" s="824"/>
      <c r="CS219" s="785"/>
      <c r="CT219" s="824"/>
      <c r="CU219" s="367"/>
      <c r="CV219" s="407"/>
      <c r="CW219" s="407"/>
      <c r="CX219" s="407"/>
      <c r="CY219" s="407"/>
      <c r="CZ219" s="407"/>
      <c r="DA219" s="682"/>
      <c r="DB219" s="682"/>
    </row>
    <row r="220" spans="1:115" s="79" customFormat="1" ht="5.0999999999999996" customHeight="1">
      <c r="A220" s="150"/>
      <c r="B220" s="160"/>
      <c r="C220" s="80"/>
      <c r="D220" s="80"/>
      <c r="E220" s="82"/>
      <c r="F220" s="83"/>
      <c r="G220" s="359"/>
      <c r="H220" s="80"/>
      <c r="I220" s="153"/>
      <c r="J220" s="80"/>
      <c r="K220" s="153"/>
      <c r="L220" s="80"/>
      <c r="M220" s="153"/>
      <c r="N220" s="80"/>
      <c r="O220" s="153"/>
      <c r="P220" s="80"/>
      <c r="Q220" s="152"/>
      <c r="R220" s="80"/>
      <c r="S220" s="152"/>
      <c r="T220" s="80"/>
      <c r="U220" s="152"/>
      <c r="V220" s="80"/>
      <c r="W220" s="152"/>
      <c r="X220" s="300"/>
      <c r="Y220" s="157"/>
      <c r="Z220" s="359"/>
      <c r="AA220" s="152"/>
      <c r="AB220" s="153"/>
      <c r="AC220" s="152"/>
      <c r="AD220" s="152"/>
      <c r="AE220" s="152"/>
      <c r="AF220" s="152"/>
      <c r="AG220" s="152"/>
      <c r="AH220" s="152"/>
      <c r="AI220" s="152"/>
      <c r="AJ220" s="152"/>
      <c r="AK220" s="152"/>
      <c r="AL220" s="152"/>
      <c r="AM220" s="152"/>
      <c r="AN220" s="152"/>
      <c r="AO220" s="152"/>
      <c r="AP220" s="152"/>
      <c r="AQ220" s="300"/>
      <c r="AR220" s="157"/>
      <c r="AS220" s="359"/>
      <c r="AT220" s="282"/>
      <c r="AU220" s="281"/>
      <c r="AV220" s="152"/>
      <c r="AW220" s="152"/>
      <c r="AX220" s="152"/>
      <c r="AY220" s="152"/>
      <c r="AZ220" s="152"/>
      <c r="BA220" s="152"/>
      <c r="BB220" s="152"/>
      <c r="BC220" s="152"/>
      <c r="BD220" s="152"/>
      <c r="BE220" s="152"/>
      <c r="BF220" s="152"/>
      <c r="BG220" s="152"/>
      <c r="BH220" s="152"/>
      <c r="BI220" s="152"/>
      <c r="BJ220" s="409"/>
      <c r="BK220" s="407"/>
      <c r="BL220" s="282"/>
      <c r="BM220" s="377"/>
      <c r="BN220" s="370"/>
      <c r="BO220" s="281"/>
      <c r="BP220" s="377"/>
      <c r="BQ220" s="370"/>
      <c r="BR220" s="282"/>
      <c r="BS220" s="377"/>
      <c r="BT220" s="370"/>
      <c r="BU220" s="282"/>
      <c r="BV220" s="377"/>
      <c r="BW220" s="370"/>
      <c r="BX220" s="282"/>
      <c r="BY220" s="377"/>
      <c r="BZ220" s="370"/>
      <c r="CA220" s="282"/>
      <c r="CB220" s="377"/>
      <c r="CC220" s="370"/>
      <c r="CD220" s="282"/>
      <c r="CE220" s="377"/>
      <c r="CF220" s="370"/>
      <c r="CG220" s="282"/>
      <c r="CH220" s="377"/>
      <c r="CI220" s="370"/>
      <c r="CJ220" s="282"/>
      <c r="CK220" s="366"/>
      <c r="CL220" s="407"/>
      <c r="CM220" s="366"/>
      <c r="CN220" s="407"/>
      <c r="CO220" s="408"/>
      <c r="CP220" s="824"/>
      <c r="CQ220" s="905"/>
      <c r="CR220" s="824"/>
      <c r="CS220" s="785"/>
      <c r="CT220" s="824"/>
      <c r="CU220" s="367"/>
      <c r="CV220" s="407"/>
      <c r="CW220" s="407"/>
      <c r="CX220" s="407"/>
      <c r="CY220" s="407"/>
      <c r="CZ220" s="407"/>
      <c r="DA220" s="682"/>
      <c r="DB220" s="682"/>
    </row>
    <row r="221" spans="1:115" s="79" customFormat="1">
      <c r="A221" s="432"/>
      <c r="B221" s="433"/>
      <c r="C221" s="434"/>
      <c r="D221" s="434"/>
      <c r="E221" s="435"/>
      <c r="F221" s="436"/>
      <c r="G221" s="708"/>
      <c r="H221" s="434"/>
      <c r="I221" s="747"/>
      <c r="J221" s="434"/>
      <c r="K221" s="747"/>
      <c r="L221" s="434"/>
      <c r="M221" s="747"/>
      <c r="N221" s="434"/>
      <c r="O221" s="747"/>
      <c r="P221" s="434"/>
      <c r="Q221" s="705"/>
      <c r="R221" s="434"/>
      <c r="S221" s="705"/>
      <c r="T221" s="434"/>
      <c r="U221" s="705"/>
      <c r="V221" s="434"/>
      <c r="W221" s="705"/>
      <c r="X221" s="706"/>
      <c r="Y221" s="707"/>
      <c r="Z221" s="708"/>
      <c r="AA221" s="705"/>
      <c r="AB221" s="747"/>
      <c r="AC221" s="705"/>
      <c r="AD221" s="705"/>
      <c r="AE221" s="705"/>
      <c r="AF221" s="705"/>
      <c r="AG221" s="705"/>
      <c r="AH221" s="705"/>
      <c r="AI221" s="705"/>
      <c r="AJ221" s="705"/>
      <c r="AK221" s="705"/>
      <c r="AL221" s="705"/>
      <c r="AM221" s="705"/>
      <c r="AN221" s="705"/>
      <c r="AO221" s="705"/>
      <c r="AP221" s="705"/>
      <c r="AQ221" s="706"/>
      <c r="AR221" s="707"/>
      <c r="AS221" s="708"/>
      <c r="AT221" s="703"/>
      <c r="AU221" s="744"/>
      <c r="AV221" s="705"/>
      <c r="AW221" s="705"/>
      <c r="AX221" s="705"/>
      <c r="AY221" s="705"/>
      <c r="AZ221" s="705"/>
      <c r="BA221" s="705"/>
      <c r="BB221" s="705"/>
      <c r="BC221" s="705"/>
      <c r="BD221" s="705"/>
      <c r="BE221" s="705"/>
      <c r="BF221" s="705"/>
      <c r="BG221" s="705"/>
      <c r="BH221" s="705"/>
      <c r="BI221" s="705"/>
      <c r="BJ221" s="706"/>
      <c r="BK221" s="707">
        <f>SUM(BK210:BK220)</f>
        <v>127167.2039771117</v>
      </c>
      <c r="BL221" s="708"/>
      <c r="BM221" s="746"/>
      <c r="BN221" s="809"/>
      <c r="BO221" s="747"/>
      <c r="BP221" s="746"/>
      <c r="BQ221" s="809"/>
      <c r="BR221" s="705"/>
      <c r="BS221" s="746"/>
      <c r="BT221" s="809"/>
      <c r="BU221" s="705"/>
      <c r="BV221" s="746"/>
      <c r="BW221" s="809"/>
      <c r="BX221" s="705"/>
      <c r="BY221" s="746"/>
      <c r="BZ221" s="809"/>
      <c r="CA221" s="705"/>
      <c r="CB221" s="746"/>
      <c r="CC221" s="809"/>
      <c r="CD221" s="705"/>
      <c r="CE221" s="746"/>
      <c r="CF221" s="809"/>
      <c r="CG221" s="705"/>
      <c r="CH221" s="746"/>
      <c r="CI221" s="809"/>
      <c r="CJ221" s="705"/>
      <c r="CK221" s="711"/>
      <c r="CL221" s="707"/>
      <c r="CM221" s="711"/>
      <c r="CN221" s="707"/>
      <c r="CO221" s="934">
        <f>CP221/BK221</f>
        <v>0.99723536830284099</v>
      </c>
      <c r="CP221" s="930">
        <f>SUM(CP210:CP220)</f>
        <v>126815.63349415749</v>
      </c>
      <c r="CQ221" s="933">
        <f>CR221/BK221</f>
        <v>0.99723536830284099</v>
      </c>
      <c r="CR221" s="922">
        <f>SUM(CR210:CR220)</f>
        <v>126815.63349415749</v>
      </c>
      <c r="CS221" s="931">
        <v>0.95</v>
      </c>
      <c r="CT221" s="932">
        <f>CS221*BK221</f>
        <v>120808.84377825611</v>
      </c>
      <c r="CU221" s="862">
        <f>CT221</f>
        <v>120808.84377825611</v>
      </c>
      <c r="CV221" s="438"/>
      <c r="CW221" s="438"/>
      <c r="CX221" s="438"/>
      <c r="CY221" s="438"/>
      <c r="CZ221" s="438"/>
      <c r="DA221" s="682"/>
      <c r="DB221" s="682"/>
    </row>
    <row r="222" spans="1:115" s="79" customFormat="1" ht="5.0999999999999996" customHeight="1">
      <c r="A222" s="150"/>
      <c r="B222" s="160"/>
      <c r="C222" s="80"/>
      <c r="D222" s="80"/>
      <c r="E222" s="82"/>
      <c r="F222" s="83"/>
      <c r="G222" s="359"/>
      <c r="H222" s="80"/>
      <c r="I222" s="153"/>
      <c r="J222" s="80"/>
      <c r="K222" s="153"/>
      <c r="L222" s="80"/>
      <c r="M222" s="153"/>
      <c r="N222" s="80"/>
      <c r="O222" s="153"/>
      <c r="P222" s="80"/>
      <c r="Q222" s="152"/>
      <c r="R222" s="80"/>
      <c r="S222" s="152"/>
      <c r="T222" s="80"/>
      <c r="U222" s="152"/>
      <c r="V222" s="80"/>
      <c r="W222" s="152"/>
      <c r="X222" s="300"/>
      <c r="Y222" s="157"/>
      <c r="Z222" s="359"/>
      <c r="AA222" s="152"/>
      <c r="AB222" s="153"/>
      <c r="AC222" s="152"/>
      <c r="AD222" s="152"/>
      <c r="AE222" s="152"/>
      <c r="AF222" s="152"/>
      <c r="AG222" s="152"/>
      <c r="AH222" s="152"/>
      <c r="AI222" s="152"/>
      <c r="AJ222" s="152"/>
      <c r="AK222" s="152"/>
      <c r="AL222" s="152"/>
      <c r="AM222" s="152"/>
      <c r="AN222" s="152"/>
      <c r="AO222" s="152"/>
      <c r="AP222" s="152"/>
      <c r="AQ222" s="300"/>
      <c r="AR222" s="157"/>
      <c r="AS222" s="359"/>
      <c r="AT222" s="282"/>
      <c r="AU222" s="281"/>
      <c r="AV222" s="152"/>
      <c r="AW222" s="152"/>
      <c r="AX222" s="152"/>
      <c r="AY222" s="152"/>
      <c r="AZ222" s="152"/>
      <c r="BA222" s="152"/>
      <c r="BB222" s="152"/>
      <c r="BC222" s="152"/>
      <c r="BD222" s="152"/>
      <c r="BE222" s="152"/>
      <c r="BF222" s="152"/>
      <c r="BG222" s="152"/>
      <c r="BH222" s="152"/>
      <c r="BI222" s="152"/>
      <c r="BJ222" s="300"/>
      <c r="BK222" s="157"/>
      <c r="BL222" s="359"/>
      <c r="BM222" s="377"/>
      <c r="BN222" s="370"/>
      <c r="BO222" s="153"/>
      <c r="BP222" s="377"/>
      <c r="BQ222" s="370"/>
      <c r="BR222" s="152"/>
      <c r="BS222" s="377"/>
      <c r="BT222" s="370"/>
      <c r="BU222" s="152"/>
      <c r="BV222" s="377"/>
      <c r="BW222" s="370"/>
      <c r="BX222" s="152"/>
      <c r="BY222" s="377"/>
      <c r="BZ222" s="370"/>
      <c r="CA222" s="152"/>
      <c r="CB222" s="377"/>
      <c r="CC222" s="370"/>
      <c r="CD222" s="152"/>
      <c r="CE222" s="377"/>
      <c r="CF222" s="370"/>
      <c r="CG222" s="152"/>
      <c r="CH222" s="377"/>
      <c r="CI222" s="370"/>
      <c r="CJ222" s="152"/>
      <c r="CK222" s="156"/>
      <c r="CL222" s="157"/>
      <c r="CM222" s="156"/>
      <c r="CN222" s="157"/>
      <c r="CO222" s="383"/>
      <c r="CP222" s="681"/>
      <c r="CQ222" s="907"/>
      <c r="CR222" s="681"/>
      <c r="CS222" s="785"/>
      <c r="CT222" s="824"/>
      <c r="CU222" s="367"/>
      <c r="CV222" s="407"/>
      <c r="CW222" s="407"/>
      <c r="CX222" s="407"/>
      <c r="CY222" s="407"/>
      <c r="CZ222" s="407"/>
      <c r="DA222" s="682"/>
      <c r="DB222" s="682"/>
    </row>
    <row r="223" spans="1:115" s="79" customFormat="1">
      <c r="A223" s="150"/>
      <c r="B223" s="160"/>
      <c r="C223" s="80"/>
      <c r="D223" s="80"/>
      <c r="E223" s="82"/>
      <c r="F223" s="83"/>
      <c r="G223" s="359"/>
      <c r="H223" s="80"/>
      <c r="I223" s="153"/>
      <c r="J223" s="80"/>
      <c r="K223" s="153"/>
      <c r="L223" s="80"/>
      <c r="M223" s="153"/>
      <c r="N223" s="80"/>
      <c r="O223" s="153"/>
      <c r="P223" s="80"/>
      <c r="Q223" s="152"/>
      <c r="R223" s="80"/>
      <c r="S223" s="152"/>
      <c r="T223" s="80"/>
      <c r="U223" s="152"/>
      <c r="V223" s="80"/>
      <c r="W223" s="152"/>
      <c r="X223" s="300"/>
      <c r="Y223" s="157"/>
      <c r="Z223" s="359"/>
      <c r="AA223" s="152"/>
      <c r="AB223" s="153"/>
      <c r="AC223" s="152"/>
      <c r="AD223" s="152"/>
      <c r="AE223" s="152"/>
      <c r="AF223" s="152"/>
      <c r="AG223" s="152"/>
      <c r="AH223" s="152"/>
      <c r="AI223" s="152"/>
      <c r="AJ223" s="152"/>
      <c r="AK223" s="152"/>
      <c r="AL223" s="152"/>
      <c r="AM223" s="152"/>
      <c r="AN223" s="152"/>
      <c r="AO223" s="152"/>
      <c r="AP223" s="152"/>
      <c r="AQ223" s="300"/>
      <c r="AR223" s="157"/>
      <c r="AS223" s="359"/>
      <c r="AT223" s="282"/>
      <c r="AU223" s="281"/>
      <c r="AV223" s="152"/>
      <c r="AW223" s="152"/>
      <c r="AX223" s="152"/>
      <c r="AY223" s="152"/>
      <c r="AZ223" s="152"/>
      <c r="BA223" s="152"/>
      <c r="BB223" s="152"/>
      <c r="BC223" s="152"/>
      <c r="BD223" s="152"/>
      <c r="BE223" s="152"/>
      <c r="BF223" s="152"/>
      <c r="BG223" s="152"/>
      <c r="BH223" s="152"/>
      <c r="BI223" s="152"/>
      <c r="BJ223" s="409"/>
      <c r="BK223" s="407"/>
      <c r="BL223" s="282"/>
      <c r="BM223" s="377"/>
      <c r="BN223" s="370"/>
      <c r="BO223" s="281"/>
      <c r="BP223" s="377"/>
      <c r="BQ223" s="370"/>
      <c r="BR223" s="282"/>
      <c r="BS223" s="377"/>
      <c r="BT223" s="370"/>
      <c r="BU223" s="282"/>
      <c r="BV223" s="377"/>
      <c r="BW223" s="370"/>
      <c r="BX223" s="282"/>
      <c r="BY223" s="377"/>
      <c r="BZ223" s="370"/>
      <c r="CA223" s="282"/>
      <c r="CB223" s="377"/>
      <c r="CC223" s="370"/>
      <c r="CD223" s="282"/>
      <c r="CE223" s="377"/>
      <c r="CF223" s="370"/>
      <c r="CG223" s="282"/>
      <c r="CH223" s="377"/>
      <c r="CI223" s="370"/>
      <c r="CJ223" s="282"/>
      <c r="CK223" s="366"/>
      <c r="CL223" s="407"/>
      <c r="CM223" s="366"/>
      <c r="CN223" s="407"/>
      <c r="CO223" s="408"/>
      <c r="CP223" s="824"/>
      <c r="CQ223" s="905"/>
      <c r="CR223" s="824"/>
      <c r="CS223" s="785"/>
      <c r="CT223" s="824"/>
      <c r="CU223" s="367"/>
      <c r="CV223" s="407"/>
      <c r="CW223" s="407"/>
      <c r="CX223" s="407"/>
      <c r="CY223" s="407"/>
      <c r="CZ223" s="407"/>
      <c r="DA223" s="682"/>
      <c r="DB223" s="682"/>
    </row>
    <row r="224" spans="1:115" s="79" customFormat="1" ht="5.0999999999999996" customHeight="1">
      <c r="A224" s="150"/>
      <c r="B224" s="160"/>
      <c r="C224" s="80"/>
      <c r="D224" s="80"/>
      <c r="E224" s="82"/>
      <c r="F224" s="83"/>
      <c r="G224" s="359"/>
      <c r="H224" s="80"/>
      <c r="I224" s="153"/>
      <c r="J224" s="80"/>
      <c r="K224" s="153"/>
      <c r="L224" s="80"/>
      <c r="M224" s="153"/>
      <c r="N224" s="80"/>
      <c r="O224" s="153"/>
      <c r="P224" s="80"/>
      <c r="Q224" s="152"/>
      <c r="R224" s="80"/>
      <c r="S224" s="152"/>
      <c r="T224" s="80"/>
      <c r="U224" s="152"/>
      <c r="V224" s="80"/>
      <c r="W224" s="152"/>
      <c r="X224" s="300"/>
      <c r="Y224" s="157"/>
      <c r="Z224" s="359"/>
      <c r="AA224" s="152"/>
      <c r="AB224" s="153"/>
      <c r="AC224" s="152"/>
      <c r="AD224" s="152"/>
      <c r="AE224" s="152"/>
      <c r="AF224" s="152"/>
      <c r="AG224" s="152"/>
      <c r="AH224" s="152"/>
      <c r="AI224" s="152"/>
      <c r="AJ224" s="152"/>
      <c r="AK224" s="152"/>
      <c r="AL224" s="152"/>
      <c r="AM224" s="152"/>
      <c r="AN224" s="152"/>
      <c r="AO224" s="152"/>
      <c r="AP224" s="152"/>
      <c r="AQ224" s="300"/>
      <c r="AR224" s="157"/>
      <c r="AS224" s="359"/>
      <c r="AT224" s="282"/>
      <c r="AU224" s="281"/>
      <c r="AV224" s="152"/>
      <c r="AW224" s="152"/>
      <c r="AX224" s="152"/>
      <c r="AY224" s="152"/>
      <c r="AZ224" s="152"/>
      <c r="BA224" s="152"/>
      <c r="BB224" s="152"/>
      <c r="BC224" s="152"/>
      <c r="BD224" s="152"/>
      <c r="BE224" s="152"/>
      <c r="BF224" s="152"/>
      <c r="BG224" s="152"/>
      <c r="BH224" s="152"/>
      <c r="BI224" s="152"/>
      <c r="BJ224" s="409"/>
      <c r="BK224" s="407"/>
      <c r="BL224" s="282"/>
      <c r="BM224" s="377"/>
      <c r="BN224" s="370"/>
      <c r="BO224" s="281"/>
      <c r="BP224" s="377"/>
      <c r="BQ224" s="370"/>
      <c r="BR224" s="282"/>
      <c r="BS224" s="377"/>
      <c r="BT224" s="370"/>
      <c r="BU224" s="282"/>
      <c r="BV224" s="377"/>
      <c r="BW224" s="370"/>
      <c r="BX224" s="282"/>
      <c r="BY224" s="377"/>
      <c r="BZ224" s="370"/>
      <c r="CA224" s="282"/>
      <c r="CB224" s="377"/>
      <c r="CC224" s="370"/>
      <c r="CD224" s="282"/>
      <c r="CE224" s="377"/>
      <c r="CF224" s="370"/>
      <c r="CG224" s="282"/>
      <c r="CH224" s="377"/>
      <c r="CI224" s="370"/>
      <c r="CJ224" s="282"/>
      <c r="CK224" s="366"/>
      <c r="CL224" s="407"/>
      <c r="CM224" s="366"/>
      <c r="CN224" s="407"/>
      <c r="CO224" s="408"/>
      <c r="CP224" s="824"/>
      <c r="CQ224" s="905"/>
      <c r="CR224" s="824"/>
      <c r="CS224" s="785"/>
      <c r="CT224" s="824"/>
      <c r="CU224" s="367"/>
      <c r="CV224" s="407"/>
      <c r="CW224" s="407"/>
      <c r="CX224" s="407"/>
      <c r="CY224" s="407"/>
      <c r="CZ224" s="407"/>
      <c r="DA224" s="682"/>
      <c r="DB224" s="682"/>
    </row>
    <row r="225" spans="1:115" s="79" customFormat="1">
      <c r="A225" s="150"/>
      <c r="B225" s="187" t="s">
        <v>30</v>
      </c>
      <c r="C225" s="80"/>
      <c r="D225" s="80"/>
      <c r="E225" s="82"/>
      <c r="F225" s="83"/>
      <c r="G225" s="359"/>
      <c r="H225" s="80"/>
      <c r="I225" s="153"/>
      <c r="J225" s="80"/>
      <c r="K225" s="153"/>
      <c r="L225" s="80"/>
      <c r="M225" s="153"/>
      <c r="N225" s="80"/>
      <c r="O225" s="153"/>
      <c r="P225" s="80"/>
      <c r="Q225" s="152"/>
      <c r="R225" s="80"/>
      <c r="S225" s="152"/>
      <c r="T225" s="80"/>
      <c r="U225" s="152"/>
      <c r="V225" s="80"/>
      <c r="W225" s="152"/>
      <c r="X225" s="300"/>
      <c r="Y225" s="157"/>
      <c r="Z225" s="359"/>
      <c r="AA225" s="152"/>
      <c r="AB225" s="153"/>
      <c r="AC225" s="152"/>
      <c r="AD225" s="152"/>
      <c r="AE225" s="152"/>
      <c r="AF225" s="152"/>
      <c r="AG225" s="152"/>
      <c r="AH225" s="152"/>
      <c r="AI225" s="152"/>
      <c r="AJ225" s="152"/>
      <c r="AK225" s="152"/>
      <c r="AL225" s="152"/>
      <c r="AM225" s="152"/>
      <c r="AN225" s="152"/>
      <c r="AO225" s="152"/>
      <c r="AP225" s="152"/>
      <c r="AQ225" s="300"/>
      <c r="AR225" s="157"/>
      <c r="AS225" s="359"/>
      <c r="AT225" s="282"/>
      <c r="AU225" s="281"/>
      <c r="AV225" s="152"/>
      <c r="AW225" s="152"/>
      <c r="AX225" s="152"/>
      <c r="AY225" s="152"/>
      <c r="AZ225" s="152"/>
      <c r="BA225" s="152"/>
      <c r="BB225" s="152"/>
      <c r="BC225" s="152"/>
      <c r="BD225" s="152"/>
      <c r="BE225" s="152"/>
      <c r="BF225" s="152"/>
      <c r="BG225" s="152"/>
      <c r="BH225" s="152"/>
      <c r="BI225" s="152"/>
      <c r="BJ225" s="409"/>
      <c r="BK225" s="407"/>
      <c r="BL225" s="282"/>
      <c r="BM225" s="377"/>
      <c r="BN225" s="370"/>
      <c r="BO225" s="281"/>
      <c r="BP225" s="377"/>
      <c r="BQ225" s="370"/>
      <c r="BR225" s="282"/>
      <c r="BS225" s="377"/>
      <c r="BT225" s="370"/>
      <c r="BU225" s="282"/>
      <c r="BV225" s="377"/>
      <c r="BW225" s="370"/>
      <c r="BX225" s="282"/>
      <c r="BY225" s="377"/>
      <c r="BZ225" s="370"/>
      <c r="CA225" s="282"/>
      <c r="CB225" s="377"/>
      <c r="CC225" s="370"/>
      <c r="CD225" s="282"/>
      <c r="CE225" s="377"/>
      <c r="CF225" s="370"/>
      <c r="CG225" s="282"/>
      <c r="CH225" s="377"/>
      <c r="CI225" s="370"/>
      <c r="CJ225" s="282"/>
      <c r="CK225" s="366"/>
      <c r="CL225" s="407"/>
      <c r="CM225" s="366"/>
      <c r="CN225" s="407"/>
      <c r="CO225" s="408"/>
      <c r="CP225" s="824"/>
      <c r="CQ225" s="905"/>
      <c r="CR225" s="824"/>
      <c r="CS225" s="785"/>
      <c r="CT225" s="824"/>
      <c r="CU225" s="367"/>
      <c r="CV225" s="407"/>
      <c r="CW225" s="407"/>
      <c r="CX225" s="407"/>
      <c r="CY225" s="407"/>
      <c r="CZ225" s="407"/>
      <c r="DA225" s="682"/>
      <c r="DB225" s="682"/>
    </row>
    <row r="226" spans="1:115" s="79" customFormat="1" ht="5.0999999999999996" customHeight="1">
      <c r="A226" s="150"/>
      <c r="B226" s="160"/>
      <c r="C226" s="80"/>
      <c r="D226" s="80"/>
      <c r="E226" s="82"/>
      <c r="F226" s="83"/>
      <c r="G226" s="359"/>
      <c r="H226" s="80"/>
      <c r="I226" s="153"/>
      <c r="J226" s="80"/>
      <c r="K226" s="153"/>
      <c r="L226" s="80"/>
      <c r="M226" s="153"/>
      <c r="N226" s="80"/>
      <c r="O226" s="153"/>
      <c r="P226" s="80"/>
      <c r="Q226" s="152"/>
      <c r="R226" s="80"/>
      <c r="S226" s="152"/>
      <c r="T226" s="80"/>
      <c r="U226" s="152"/>
      <c r="V226" s="80"/>
      <c r="W226" s="152"/>
      <c r="X226" s="300"/>
      <c r="Y226" s="157"/>
      <c r="Z226" s="359"/>
      <c r="AA226" s="152"/>
      <c r="AB226" s="153"/>
      <c r="AC226" s="152"/>
      <c r="AD226" s="152"/>
      <c r="AE226" s="152"/>
      <c r="AF226" s="152"/>
      <c r="AG226" s="152"/>
      <c r="AH226" s="152"/>
      <c r="AI226" s="152"/>
      <c r="AJ226" s="152"/>
      <c r="AK226" s="152"/>
      <c r="AL226" s="152"/>
      <c r="AM226" s="152"/>
      <c r="AN226" s="152"/>
      <c r="AO226" s="152"/>
      <c r="AP226" s="152"/>
      <c r="AQ226" s="300"/>
      <c r="AR226" s="157"/>
      <c r="AS226" s="359"/>
      <c r="AT226" s="282"/>
      <c r="AU226" s="281"/>
      <c r="AV226" s="152"/>
      <c r="AW226" s="152"/>
      <c r="AX226" s="152"/>
      <c r="AY226" s="152"/>
      <c r="AZ226" s="152"/>
      <c r="BA226" s="152"/>
      <c r="BB226" s="152"/>
      <c r="BC226" s="152"/>
      <c r="BD226" s="152"/>
      <c r="BE226" s="152"/>
      <c r="BF226" s="152"/>
      <c r="BG226" s="152"/>
      <c r="BH226" s="152"/>
      <c r="BI226" s="152"/>
      <c r="BJ226" s="409"/>
      <c r="BK226" s="407"/>
      <c r="BL226" s="282"/>
      <c r="BM226" s="377"/>
      <c r="BN226" s="370"/>
      <c r="BO226" s="281"/>
      <c r="BP226" s="377"/>
      <c r="BQ226" s="370"/>
      <c r="BR226" s="282"/>
      <c r="BS226" s="377"/>
      <c r="BT226" s="370"/>
      <c r="BU226" s="282"/>
      <c r="BV226" s="377"/>
      <c r="BW226" s="370"/>
      <c r="BX226" s="282"/>
      <c r="BY226" s="377"/>
      <c r="BZ226" s="370"/>
      <c r="CA226" s="282"/>
      <c r="CB226" s="377"/>
      <c r="CC226" s="370"/>
      <c r="CD226" s="282"/>
      <c r="CE226" s="377"/>
      <c r="CF226" s="370"/>
      <c r="CG226" s="282"/>
      <c r="CH226" s="377"/>
      <c r="CI226" s="370"/>
      <c r="CJ226" s="282"/>
      <c r="CK226" s="366"/>
      <c r="CL226" s="407"/>
      <c r="CM226" s="366"/>
      <c r="CN226" s="407"/>
      <c r="CO226" s="408"/>
      <c r="CP226" s="824"/>
      <c r="CQ226" s="905"/>
      <c r="CR226" s="824"/>
      <c r="CS226" s="785"/>
      <c r="CT226" s="824"/>
      <c r="CU226" s="367"/>
      <c r="CV226" s="407"/>
      <c r="CW226" s="407"/>
      <c r="CX226" s="407"/>
      <c r="CY226" s="407"/>
      <c r="CZ226" s="407"/>
      <c r="DA226" s="682"/>
      <c r="DB226" s="682"/>
    </row>
    <row r="227" spans="1:115" s="79" customFormat="1">
      <c r="A227" s="150"/>
      <c r="B227" s="160" t="s">
        <v>64</v>
      </c>
      <c r="C227" s="80">
        <v>3</v>
      </c>
      <c r="D227" s="80" t="s">
        <v>19</v>
      </c>
      <c r="E227" s="82">
        <v>0</v>
      </c>
      <c r="F227" s="83" t="s">
        <v>42</v>
      </c>
      <c r="G227" s="359"/>
      <c r="H227" s="80"/>
      <c r="I227" s="153"/>
      <c r="J227" s="80"/>
      <c r="K227" s="153"/>
      <c r="L227" s="80"/>
      <c r="M227" s="153"/>
      <c r="N227" s="80"/>
      <c r="O227" s="153"/>
      <c r="P227" s="80"/>
      <c r="Q227" s="152"/>
      <c r="R227" s="80"/>
      <c r="S227" s="152"/>
      <c r="T227" s="80"/>
      <c r="U227" s="152"/>
      <c r="V227" s="80"/>
      <c r="W227" s="152"/>
      <c r="X227" s="300"/>
      <c r="Y227" s="157"/>
      <c r="Z227" s="359"/>
      <c r="AA227" s="152"/>
      <c r="AB227" s="153"/>
      <c r="AC227" s="152"/>
      <c r="AD227" s="152"/>
      <c r="AE227" s="152"/>
      <c r="AF227" s="152"/>
      <c r="AG227" s="152"/>
      <c r="AH227" s="152"/>
      <c r="AI227" s="152"/>
      <c r="AJ227" s="152"/>
      <c r="AK227" s="152"/>
      <c r="AL227" s="152"/>
      <c r="AM227" s="152"/>
      <c r="AN227" s="152"/>
      <c r="AO227" s="152"/>
      <c r="AP227" s="152"/>
      <c r="AQ227" s="300"/>
      <c r="AR227" s="157"/>
      <c r="AS227" s="359"/>
      <c r="AT227" s="282"/>
      <c r="AU227" s="281"/>
      <c r="AV227" s="152"/>
      <c r="AW227" s="152"/>
      <c r="AX227" s="152"/>
      <c r="AY227" s="152"/>
      <c r="AZ227" s="152"/>
      <c r="BA227" s="152"/>
      <c r="BB227" s="152"/>
      <c r="BC227" s="152"/>
      <c r="BD227" s="152"/>
      <c r="BE227" s="152"/>
      <c r="BF227" s="152"/>
      <c r="BG227" s="152"/>
      <c r="BH227" s="152"/>
      <c r="BI227" s="152"/>
      <c r="BJ227" s="409"/>
      <c r="BK227" s="407"/>
      <c r="BL227" s="282"/>
      <c r="BM227" s="377"/>
      <c r="BN227" s="370"/>
      <c r="BO227" s="281"/>
      <c r="BP227" s="377"/>
      <c r="BQ227" s="370"/>
      <c r="BR227" s="282"/>
      <c r="BS227" s="377"/>
      <c r="BT227" s="370"/>
      <c r="BU227" s="282"/>
      <c r="BV227" s="377"/>
      <c r="BW227" s="370"/>
      <c r="BX227" s="282"/>
      <c r="BY227" s="377"/>
      <c r="BZ227" s="370"/>
      <c r="CA227" s="282"/>
      <c r="CB227" s="377"/>
      <c r="CC227" s="370"/>
      <c r="CD227" s="282"/>
      <c r="CE227" s="377"/>
      <c r="CF227" s="370"/>
      <c r="CG227" s="282"/>
      <c r="CH227" s="377"/>
      <c r="CI227" s="370"/>
      <c r="CJ227" s="282"/>
      <c r="CK227" s="366"/>
      <c r="CL227" s="407"/>
      <c r="CM227" s="366"/>
      <c r="CN227" s="407"/>
      <c r="CO227" s="408"/>
      <c r="CP227" s="824"/>
      <c r="CQ227" s="905"/>
      <c r="CR227" s="824"/>
      <c r="CS227" s="785"/>
      <c r="CT227" s="824"/>
      <c r="CU227" s="367"/>
      <c r="CV227" s="407"/>
      <c r="CW227" s="407"/>
      <c r="CX227" s="407"/>
      <c r="CY227" s="407"/>
      <c r="CZ227" s="407"/>
      <c r="DA227" s="682"/>
      <c r="DB227" s="682"/>
    </row>
    <row r="228" spans="1:115" s="79" customFormat="1" ht="5.0999999999999996" customHeight="1">
      <c r="A228" s="150"/>
      <c r="B228" s="160"/>
      <c r="C228" s="80"/>
      <c r="D228" s="80"/>
      <c r="E228" s="82"/>
      <c r="F228" s="83"/>
      <c r="G228" s="359"/>
      <c r="H228" s="80"/>
      <c r="I228" s="153"/>
      <c r="J228" s="80"/>
      <c r="K228" s="153"/>
      <c r="L228" s="80"/>
      <c r="M228" s="153"/>
      <c r="N228" s="80"/>
      <c r="O228" s="153"/>
      <c r="P228" s="80"/>
      <c r="Q228" s="152"/>
      <c r="R228" s="80"/>
      <c r="S228" s="152"/>
      <c r="T228" s="80"/>
      <c r="U228" s="152"/>
      <c r="V228" s="80"/>
      <c r="W228" s="152"/>
      <c r="X228" s="300"/>
      <c r="Y228" s="157"/>
      <c r="Z228" s="359"/>
      <c r="AA228" s="152"/>
      <c r="AB228" s="153"/>
      <c r="AC228" s="152"/>
      <c r="AD228" s="152"/>
      <c r="AE228" s="152"/>
      <c r="AF228" s="152"/>
      <c r="AG228" s="152"/>
      <c r="AH228" s="152"/>
      <c r="AI228" s="152"/>
      <c r="AJ228" s="152"/>
      <c r="AK228" s="152"/>
      <c r="AL228" s="152"/>
      <c r="AM228" s="152"/>
      <c r="AN228" s="152"/>
      <c r="AO228" s="152"/>
      <c r="AP228" s="152"/>
      <c r="AQ228" s="300"/>
      <c r="AR228" s="157"/>
      <c r="AS228" s="359"/>
      <c r="AT228" s="282"/>
      <c r="AU228" s="281"/>
      <c r="AV228" s="152"/>
      <c r="AW228" s="152"/>
      <c r="AX228" s="152"/>
      <c r="AY228" s="152"/>
      <c r="AZ228" s="152"/>
      <c r="BA228" s="152"/>
      <c r="BB228" s="152"/>
      <c r="BC228" s="152"/>
      <c r="BD228" s="152"/>
      <c r="BE228" s="152"/>
      <c r="BF228" s="152"/>
      <c r="BG228" s="152"/>
      <c r="BH228" s="152"/>
      <c r="BI228" s="152"/>
      <c r="BJ228" s="409"/>
      <c r="BK228" s="407"/>
      <c r="BL228" s="282"/>
      <c r="BM228" s="377"/>
      <c r="BN228" s="370"/>
      <c r="BO228" s="281"/>
      <c r="BP228" s="377"/>
      <c r="BQ228" s="370"/>
      <c r="BR228" s="282"/>
      <c r="BS228" s="377"/>
      <c r="BT228" s="370"/>
      <c r="BU228" s="282"/>
      <c r="BV228" s="377"/>
      <c r="BW228" s="370"/>
      <c r="BX228" s="282"/>
      <c r="BY228" s="377"/>
      <c r="BZ228" s="370"/>
      <c r="CA228" s="282"/>
      <c r="CB228" s="377"/>
      <c r="CC228" s="370"/>
      <c r="CD228" s="282"/>
      <c r="CE228" s="377"/>
      <c r="CF228" s="370"/>
      <c r="CG228" s="282"/>
      <c r="CH228" s="377"/>
      <c r="CI228" s="370"/>
      <c r="CJ228" s="282"/>
      <c r="CK228" s="366"/>
      <c r="CL228" s="407"/>
      <c r="CM228" s="366"/>
      <c r="CN228" s="407"/>
      <c r="CO228" s="408"/>
      <c r="CP228" s="824"/>
      <c r="CQ228" s="905"/>
      <c r="CR228" s="824"/>
      <c r="CS228" s="785"/>
      <c r="CT228" s="824"/>
      <c r="CU228" s="367"/>
      <c r="CV228" s="407"/>
      <c r="CW228" s="407"/>
      <c r="CX228" s="407"/>
      <c r="CY228" s="407"/>
      <c r="CZ228" s="407"/>
      <c r="DA228" s="682"/>
      <c r="DB228" s="682"/>
    </row>
    <row r="229" spans="1:115" s="79" customFormat="1">
      <c r="A229" s="150"/>
      <c r="B229" s="160" t="s">
        <v>65</v>
      </c>
      <c r="C229" s="80">
        <v>1</v>
      </c>
      <c r="D229" s="80" t="s">
        <v>19</v>
      </c>
      <c r="E229" s="82">
        <v>0</v>
      </c>
      <c r="F229" s="83" t="s">
        <v>42</v>
      </c>
      <c r="G229" s="359"/>
      <c r="H229" s="80"/>
      <c r="I229" s="153"/>
      <c r="J229" s="80"/>
      <c r="K229" s="153"/>
      <c r="L229" s="80"/>
      <c r="M229" s="153"/>
      <c r="N229" s="80"/>
      <c r="O229" s="153"/>
      <c r="P229" s="80"/>
      <c r="Q229" s="152"/>
      <c r="R229" s="80"/>
      <c r="S229" s="152"/>
      <c r="T229" s="80"/>
      <c r="U229" s="152"/>
      <c r="V229" s="80"/>
      <c r="W229" s="152"/>
      <c r="X229" s="300"/>
      <c r="Y229" s="157"/>
      <c r="Z229" s="359"/>
      <c r="AA229" s="152"/>
      <c r="AB229" s="153"/>
      <c r="AC229" s="152"/>
      <c r="AD229" s="152"/>
      <c r="AE229" s="152"/>
      <c r="AF229" s="152"/>
      <c r="AG229" s="152"/>
      <c r="AH229" s="152"/>
      <c r="AI229" s="152"/>
      <c r="AJ229" s="152"/>
      <c r="AK229" s="152"/>
      <c r="AL229" s="152"/>
      <c r="AM229" s="152"/>
      <c r="AN229" s="152"/>
      <c r="AO229" s="152"/>
      <c r="AP229" s="152"/>
      <c r="AQ229" s="300"/>
      <c r="AR229" s="157"/>
      <c r="AS229" s="359"/>
      <c r="AT229" s="282"/>
      <c r="AU229" s="281"/>
      <c r="AV229" s="152"/>
      <c r="AW229" s="152"/>
      <c r="AX229" s="152"/>
      <c r="AY229" s="152"/>
      <c r="AZ229" s="152"/>
      <c r="BA229" s="152"/>
      <c r="BB229" s="152"/>
      <c r="BC229" s="152"/>
      <c r="BD229" s="152"/>
      <c r="BE229" s="152"/>
      <c r="BF229" s="152"/>
      <c r="BG229" s="152"/>
      <c r="BH229" s="152"/>
      <c r="BI229" s="152"/>
      <c r="BJ229" s="409"/>
      <c r="BK229" s="407"/>
      <c r="BL229" s="282"/>
      <c r="BM229" s="377"/>
      <c r="BN229" s="370"/>
      <c r="BO229" s="281"/>
      <c r="BP229" s="377"/>
      <c r="BQ229" s="370"/>
      <c r="BR229" s="282"/>
      <c r="BS229" s="377"/>
      <c r="BT229" s="370"/>
      <c r="BU229" s="282"/>
      <c r="BV229" s="377"/>
      <c r="BW229" s="370"/>
      <c r="BX229" s="282"/>
      <c r="BY229" s="377"/>
      <c r="BZ229" s="370"/>
      <c r="CA229" s="282"/>
      <c r="CB229" s="377"/>
      <c r="CC229" s="370"/>
      <c r="CD229" s="282"/>
      <c r="CE229" s="377"/>
      <c r="CF229" s="370"/>
      <c r="CG229" s="282"/>
      <c r="CH229" s="377"/>
      <c r="CI229" s="370"/>
      <c r="CJ229" s="282"/>
      <c r="CK229" s="366"/>
      <c r="CL229" s="407"/>
      <c r="CM229" s="366"/>
      <c r="CN229" s="407"/>
      <c r="CO229" s="408"/>
      <c r="CP229" s="824"/>
      <c r="CQ229" s="905"/>
      <c r="CR229" s="824"/>
      <c r="CS229" s="785"/>
      <c r="CT229" s="824"/>
      <c r="CU229" s="367"/>
      <c r="CV229" s="407"/>
      <c r="CW229" s="407"/>
      <c r="CX229" s="407"/>
      <c r="CY229" s="407"/>
      <c r="CZ229" s="407"/>
      <c r="DA229" s="682"/>
      <c r="DB229" s="682"/>
    </row>
    <row r="230" spans="1:115" s="79" customFormat="1" ht="5.0999999999999996" customHeight="1">
      <c r="A230" s="150"/>
      <c r="B230" s="160"/>
      <c r="C230" s="80"/>
      <c r="D230" s="80"/>
      <c r="E230" s="82"/>
      <c r="F230" s="83"/>
      <c r="G230" s="359"/>
      <c r="H230" s="80"/>
      <c r="I230" s="153"/>
      <c r="J230" s="80"/>
      <c r="K230" s="153"/>
      <c r="L230" s="80"/>
      <c r="M230" s="153"/>
      <c r="N230" s="80"/>
      <c r="O230" s="153"/>
      <c r="P230" s="80"/>
      <c r="Q230" s="152"/>
      <c r="R230" s="80"/>
      <c r="S230" s="152"/>
      <c r="T230" s="80"/>
      <c r="U230" s="152"/>
      <c r="V230" s="80"/>
      <c r="W230" s="152"/>
      <c r="X230" s="300"/>
      <c r="Y230" s="157"/>
      <c r="Z230" s="359"/>
      <c r="AA230" s="152"/>
      <c r="AB230" s="153"/>
      <c r="AC230" s="152"/>
      <c r="AD230" s="152"/>
      <c r="AE230" s="152"/>
      <c r="AF230" s="152"/>
      <c r="AG230" s="152"/>
      <c r="AH230" s="152"/>
      <c r="AI230" s="152"/>
      <c r="AJ230" s="152"/>
      <c r="AK230" s="152"/>
      <c r="AL230" s="152"/>
      <c r="AM230" s="152"/>
      <c r="AN230" s="152"/>
      <c r="AO230" s="152"/>
      <c r="AP230" s="152"/>
      <c r="AQ230" s="300"/>
      <c r="AR230" s="157"/>
      <c r="AS230" s="359"/>
      <c r="AT230" s="282"/>
      <c r="AU230" s="281"/>
      <c r="AV230" s="152"/>
      <c r="AW230" s="152"/>
      <c r="AX230" s="152"/>
      <c r="AY230" s="152"/>
      <c r="AZ230" s="152"/>
      <c r="BA230" s="152"/>
      <c r="BB230" s="152"/>
      <c r="BC230" s="152"/>
      <c r="BD230" s="152"/>
      <c r="BE230" s="152"/>
      <c r="BF230" s="152"/>
      <c r="BG230" s="152"/>
      <c r="BH230" s="152"/>
      <c r="BI230" s="152"/>
      <c r="BJ230" s="409"/>
      <c r="BK230" s="407"/>
      <c r="BL230" s="282"/>
      <c r="BM230" s="377"/>
      <c r="BN230" s="370"/>
      <c r="BO230" s="281"/>
      <c r="BP230" s="377"/>
      <c r="BQ230" s="370"/>
      <c r="BR230" s="282"/>
      <c r="BS230" s="377"/>
      <c r="BT230" s="370"/>
      <c r="BU230" s="282"/>
      <c r="BV230" s="377"/>
      <c r="BW230" s="370"/>
      <c r="BX230" s="282"/>
      <c r="BY230" s="377"/>
      <c r="BZ230" s="370"/>
      <c r="CA230" s="282"/>
      <c r="CB230" s="377"/>
      <c r="CC230" s="370"/>
      <c r="CD230" s="282"/>
      <c r="CE230" s="377"/>
      <c r="CF230" s="370"/>
      <c r="CG230" s="282"/>
      <c r="CH230" s="377"/>
      <c r="CI230" s="370"/>
      <c r="CJ230" s="282"/>
      <c r="CK230" s="366"/>
      <c r="CL230" s="407"/>
      <c r="CM230" s="366"/>
      <c r="CN230" s="407"/>
      <c r="CO230" s="408"/>
      <c r="CP230" s="824"/>
      <c r="CQ230" s="905"/>
      <c r="CR230" s="824"/>
      <c r="CS230" s="785"/>
      <c r="CT230" s="824"/>
      <c r="CU230" s="367"/>
      <c r="CV230" s="407"/>
      <c r="CW230" s="407"/>
      <c r="CX230" s="407"/>
      <c r="CY230" s="407"/>
      <c r="CZ230" s="407"/>
      <c r="DA230" s="682"/>
      <c r="DB230" s="682"/>
    </row>
    <row r="231" spans="1:115" s="79" customFormat="1">
      <c r="A231" s="150"/>
      <c r="B231" s="160" t="s">
        <v>66</v>
      </c>
      <c r="C231" s="188">
        <v>121.80000000000001</v>
      </c>
      <c r="D231" s="80" t="s">
        <v>11</v>
      </c>
      <c r="E231" s="82">
        <v>0</v>
      </c>
      <c r="F231" s="83" t="s">
        <v>42</v>
      </c>
      <c r="G231" s="359"/>
      <c r="H231" s="80"/>
      <c r="I231" s="153"/>
      <c r="J231" s="80"/>
      <c r="K231" s="153"/>
      <c r="L231" s="80"/>
      <c r="M231" s="153"/>
      <c r="N231" s="80"/>
      <c r="O231" s="153"/>
      <c r="P231" s="80"/>
      <c r="Q231" s="152"/>
      <c r="R231" s="80"/>
      <c r="S231" s="152"/>
      <c r="T231" s="80"/>
      <c r="U231" s="152"/>
      <c r="V231" s="80"/>
      <c r="W231" s="152"/>
      <c r="X231" s="300"/>
      <c r="Y231" s="157"/>
      <c r="Z231" s="359"/>
      <c r="AA231" s="152"/>
      <c r="AB231" s="153"/>
      <c r="AC231" s="152"/>
      <c r="AD231" s="152"/>
      <c r="AE231" s="152"/>
      <c r="AF231" s="152"/>
      <c r="AG231" s="152"/>
      <c r="AH231" s="152"/>
      <c r="AI231" s="152"/>
      <c r="AJ231" s="152"/>
      <c r="AK231" s="152"/>
      <c r="AL231" s="152"/>
      <c r="AM231" s="152"/>
      <c r="AN231" s="152"/>
      <c r="AO231" s="152"/>
      <c r="AP231" s="152"/>
      <c r="AQ231" s="300"/>
      <c r="AR231" s="157"/>
      <c r="AS231" s="359"/>
      <c r="AT231" s="282"/>
      <c r="AU231" s="281"/>
      <c r="AV231" s="152"/>
      <c r="AW231" s="152"/>
      <c r="AX231" s="152"/>
      <c r="AY231" s="152"/>
      <c r="AZ231" s="152"/>
      <c r="BA231" s="152"/>
      <c r="BB231" s="152"/>
      <c r="BC231" s="152"/>
      <c r="BD231" s="152"/>
      <c r="BE231" s="152"/>
      <c r="BF231" s="152"/>
      <c r="BG231" s="152"/>
      <c r="BH231" s="152"/>
      <c r="BI231" s="152"/>
      <c r="BJ231" s="409"/>
      <c r="BK231" s="407"/>
      <c r="BL231" s="282"/>
      <c r="BM231" s="377"/>
      <c r="BN231" s="370"/>
      <c r="BO231" s="281"/>
      <c r="BP231" s="377"/>
      <c r="BQ231" s="370"/>
      <c r="BR231" s="282"/>
      <c r="BS231" s="377"/>
      <c r="BT231" s="370"/>
      <c r="BU231" s="282"/>
      <c r="BV231" s="377"/>
      <c r="BW231" s="370"/>
      <c r="BX231" s="282"/>
      <c r="BY231" s="377"/>
      <c r="BZ231" s="370"/>
      <c r="CA231" s="282"/>
      <c r="CB231" s="377"/>
      <c r="CC231" s="370"/>
      <c r="CD231" s="282"/>
      <c r="CE231" s="377"/>
      <c r="CF231" s="370"/>
      <c r="CG231" s="282"/>
      <c r="CH231" s="377"/>
      <c r="CI231" s="370"/>
      <c r="CJ231" s="282"/>
      <c r="CK231" s="366"/>
      <c r="CL231" s="407"/>
      <c r="CM231" s="366"/>
      <c r="CN231" s="407"/>
      <c r="CO231" s="408"/>
      <c r="CP231" s="824"/>
      <c r="CQ231" s="905"/>
      <c r="CR231" s="824"/>
      <c r="CS231" s="785"/>
      <c r="CT231" s="824"/>
      <c r="CU231" s="367"/>
      <c r="CV231" s="407"/>
      <c r="CW231" s="407"/>
      <c r="CX231" s="407"/>
      <c r="CY231" s="407"/>
      <c r="CZ231" s="407"/>
      <c r="DA231" s="682"/>
      <c r="DB231" s="682"/>
    </row>
    <row r="232" spans="1:115" s="79" customFormat="1">
      <c r="A232" s="150"/>
      <c r="B232" s="160" t="s">
        <v>67</v>
      </c>
      <c r="C232" s="80"/>
      <c r="D232" s="80"/>
      <c r="E232" s="82"/>
      <c r="F232" s="83"/>
      <c r="G232" s="359"/>
      <c r="H232" s="80"/>
      <c r="I232" s="153"/>
      <c r="J232" s="80"/>
      <c r="K232" s="153"/>
      <c r="L232" s="80"/>
      <c r="M232" s="153"/>
      <c r="N232" s="80"/>
      <c r="O232" s="153"/>
      <c r="P232" s="80"/>
      <c r="Q232" s="152"/>
      <c r="R232" s="80"/>
      <c r="S232" s="152"/>
      <c r="T232" s="80"/>
      <c r="U232" s="152"/>
      <c r="V232" s="80"/>
      <c r="W232" s="152"/>
      <c r="X232" s="300"/>
      <c r="Y232" s="157"/>
      <c r="Z232" s="359"/>
      <c r="AA232" s="152"/>
      <c r="AB232" s="153"/>
      <c r="AC232" s="152"/>
      <c r="AD232" s="152"/>
      <c r="AE232" s="152"/>
      <c r="AF232" s="152"/>
      <c r="AG232" s="152"/>
      <c r="AH232" s="152"/>
      <c r="AI232" s="152"/>
      <c r="AJ232" s="152"/>
      <c r="AK232" s="152"/>
      <c r="AL232" s="152"/>
      <c r="AM232" s="152"/>
      <c r="AN232" s="152"/>
      <c r="AO232" s="152"/>
      <c r="AP232" s="152"/>
      <c r="AQ232" s="300"/>
      <c r="AR232" s="157"/>
      <c r="AS232" s="359"/>
      <c r="AT232" s="282"/>
      <c r="AU232" s="281"/>
      <c r="AV232" s="152"/>
      <c r="AW232" s="152"/>
      <c r="AX232" s="152"/>
      <c r="AY232" s="152"/>
      <c r="AZ232" s="152"/>
      <c r="BA232" s="152"/>
      <c r="BB232" s="152"/>
      <c r="BC232" s="152"/>
      <c r="BD232" s="152"/>
      <c r="BE232" s="152"/>
      <c r="BF232" s="152"/>
      <c r="BG232" s="152"/>
      <c r="BH232" s="152"/>
      <c r="BI232" s="152"/>
      <c r="BJ232" s="409"/>
      <c r="BK232" s="407"/>
      <c r="BL232" s="282"/>
      <c r="BM232" s="377"/>
      <c r="BN232" s="370"/>
      <c r="BO232" s="281"/>
      <c r="BP232" s="377"/>
      <c r="BQ232" s="370"/>
      <c r="BR232" s="282"/>
      <c r="BS232" s="377"/>
      <c r="BT232" s="370"/>
      <c r="BU232" s="282"/>
      <c r="BV232" s="377"/>
      <c r="BW232" s="370"/>
      <c r="BX232" s="282"/>
      <c r="BY232" s="377"/>
      <c r="BZ232" s="370"/>
      <c r="CA232" s="282"/>
      <c r="CB232" s="377"/>
      <c r="CC232" s="370"/>
      <c r="CD232" s="282"/>
      <c r="CE232" s="377"/>
      <c r="CF232" s="370"/>
      <c r="CG232" s="282"/>
      <c r="CH232" s="377"/>
      <c r="CI232" s="370"/>
      <c r="CJ232" s="282"/>
      <c r="CK232" s="366"/>
      <c r="CL232" s="407"/>
      <c r="CM232" s="366"/>
      <c r="CN232" s="407"/>
      <c r="CO232" s="408"/>
      <c r="CP232" s="824"/>
      <c r="CQ232" s="905"/>
      <c r="CR232" s="824"/>
      <c r="CS232" s="785"/>
      <c r="CT232" s="824"/>
      <c r="CU232" s="367"/>
      <c r="CV232" s="407"/>
      <c r="CW232" s="407"/>
      <c r="CX232" s="407"/>
      <c r="CY232" s="407"/>
      <c r="CZ232" s="407"/>
      <c r="DA232" s="682"/>
      <c r="DB232" s="682"/>
    </row>
    <row r="233" spans="1:115" s="79" customFormat="1">
      <c r="A233" s="432"/>
      <c r="B233" s="433"/>
      <c r="C233" s="434"/>
      <c r="D233" s="434"/>
      <c r="E233" s="435"/>
      <c r="F233" s="436"/>
      <c r="G233" s="708"/>
      <c r="H233" s="434"/>
      <c r="I233" s="747"/>
      <c r="J233" s="434"/>
      <c r="K233" s="747"/>
      <c r="L233" s="434"/>
      <c r="M233" s="747"/>
      <c r="N233" s="434"/>
      <c r="O233" s="747"/>
      <c r="P233" s="434"/>
      <c r="Q233" s="705"/>
      <c r="R233" s="434"/>
      <c r="S233" s="705"/>
      <c r="T233" s="434"/>
      <c r="U233" s="705"/>
      <c r="V233" s="434"/>
      <c r="W233" s="705"/>
      <c r="X233" s="706"/>
      <c r="Y233" s="707"/>
      <c r="Z233" s="708"/>
      <c r="AA233" s="705"/>
      <c r="AB233" s="747"/>
      <c r="AC233" s="705"/>
      <c r="AD233" s="705"/>
      <c r="AE233" s="705"/>
      <c r="AF233" s="705"/>
      <c r="AG233" s="705"/>
      <c r="AH233" s="705"/>
      <c r="AI233" s="705"/>
      <c r="AJ233" s="705"/>
      <c r="AK233" s="705"/>
      <c r="AL233" s="705"/>
      <c r="AM233" s="705"/>
      <c r="AN233" s="705"/>
      <c r="AO233" s="705"/>
      <c r="AP233" s="705"/>
      <c r="AQ233" s="706"/>
      <c r="AR233" s="707"/>
      <c r="AS233" s="708"/>
      <c r="AT233" s="703"/>
      <c r="AU233" s="744"/>
      <c r="AV233" s="705"/>
      <c r="AW233" s="705"/>
      <c r="AX233" s="705"/>
      <c r="AY233" s="705"/>
      <c r="AZ233" s="705"/>
      <c r="BA233" s="705"/>
      <c r="BB233" s="705"/>
      <c r="BC233" s="705"/>
      <c r="BD233" s="705"/>
      <c r="BE233" s="705"/>
      <c r="BF233" s="705"/>
      <c r="BG233" s="705"/>
      <c r="BH233" s="705"/>
      <c r="BI233" s="705"/>
      <c r="BJ233" s="437"/>
      <c r="BK233" s="438"/>
      <c r="BL233" s="703"/>
      <c r="BM233" s="746"/>
      <c r="BN233" s="809"/>
      <c r="BO233" s="744"/>
      <c r="BP233" s="746"/>
      <c r="BQ233" s="809"/>
      <c r="BR233" s="703"/>
      <c r="BS233" s="746"/>
      <c r="BT233" s="809"/>
      <c r="BU233" s="703"/>
      <c r="BV233" s="746"/>
      <c r="BW233" s="809"/>
      <c r="BX233" s="703"/>
      <c r="BY233" s="746"/>
      <c r="BZ233" s="809"/>
      <c r="CA233" s="703"/>
      <c r="CB233" s="746"/>
      <c r="CC233" s="809"/>
      <c r="CD233" s="703"/>
      <c r="CE233" s="746"/>
      <c r="CF233" s="809"/>
      <c r="CG233" s="703"/>
      <c r="CH233" s="746"/>
      <c r="CI233" s="809"/>
      <c r="CJ233" s="703"/>
      <c r="CK233" s="823"/>
      <c r="CL233" s="438"/>
      <c r="CM233" s="823"/>
      <c r="CN233" s="438"/>
      <c r="CO233" s="439"/>
      <c r="CP233" s="441"/>
      <c r="CQ233" s="910"/>
      <c r="CR233" s="441"/>
      <c r="CS233" s="778"/>
      <c r="CT233" s="441"/>
      <c r="CU233" s="862"/>
      <c r="CV233" s="438"/>
      <c r="CW233" s="438"/>
      <c r="CX233" s="438"/>
      <c r="CY233" s="438"/>
      <c r="CZ233" s="438"/>
      <c r="DA233" s="682"/>
      <c r="DB233" s="682"/>
    </row>
    <row r="234" spans="1:115" s="79" customFormat="1">
      <c r="A234" s="150"/>
      <c r="B234" s="187" t="s">
        <v>33</v>
      </c>
      <c r="C234" s="80"/>
      <c r="D234" s="80"/>
      <c r="E234" s="82"/>
      <c r="F234" s="83"/>
      <c r="G234" s="359"/>
      <c r="H234" s="80"/>
      <c r="I234" s="153"/>
      <c r="J234" s="80"/>
      <c r="K234" s="153"/>
      <c r="L234" s="80"/>
      <c r="M234" s="153"/>
      <c r="N234" s="80"/>
      <c r="O234" s="153"/>
      <c r="P234" s="80"/>
      <c r="Q234" s="152"/>
      <c r="R234" s="80"/>
      <c r="S234" s="152"/>
      <c r="T234" s="80"/>
      <c r="U234" s="152"/>
      <c r="V234" s="80"/>
      <c r="W234" s="152"/>
      <c r="X234" s="300"/>
      <c r="Y234" s="157"/>
      <c r="Z234" s="359"/>
      <c r="AA234" s="152"/>
      <c r="AB234" s="153"/>
      <c r="AC234" s="152"/>
      <c r="AD234" s="152"/>
      <c r="AE234" s="152"/>
      <c r="AF234" s="152"/>
      <c r="AG234" s="152"/>
      <c r="AH234" s="152"/>
      <c r="AI234" s="152"/>
      <c r="AJ234" s="152"/>
      <c r="AK234" s="152"/>
      <c r="AL234" s="152"/>
      <c r="AM234" s="152"/>
      <c r="AN234" s="152"/>
      <c r="AO234" s="152"/>
      <c r="AP234" s="152"/>
      <c r="AQ234" s="300"/>
      <c r="AR234" s="157"/>
      <c r="AS234" s="359"/>
      <c r="AT234" s="282"/>
      <c r="AU234" s="281"/>
      <c r="AV234" s="152"/>
      <c r="AW234" s="152"/>
      <c r="AX234" s="152"/>
      <c r="AY234" s="152"/>
      <c r="AZ234" s="152"/>
      <c r="BA234" s="152"/>
      <c r="BB234" s="152"/>
      <c r="BC234" s="152"/>
      <c r="BD234" s="152"/>
      <c r="BE234" s="152"/>
      <c r="BF234" s="152"/>
      <c r="BG234" s="152"/>
      <c r="BH234" s="152"/>
      <c r="BI234" s="152"/>
      <c r="BJ234" s="300"/>
      <c r="BK234" s="157"/>
      <c r="BL234" s="359"/>
      <c r="BM234" s="377"/>
      <c r="BN234" s="370"/>
      <c r="BO234" s="153"/>
      <c r="BP234" s="377"/>
      <c r="BQ234" s="370"/>
      <c r="BR234" s="152"/>
      <c r="BS234" s="377"/>
      <c r="BT234" s="370"/>
      <c r="BU234" s="152"/>
      <c r="BV234" s="377"/>
      <c r="BW234" s="370"/>
      <c r="BX234" s="152"/>
      <c r="BY234" s="377"/>
      <c r="BZ234" s="370"/>
      <c r="CA234" s="152"/>
      <c r="CB234" s="377"/>
      <c r="CC234" s="370"/>
      <c r="CD234" s="152"/>
      <c r="CE234" s="377"/>
      <c r="CF234" s="370"/>
      <c r="CG234" s="152"/>
      <c r="CH234" s="377"/>
      <c r="CI234" s="370"/>
      <c r="CJ234" s="152"/>
      <c r="CK234" s="156"/>
      <c r="CL234" s="157"/>
      <c r="CM234" s="156"/>
      <c r="CN234" s="157"/>
      <c r="CO234" s="383"/>
      <c r="CP234" s="681"/>
      <c r="CQ234" s="907"/>
      <c r="CR234" s="681"/>
      <c r="CS234" s="785"/>
      <c r="CT234" s="824"/>
      <c r="CU234" s="367"/>
      <c r="CV234" s="407"/>
      <c r="CW234" s="407"/>
      <c r="CX234" s="407"/>
      <c r="CY234" s="407"/>
      <c r="CZ234" s="407"/>
      <c r="DA234" s="682"/>
      <c r="DB234" s="682"/>
    </row>
    <row r="235" spans="1:115" s="79" customFormat="1" ht="5.0999999999999996" customHeight="1">
      <c r="A235" s="150"/>
      <c r="B235" s="160"/>
      <c r="C235" s="80"/>
      <c r="D235" s="80"/>
      <c r="E235" s="82"/>
      <c r="F235" s="83"/>
      <c r="G235" s="359"/>
      <c r="H235" s="80"/>
      <c r="I235" s="153"/>
      <c r="J235" s="80"/>
      <c r="K235" s="153"/>
      <c r="L235" s="80"/>
      <c r="M235" s="153"/>
      <c r="N235" s="80"/>
      <c r="O235" s="153"/>
      <c r="P235" s="80"/>
      <c r="Q235" s="152"/>
      <c r="R235" s="80"/>
      <c r="S235" s="152"/>
      <c r="T235" s="80"/>
      <c r="U235" s="152"/>
      <c r="V235" s="80"/>
      <c r="W235" s="152"/>
      <c r="X235" s="300"/>
      <c r="Y235" s="157"/>
      <c r="Z235" s="359"/>
      <c r="AA235" s="152"/>
      <c r="AB235" s="153"/>
      <c r="AC235" s="152"/>
      <c r="AD235" s="152"/>
      <c r="AE235" s="152"/>
      <c r="AF235" s="152"/>
      <c r="AG235" s="152"/>
      <c r="AH235" s="152"/>
      <c r="AI235" s="152"/>
      <c r="AJ235" s="152"/>
      <c r="AK235" s="152"/>
      <c r="AL235" s="152"/>
      <c r="AM235" s="152"/>
      <c r="AN235" s="152"/>
      <c r="AO235" s="152"/>
      <c r="AP235" s="152"/>
      <c r="AQ235" s="300"/>
      <c r="AR235" s="157"/>
      <c r="AS235" s="359"/>
      <c r="AT235" s="282"/>
      <c r="AU235" s="281"/>
      <c r="AV235" s="152"/>
      <c r="AW235" s="152"/>
      <c r="AX235" s="152"/>
      <c r="AY235" s="152"/>
      <c r="AZ235" s="152"/>
      <c r="BA235" s="152"/>
      <c r="BB235" s="152"/>
      <c r="BC235" s="152"/>
      <c r="BD235" s="152"/>
      <c r="BE235" s="152"/>
      <c r="BF235" s="152"/>
      <c r="BG235" s="152"/>
      <c r="BH235" s="152"/>
      <c r="BI235" s="152"/>
      <c r="BJ235" s="300"/>
      <c r="BK235" s="157"/>
      <c r="BL235" s="359"/>
      <c r="BM235" s="377"/>
      <c r="BN235" s="370"/>
      <c r="BO235" s="153"/>
      <c r="BP235" s="377"/>
      <c r="BQ235" s="370"/>
      <c r="BR235" s="152"/>
      <c r="BS235" s="377"/>
      <c r="BT235" s="370"/>
      <c r="BU235" s="152"/>
      <c r="BV235" s="377"/>
      <c r="BW235" s="370"/>
      <c r="BX235" s="152"/>
      <c r="BY235" s="377"/>
      <c r="BZ235" s="370"/>
      <c r="CA235" s="152"/>
      <c r="CB235" s="377"/>
      <c r="CC235" s="370"/>
      <c r="CD235" s="152"/>
      <c r="CE235" s="377"/>
      <c r="CF235" s="370"/>
      <c r="CG235" s="152"/>
      <c r="CH235" s="377"/>
      <c r="CI235" s="370"/>
      <c r="CJ235" s="152"/>
      <c r="CK235" s="156"/>
      <c r="CL235" s="157"/>
      <c r="CM235" s="156"/>
      <c r="CN235" s="157"/>
      <c r="CO235" s="383"/>
      <c r="CP235" s="681"/>
      <c r="CQ235" s="907"/>
      <c r="CR235" s="681"/>
      <c r="CS235" s="785"/>
      <c r="CT235" s="824"/>
      <c r="CU235" s="367"/>
      <c r="CV235" s="407"/>
      <c r="CW235" s="407"/>
      <c r="CX235" s="407"/>
      <c r="CY235" s="407"/>
      <c r="CZ235" s="407"/>
      <c r="DA235" s="682"/>
      <c r="DB235" s="682"/>
    </row>
    <row r="236" spans="1:115" s="79" customFormat="1">
      <c r="A236" s="171"/>
      <c r="B236" s="181" t="s">
        <v>131</v>
      </c>
      <c r="C236" s="173">
        <v>1052</v>
      </c>
      <c r="D236" s="173" t="s">
        <v>11</v>
      </c>
      <c r="E236" s="174">
        <v>1333</v>
      </c>
      <c r="F236" s="175">
        <v>1402316</v>
      </c>
      <c r="G236" s="359"/>
      <c r="H236" s="173">
        <v>1052</v>
      </c>
      <c r="I236" s="177">
        <v>262934.25</v>
      </c>
      <c r="J236" s="173">
        <v>1052</v>
      </c>
      <c r="K236" s="177">
        <v>368107.94999999995</v>
      </c>
      <c r="L236" s="173">
        <v>1052</v>
      </c>
      <c r="M236" s="177">
        <v>368107.94999999995</v>
      </c>
      <c r="N236" s="173">
        <v>1052</v>
      </c>
      <c r="O236" s="177">
        <v>52586.850000000006</v>
      </c>
      <c r="P236" s="173">
        <v>1052</v>
      </c>
      <c r="Q236" s="177">
        <v>87644.75</v>
      </c>
      <c r="R236" s="173">
        <v>1052</v>
      </c>
      <c r="S236" s="177">
        <v>122702.65</v>
      </c>
      <c r="T236" s="173">
        <v>1052</v>
      </c>
      <c r="U236" s="177">
        <v>122702.65</v>
      </c>
      <c r="V236" s="173">
        <v>1052</v>
      </c>
      <c r="W236" s="177">
        <v>17528.95</v>
      </c>
      <c r="X236" s="301">
        <v>0.99999999999999989</v>
      </c>
      <c r="Y236" s="179">
        <v>1402315.9999999998</v>
      </c>
      <c r="Z236" s="359"/>
      <c r="AA236" s="283">
        <v>1052</v>
      </c>
      <c r="AB236" s="177">
        <v>262934.25</v>
      </c>
      <c r="AC236" s="283">
        <v>1052</v>
      </c>
      <c r="AD236" s="176">
        <v>368107.94999999995</v>
      </c>
      <c r="AE236" s="283">
        <v>1052</v>
      </c>
      <c r="AF236" s="176">
        <v>368107.94999999995</v>
      </c>
      <c r="AG236" s="283">
        <v>1052</v>
      </c>
      <c r="AH236" s="176">
        <v>52586.850000000006</v>
      </c>
      <c r="AI236" s="283">
        <v>929.652608043795</v>
      </c>
      <c r="AJ236" s="176">
        <v>77451.682907648676</v>
      </c>
      <c r="AK236" s="283">
        <v>929.652608043795</v>
      </c>
      <c r="AL236" s="176">
        <v>108432.35607070812</v>
      </c>
      <c r="AM236" s="283">
        <v>929.652608043795</v>
      </c>
      <c r="AN236" s="176">
        <v>108432.35607070812</v>
      </c>
      <c r="AO236" s="283">
        <v>929.652608043795</v>
      </c>
      <c r="AP236" s="176">
        <v>15490.336581529737</v>
      </c>
      <c r="AQ236" s="301">
        <v>0.97092504944006519</v>
      </c>
      <c r="AR236" s="179">
        <v>1361543.7316305945</v>
      </c>
      <c r="AS236" s="359"/>
      <c r="AT236" s="368">
        <v>0</v>
      </c>
      <c r="AU236" s="281">
        <v>0</v>
      </c>
      <c r="AV236" s="368">
        <v>0</v>
      </c>
      <c r="AW236" s="281">
        <v>0</v>
      </c>
      <c r="AX236" s="368">
        <v>0</v>
      </c>
      <c r="AY236" s="281">
        <v>0</v>
      </c>
      <c r="AZ236" s="368">
        <v>0</v>
      </c>
      <c r="BA236" s="281">
        <v>0</v>
      </c>
      <c r="BB236" s="368">
        <v>122.347391956205</v>
      </c>
      <c r="BC236" s="281">
        <v>10193.067092351324</v>
      </c>
      <c r="BD236" s="368">
        <v>122.347391956205</v>
      </c>
      <c r="BE236" s="281">
        <v>14270.293929291875</v>
      </c>
      <c r="BF236" s="368">
        <v>122.347391956205</v>
      </c>
      <c r="BG236" s="281">
        <v>14270.293929291875</v>
      </c>
      <c r="BH236" s="368">
        <v>122.347391956205</v>
      </c>
      <c r="BI236" s="281">
        <v>2038.6134184702642</v>
      </c>
      <c r="BJ236" s="301">
        <v>2.9074950559934667E-2</v>
      </c>
      <c r="BK236" s="179">
        <v>40772.268369405341</v>
      </c>
      <c r="BL236" s="359"/>
      <c r="BM236" s="376">
        <v>0</v>
      </c>
      <c r="BN236" s="369"/>
      <c r="BO236" s="281">
        <v>0</v>
      </c>
      <c r="BP236" s="376">
        <v>0</v>
      </c>
      <c r="BQ236" s="369"/>
      <c r="BR236" s="281">
        <v>0</v>
      </c>
      <c r="BS236" s="376">
        <v>0</v>
      </c>
      <c r="BT236" s="369"/>
      <c r="BU236" s="281">
        <v>0</v>
      </c>
      <c r="BV236" s="376">
        <v>0</v>
      </c>
      <c r="BW236" s="369"/>
      <c r="BX236" s="281">
        <v>0</v>
      </c>
      <c r="BY236" s="376">
        <v>122.347391956205</v>
      </c>
      <c r="BZ236" s="369">
        <v>1</v>
      </c>
      <c r="CA236" s="281">
        <v>10193.067092351324</v>
      </c>
      <c r="CB236" s="376">
        <v>122.347391956205</v>
      </c>
      <c r="CC236" s="369">
        <v>1</v>
      </c>
      <c r="CD236" s="281">
        <v>14270.293929291875</v>
      </c>
      <c r="CE236" s="376">
        <v>122.347391956205</v>
      </c>
      <c r="CF236" s="369">
        <v>1</v>
      </c>
      <c r="CG236" s="281">
        <v>14270.293929291875</v>
      </c>
      <c r="CH236" s="376">
        <v>122.347391956205</v>
      </c>
      <c r="CI236" s="369"/>
      <c r="CJ236" s="281">
        <v>0</v>
      </c>
      <c r="CK236" s="178">
        <v>0.95</v>
      </c>
      <c r="CL236" s="179">
        <v>38733.654950935073</v>
      </c>
      <c r="CM236" s="380">
        <v>0</v>
      </c>
      <c r="CN236" s="179">
        <v>0</v>
      </c>
      <c r="CO236" s="384">
        <v>0.95</v>
      </c>
      <c r="CP236" s="687">
        <v>38733.654950935073</v>
      </c>
      <c r="CQ236" s="906">
        <v>0.95</v>
      </c>
      <c r="CR236" s="687">
        <v>38733.654950935073</v>
      </c>
      <c r="CS236" s="785"/>
      <c r="CT236" s="824"/>
      <c r="CU236" s="367"/>
      <c r="CV236" s="407"/>
      <c r="CW236" s="407"/>
      <c r="CX236" s="407"/>
      <c r="CY236" s="407"/>
      <c r="CZ236" s="407"/>
      <c r="DA236" s="682"/>
      <c r="DB236" s="682"/>
      <c r="DG236" s="79">
        <v>1361543.7316305947</v>
      </c>
      <c r="DH236" s="180">
        <v>40772.268369405298</v>
      </c>
      <c r="DI236" s="180">
        <v>350579</v>
      </c>
      <c r="DJ236" s="297">
        <v>0.11629980223973854</v>
      </c>
      <c r="DK236" s="180">
        <v>929.652608043795</v>
      </c>
    </row>
    <row r="237" spans="1:115" s="79" customFormat="1">
      <c r="A237" s="171"/>
      <c r="B237" s="181" t="s">
        <v>132</v>
      </c>
      <c r="C237" s="173">
        <v>53</v>
      </c>
      <c r="D237" s="173" t="s">
        <v>11</v>
      </c>
      <c r="E237" s="174">
        <v>1970</v>
      </c>
      <c r="F237" s="175">
        <v>104410</v>
      </c>
      <c r="G237" s="359"/>
      <c r="H237" s="173">
        <v>53</v>
      </c>
      <c r="I237" s="177">
        <v>19576.875</v>
      </c>
      <c r="J237" s="173">
        <v>53</v>
      </c>
      <c r="K237" s="177">
        <v>27407.624999999996</v>
      </c>
      <c r="L237" s="173">
        <v>53</v>
      </c>
      <c r="M237" s="177">
        <v>27407.624999999996</v>
      </c>
      <c r="N237" s="173">
        <v>53</v>
      </c>
      <c r="O237" s="177">
        <v>3915.3750000000005</v>
      </c>
      <c r="P237" s="173">
        <v>53</v>
      </c>
      <c r="Q237" s="177">
        <v>6525.625</v>
      </c>
      <c r="R237" s="173">
        <v>53</v>
      </c>
      <c r="S237" s="177">
        <v>9135.8749999999982</v>
      </c>
      <c r="T237" s="173">
        <v>53</v>
      </c>
      <c r="U237" s="177">
        <v>9135.8749999999982</v>
      </c>
      <c r="V237" s="173">
        <v>53</v>
      </c>
      <c r="W237" s="177">
        <v>1305.1250000000002</v>
      </c>
      <c r="X237" s="301">
        <v>1</v>
      </c>
      <c r="Y237" s="179">
        <v>104410</v>
      </c>
      <c r="Z237" s="359"/>
      <c r="AA237" s="283">
        <v>53</v>
      </c>
      <c r="AB237" s="177">
        <v>19576.875</v>
      </c>
      <c r="AC237" s="283">
        <v>53</v>
      </c>
      <c r="AD237" s="176">
        <v>27407.624999999996</v>
      </c>
      <c r="AE237" s="283">
        <v>53</v>
      </c>
      <c r="AF237" s="176">
        <v>27407.624999999996</v>
      </c>
      <c r="AG237" s="283">
        <v>53</v>
      </c>
      <c r="AH237" s="176">
        <v>3915.3750000000005</v>
      </c>
      <c r="AI237" s="283">
        <v>52.97496992124627</v>
      </c>
      <c r="AJ237" s="176">
        <v>6522.5431715534469</v>
      </c>
      <c r="AK237" s="283">
        <v>52.97496992124627</v>
      </c>
      <c r="AL237" s="176">
        <v>9131.5604401748242</v>
      </c>
      <c r="AM237" s="283">
        <v>52.97496992124627</v>
      </c>
      <c r="AN237" s="176">
        <v>9131.5604401748242</v>
      </c>
      <c r="AO237" s="283">
        <v>52.97496992124627</v>
      </c>
      <c r="AP237" s="176">
        <v>1304.5086343106896</v>
      </c>
      <c r="AQ237" s="301">
        <v>0.99988193359078448</v>
      </c>
      <c r="AR237" s="179">
        <v>104397.6726862138</v>
      </c>
      <c r="AS237" s="359"/>
      <c r="AT237" s="368">
        <v>0</v>
      </c>
      <c r="AU237" s="281">
        <v>0</v>
      </c>
      <c r="AV237" s="368">
        <v>0</v>
      </c>
      <c r="AW237" s="281">
        <v>0</v>
      </c>
      <c r="AX237" s="368">
        <v>0</v>
      </c>
      <c r="AY237" s="281">
        <v>0</v>
      </c>
      <c r="AZ237" s="368">
        <v>0</v>
      </c>
      <c r="BA237" s="281">
        <v>0</v>
      </c>
      <c r="BB237" s="368">
        <v>2.5030078753729867E-2</v>
      </c>
      <c r="BC237" s="281">
        <v>3.0818284465531178</v>
      </c>
      <c r="BD237" s="368">
        <v>2.5030078753729867E-2</v>
      </c>
      <c r="BE237" s="281">
        <v>4.3145598251740012</v>
      </c>
      <c r="BF237" s="368">
        <v>2.5030078753729867E-2</v>
      </c>
      <c r="BG237" s="281">
        <v>4.3145598251740012</v>
      </c>
      <c r="BH237" s="368">
        <v>2.5030078753729867E-2</v>
      </c>
      <c r="BI237" s="281">
        <v>0.61636568931066904</v>
      </c>
      <c r="BJ237" s="301">
        <v>1.1806640921570528E-4</v>
      </c>
      <c r="BK237" s="179">
        <v>12.327313786211789</v>
      </c>
      <c r="BL237" s="359"/>
      <c r="BM237" s="376">
        <v>0</v>
      </c>
      <c r="BN237" s="369"/>
      <c r="BO237" s="281">
        <v>0</v>
      </c>
      <c r="BP237" s="376">
        <v>0</v>
      </c>
      <c r="BQ237" s="369"/>
      <c r="BR237" s="281">
        <v>0</v>
      </c>
      <c r="BS237" s="376">
        <v>0</v>
      </c>
      <c r="BT237" s="369"/>
      <c r="BU237" s="281">
        <v>0</v>
      </c>
      <c r="BV237" s="376">
        <v>0</v>
      </c>
      <c r="BW237" s="369"/>
      <c r="BX237" s="281">
        <v>0</v>
      </c>
      <c r="BY237" s="376">
        <v>2.5030078753729867E-2</v>
      </c>
      <c r="BZ237" s="369"/>
      <c r="CA237" s="281">
        <v>0</v>
      </c>
      <c r="CB237" s="376">
        <v>2.5030078753729867E-2</v>
      </c>
      <c r="CC237" s="369"/>
      <c r="CD237" s="281">
        <v>0</v>
      </c>
      <c r="CE237" s="376">
        <v>2.5030078753729867E-2</v>
      </c>
      <c r="CF237" s="369"/>
      <c r="CG237" s="281">
        <v>0</v>
      </c>
      <c r="CH237" s="376">
        <v>2.5030078753729867E-2</v>
      </c>
      <c r="CI237" s="369"/>
      <c r="CJ237" s="281">
        <v>0</v>
      </c>
      <c r="CK237" s="178">
        <v>0</v>
      </c>
      <c r="CL237" s="179">
        <v>0</v>
      </c>
      <c r="CM237" s="380">
        <v>0</v>
      </c>
      <c r="CN237" s="179">
        <v>0</v>
      </c>
      <c r="CO237" s="384">
        <v>0</v>
      </c>
      <c r="CP237" s="687">
        <v>0</v>
      </c>
      <c r="CQ237" s="906"/>
      <c r="CR237" s="687"/>
      <c r="CS237" s="785"/>
      <c r="CT237" s="824"/>
      <c r="CU237" s="367"/>
      <c r="CV237" s="407"/>
      <c r="CW237" s="407"/>
      <c r="CX237" s="407"/>
      <c r="CY237" s="407"/>
      <c r="CZ237" s="407"/>
      <c r="DA237" s="682"/>
      <c r="DB237" s="682"/>
      <c r="DG237" s="79">
        <v>104397.67268621379</v>
      </c>
      <c r="DH237" s="180">
        <v>12.327313786212471</v>
      </c>
      <c r="DI237" s="180">
        <v>26102.5</v>
      </c>
      <c r="DJ237" s="297">
        <v>4.7226563686284727E-4</v>
      </c>
      <c r="DK237" s="180">
        <v>52.97496992124627</v>
      </c>
    </row>
    <row r="238" spans="1:115" s="79" customFormat="1">
      <c r="A238" s="432"/>
      <c r="B238" s="433"/>
      <c r="C238" s="434"/>
      <c r="D238" s="434"/>
      <c r="E238" s="442"/>
      <c r="F238" s="443"/>
      <c r="G238" s="703"/>
      <c r="H238" s="434"/>
      <c r="I238" s="744"/>
      <c r="J238" s="434"/>
      <c r="K238" s="744"/>
      <c r="L238" s="434"/>
      <c r="M238" s="744"/>
      <c r="N238" s="434"/>
      <c r="O238" s="744"/>
      <c r="P238" s="434"/>
      <c r="Q238" s="744"/>
      <c r="R238" s="434"/>
      <c r="S238" s="744"/>
      <c r="T238" s="434"/>
      <c r="U238" s="744"/>
      <c r="V238" s="434"/>
      <c r="W238" s="744"/>
      <c r="X238" s="437"/>
      <c r="Y238" s="438"/>
      <c r="Z238" s="703"/>
      <c r="AA238" s="743"/>
      <c r="AB238" s="744"/>
      <c r="AC238" s="743"/>
      <c r="AD238" s="703"/>
      <c r="AE238" s="743"/>
      <c r="AF238" s="703"/>
      <c r="AG238" s="743"/>
      <c r="AH238" s="703"/>
      <c r="AI238" s="743"/>
      <c r="AJ238" s="703"/>
      <c r="AK238" s="743"/>
      <c r="AL238" s="703"/>
      <c r="AM238" s="743"/>
      <c r="AN238" s="703"/>
      <c r="AO238" s="743"/>
      <c r="AP238" s="703"/>
      <c r="AQ238" s="437"/>
      <c r="AR238" s="438"/>
      <c r="AS238" s="703"/>
      <c r="AT238" s="820"/>
      <c r="AU238" s="744"/>
      <c r="AV238" s="820"/>
      <c r="AW238" s="744"/>
      <c r="AX238" s="820"/>
      <c r="AY238" s="744"/>
      <c r="AZ238" s="820"/>
      <c r="BA238" s="744"/>
      <c r="BB238" s="820"/>
      <c r="BC238" s="744"/>
      <c r="BD238" s="820"/>
      <c r="BE238" s="744"/>
      <c r="BF238" s="820"/>
      <c r="BG238" s="744"/>
      <c r="BH238" s="820"/>
      <c r="BI238" s="744"/>
      <c r="BJ238" s="437"/>
      <c r="BK238" s="438">
        <f>SUM(BK236:BK237)</f>
        <v>40784.595683191554</v>
      </c>
      <c r="BL238" s="703"/>
      <c r="BM238" s="821"/>
      <c r="BN238" s="822"/>
      <c r="BO238" s="744"/>
      <c r="BP238" s="821"/>
      <c r="BQ238" s="822"/>
      <c r="BR238" s="744"/>
      <c r="BS238" s="821"/>
      <c r="BT238" s="822"/>
      <c r="BU238" s="744"/>
      <c r="BV238" s="821"/>
      <c r="BW238" s="822"/>
      <c r="BX238" s="744"/>
      <c r="BY238" s="821"/>
      <c r="BZ238" s="822"/>
      <c r="CA238" s="744"/>
      <c r="CB238" s="821"/>
      <c r="CC238" s="822"/>
      <c r="CD238" s="744"/>
      <c r="CE238" s="821"/>
      <c r="CF238" s="822"/>
      <c r="CG238" s="744"/>
      <c r="CH238" s="821"/>
      <c r="CI238" s="822"/>
      <c r="CJ238" s="744"/>
      <c r="CK238" s="823"/>
      <c r="CL238" s="438"/>
      <c r="CM238" s="822"/>
      <c r="CN238" s="438"/>
      <c r="CO238" s="439">
        <f>CP238/BK238</f>
        <v>0.94971285854620524</v>
      </c>
      <c r="CP238" s="441">
        <f>SUM(CP236:CP237)</f>
        <v>38733.654950935073</v>
      </c>
      <c r="CQ238" s="910"/>
      <c r="CR238" s="441">
        <f>SUM(CR236:CR237)</f>
        <v>38733.654950935073</v>
      </c>
      <c r="CS238" s="778">
        <v>0.95</v>
      </c>
      <c r="CT238" s="441">
        <f>BK238*CS238</f>
        <v>38745.365899031975</v>
      </c>
      <c r="CU238" s="862"/>
      <c r="CV238" s="438"/>
      <c r="CW238" s="438"/>
      <c r="CX238" s="438">
        <f>CT238</f>
        <v>38745.365899031975</v>
      </c>
      <c r="CY238" s="438"/>
      <c r="CZ238" s="438"/>
      <c r="DA238" s="682"/>
      <c r="DB238" s="682"/>
      <c r="DH238" s="180"/>
      <c r="DI238" s="180"/>
      <c r="DJ238" s="297"/>
      <c r="DK238" s="180"/>
    </row>
    <row r="239" spans="1:115" s="79" customFormat="1">
      <c r="A239" s="150"/>
      <c r="B239" s="160"/>
      <c r="C239" s="80"/>
      <c r="D239" s="80"/>
      <c r="E239" s="387"/>
      <c r="F239" s="275"/>
      <c r="G239" s="282"/>
      <c r="H239" s="80"/>
      <c r="I239" s="281"/>
      <c r="J239" s="80"/>
      <c r="K239" s="281"/>
      <c r="L239" s="80"/>
      <c r="M239" s="281"/>
      <c r="N239" s="80"/>
      <c r="O239" s="281"/>
      <c r="P239" s="80"/>
      <c r="Q239" s="281"/>
      <c r="R239" s="80"/>
      <c r="S239" s="281"/>
      <c r="T239" s="80"/>
      <c r="U239" s="281"/>
      <c r="V239" s="80"/>
      <c r="W239" s="281"/>
      <c r="X239" s="409"/>
      <c r="Y239" s="407"/>
      <c r="Z239" s="282"/>
      <c r="AA239" s="360"/>
      <c r="AB239" s="281"/>
      <c r="AC239" s="360"/>
      <c r="AD239" s="282"/>
      <c r="AE239" s="360"/>
      <c r="AF239" s="282"/>
      <c r="AG239" s="360"/>
      <c r="AH239" s="282"/>
      <c r="AI239" s="360"/>
      <c r="AJ239" s="282"/>
      <c r="AK239" s="360"/>
      <c r="AL239" s="282"/>
      <c r="AM239" s="360"/>
      <c r="AN239" s="282"/>
      <c r="AO239" s="360"/>
      <c r="AP239" s="282"/>
      <c r="AQ239" s="409"/>
      <c r="AR239" s="407"/>
      <c r="AS239" s="282"/>
      <c r="AT239" s="368"/>
      <c r="AU239" s="281"/>
      <c r="AV239" s="368"/>
      <c r="AW239" s="281"/>
      <c r="AX239" s="368"/>
      <c r="AY239" s="281"/>
      <c r="AZ239" s="368"/>
      <c r="BA239" s="281"/>
      <c r="BB239" s="368"/>
      <c r="BC239" s="281"/>
      <c r="BD239" s="368"/>
      <c r="BE239" s="281"/>
      <c r="BF239" s="368"/>
      <c r="BG239" s="281"/>
      <c r="BH239" s="368"/>
      <c r="BI239" s="281"/>
      <c r="BJ239" s="409"/>
      <c r="BK239" s="407"/>
      <c r="BL239" s="282"/>
      <c r="BM239" s="376"/>
      <c r="BN239" s="369"/>
      <c r="BO239" s="281"/>
      <c r="BP239" s="376"/>
      <c r="BQ239" s="369"/>
      <c r="BR239" s="281"/>
      <c r="BS239" s="376"/>
      <c r="BT239" s="369"/>
      <c r="BU239" s="281"/>
      <c r="BV239" s="376"/>
      <c r="BW239" s="369"/>
      <c r="BX239" s="281"/>
      <c r="BY239" s="376"/>
      <c r="BZ239" s="369"/>
      <c r="CA239" s="281"/>
      <c r="CB239" s="376"/>
      <c r="CC239" s="369"/>
      <c r="CD239" s="281"/>
      <c r="CE239" s="376"/>
      <c r="CF239" s="369"/>
      <c r="CG239" s="281"/>
      <c r="CH239" s="376"/>
      <c r="CI239" s="369"/>
      <c r="CJ239" s="281"/>
      <c r="CK239" s="366"/>
      <c r="CL239" s="407"/>
      <c r="CM239" s="369"/>
      <c r="CN239" s="407"/>
      <c r="CO239" s="408"/>
      <c r="CP239" s="824"/>
      <c r="CQ239" s="905"/>
      <c r="CR239" s="824"/>
      <c r="CS239" s="785"/>
      <c r="CT239" s="824"/>
      <c r="CU239" s="367"/>
      <c r="CV239" s="407"/>
      <c r="CW239" s="407"/>
      <c r="CX239" s="407"/>
      <c r="CY239" s="407"/>
      <c r="CZ239" s="407"/>
      <c r="DA239" s="682"/>
      <c r="DB239" s="682"/>
      <c r="DH239" s="180"/>
      <c r="DI239" s="180"/>
      <c r="DJ239" s="297"/>
      <c r="DK239" s="180"/>
    </row>
    <row r="240" spans="1:115" s="79" customFormat="1">
      <c r="A240" s="150"/>
      <c r="B240" s="160" t="s">
        <v>68</v>
      </c>
      <c r="C240" s="80">
        <v>1</v>
      </c>
      <c r="D240" s="80" t="s">
        <v>19</v>
      </c>
      <c r="E240" s="387">
        <v>8000</v>
      </c>
      <c r="F240" s="275">
        <v>8000</v>
      </c>
      <c r="G240" s="282"/>
      <c r="H240" s="80">
        <v>1</v>
      </c>
      <c r="I240" s="281">
        <v>1500</v>
      </c>
      <c r="J240" s="80">
        <v>1</v>
      </c>
      <c r="K240" s="281">
        <v>2099.9999999999995</v>
      </c>
      <c r="L240" s="80">
        <v>1</v>
      </c>
      <c r="M240" s="281">
        <v>2099.9999999999995</v>
      </c>
      <c r="N240" s="80">
        <v>1</v>
      </c>
      <c r="O240" s="281">
        <v>300.00000000000006</v>
      </c>
      <c r="P240" s="80">
        <v>1</v>
      </c>
      <c r="Q240" s="281">
        <v>500</v>
      </c>
      <c r="R240" s="80">
        <v>1</v>
      </c>
      <c r="S240" s="281">
        <v>700</v>
      </c>
      <c r="T240" s="80">
        <v>1</v>
      </c>
      <c r="U240" s="281">
        <v>700</v>
      </c>
      <c r="V240" s="80">
        <v>1</v>
      </c>
      <c r="W240" s="281">
        <v>100</v>
      </c>
      <c r="X240" s="409">
        <v>0.99999999999999989</v>
      </c>
      <c r="Y240" s="407">
        <v>7999.9999999999991</v>
      </c>
      <c r="Z240" s="282"/>
      <c r="AA240" s="282"/>
      <c r="AB240" s="281">
        <v>0</v>
      </c>
      <c r="AC240" s="282"/>
      <c r="AD240" s="282">
        <v>0</v>
      </c>
      <c r="AE240" s="282"/>
      <c r="AF240" s="282">
        <v>0</v>
      </c>
      <c r="AG240" s="282"/>
      <c r="AH240" s="282">
        <v>0</v>
      </c>
      <c r="AI240" s="282"/>
      <c r="AJ240" s="282">
        <v>0</v>
      </c>
      <c r="AK240" s="282"/>
      <c r="AL240" s="282">
        <v>0</v>
      </c>
      <c r="AM240" s="282"/>
      <c r="AN240" s="282">
        <v>0</v>
      </c>
      <c r="AO240" s="282"/>
      <c r="AP240" s="282">
        <v>0</v>
      </c>
      <c r="AQ240" s="409">
        <v>0</v>
      </c>
      <c r="AR240" s="407">
        <v>0</v>
      </c>
      <c r="AS240" s="282"/>
      <c r="AT240" s="368">
        <v>1</v>
      </c>
      <c r="AU240" s="281">
        <v>1500</v>
      </c>
      <c r="AV240" s="368">
        <v>1</v>
      </c>
      <c r="AW240" s="281">
        <v>2099.9999999999995</v>
      </c>
      <c r="AX240" s="368">
        <v>1</v>
      </c>
      <c r="AY240" s="281">
        <v>2099.9999999999995</v>
      </c>
      <c r="AZ240" s="368">
        <v>1</v>
      </c>
      <c r="BA240" s="281">
        <v>300.00000000000006</v>
      </c>
      <c r="BB240" s="368">
        <v>1</v>
      </c>
      <c r="BC240" s="281">
        <v>500</v>
      </c>
      <c r="BD240" s="368">
        <v>1</v>
      </c>
      <c r="BE240" s="281">
        <v>700</v>
      </c>
      <c r="BF240" s="368">
        <v>1</v>
      </c>
      <c r="BG240" s="281">
        <v>700</v>
      </c>
      <c r="BH240" s="368">
        <v>1</v>
      </c>
      <c r="BI240" s="281">
        <v>100</v>
      </c>
      <c r="BJ240" s="409">
        <v>0.99999999999999989</v>
      </c>
      <c r="BK240" s="407">
        <v>7999.9999999999991</v>
      </c>
      <c r="BL240" s="282"/>
      <c r="BM240" s="376">
        <v>1</v>
      </c>
      <c r="BN240" s="369"/>
      <c r="BO240" s="281">
        <v>0</v>
      </c>
      <c r="BP240" s="376">
        <v>1</v>
      </c>
      <c r="BQ240" s="369"/>
      <c r="BR240" s="281">
        <v>0</v>
      </c>
      <c r="BS240" s="376">
        <v>1</v>
      </c>
      <c r="BT240" s="369"/>
      <c r="BU240" s="281">
        <v>0</v>
      </c>
      <c r="BV240" s="376">
        <v>1</v>
      </c>
      <c r="BW240" s="369"/>
      <c r="BX240" s="281">
        <v>0</v>
      </c>
      <c r="BY240" s="376">
        <v>1</v>
      </c>
      <c r="BZ240" s="369"/>
      <c r="CA240" s="281">
        <v>0</v>
      </c>
      <c r="CB240" s="376">
        <v>1</v>
      </c>
      <c r="CC240" s="369"/>
      <c r="CD240" s="281">
        <v>0</v>
      </c>
      <c r="CE240" s="376">
        <v>1</v>
      </c>
      <c r="CF240" s="369"/>
      <c r="CG240" s="281">
        <v>0</v>
      </c>
      <c r="CH240" s="376">
        <v>1</v>
      </c>
      <c r="CI240" s="369"/>
      <c r="CJ240" s="281">
        <v>0</v>
      </c>
      <c r="CK240" s="366">
        <v>0</v>
      </c>
      <c r="CL240" s="407">
        <v>0</v>
      </c>
      <c r="CM240" s="369">
        <v>0</v>
      </c>
      <c r="CN240" s="407">
        <v>0</v>
      </c>
      <c r="CO240" s="408">
        <v>0</v>
      </c>
      <c r="CP240" s="824">
        <v>0</v>
      </c>
      <c r="CQ240" s="905"/>
      <c r="CR240" s="824"/>
      <c r="CS240" s="785"/>
      <c r="CT240" s="824"/>
      <c r="CU240" s="367"/>
      <c r="CV240" s="407"/>
      <c r="CW240" s="407"/>
      <c r="CX240" s="407"/>
      <c r="CY240" s="407"/>
      <c r="CZ240" s="407"/>
      <c r="DA240" s="682"/>
      <c r="DB240" s="682"/>
    </row>
    <row r="241" spans="1:106" s="79" customFormat="1" ht="5.0999999999999996" customHeight="1">
      <c r="A241" s="150"/>
      <c r="B241" s="160"/>
      <c r="C241" s="80"/>
      <c r="D241" s="80"/>
      <c r="E241" s="387"/>
      <c r="F241" s="275"/>
      <c r="G241" s="282"/>
      <c r="H241" s="80"/>
      <c r="I241" s="281"/>
      <c r="J241" s="80"/>
      <c r="K241" s="281"/>
      <c r="L241" s="80"/>
      <c r="M241" s="281"/>
      <c r="N241" s="80"/>
      <c r="O241" s="281"/>
      <c r="P241" s="80"/>
      <c r="Q241" s="282"/>
      <c r="R241" s="80"/>
      <c r="S241" s="282"/>
      <c r="T241" s="80"/>
      <c r="U241" s="282"/>
      <c r="V241" s="80"/>
      <c r="W241" s="282"/>
      <c r="X241" s="409"/>
      <c r="Y241" s="407"/>
      <c r="Z241" s="282"/>
      <c r="AA241" s="282"/>
      <c r="AB241" s="281"/>
      <c r="AC241" s="282"/>
      <c r="AD241" s="282"/>
      <c r="AE241" s="282"/>
      <c r="AF241" s="282"/>
      <c r="AG241" s="282"/>
      <c r="AH241" s="282"/>
      <c r="AI241" s="282"/>
      <c r="AJ241" s="282"/>
      <c r="AK241" s="282"/>
      <c r="AL241" s="282"/>
      <c r="AM241" s="282"/>
      <c r="AN241" s="282"/>
      <c r="AO241" s="282"/>
      <c r="AP241" s="282"/>
      <c r="AQ241" s="409"/>
      <c r="AR241" s="407"/>
      <c r="AS241" s="282"/>
      <c r="AT241" s="282"/>
      <c r="AU241" s="281"/>
      <c r="AV241" s="282"/>
      <c r="AW241" s="282"/>
      <c r="AX241" s="282"/>
      <c r="AY241" s="282"/>
      <c r="AZ241" s="282"/>
      <c r="BA241" s="282"/>
      <c r="BB241" s="282"/>
      <c r="BC241" s="282"/>
      <c r="BD241" s="282"/>
      <c r="BE241" s="282"/>
      <c r="BF241" s="282"/>
      <c r="BG241" s="282"/>
      <c r="BH241" s="282"/>
      <c r="BI241" s="282"/>
      <c r="BJ241" s="409"/>
      <c r="BK241" s="407"/>
      <c r="BL241" s="282"/>
      <c r="BM241" s="377"/>
      <c r="BN241" s="370"/>
      <c r="BO241" s="281"/>
      <c r="BP241" s="377"/>
      <c r="BQ241" s="370"/>
      <c r="BR241" s="282"/>
      <c r="BS241" s="377"/>
      <c r="BT241" s="370"/>
      <c r="BU241" s="282"/>
      <c r="BV241" s="377"/>
      <c r="BW241" s="370"/>
      <c r="BX241" s="282"/>
      <c r="BY241" s="377"/>
      <c r="BZ241" s="370"/>
      <c r="CA241" s="282"/>
      <c r="CB241" s="377"/>
      <c r="CC241" s="370"/>
      <c r="CD241" s="282"/>
      <c r="CE241" s="377"/>
      <c r="CF241" s="370"/>
      <c r="CG241" s="282"/>
      <c r="CH241" s="377"/>
      <c r="CI241" s="370"/>
      <c r="CJ241" s="282"/>
      <c r="CK241" s="366"/>
      <c r="CL241" s="407"/>
      <c r="CM241" s="366"/>
      <c r="CN241" s="407"/>
      <c r="CO241" s="408"/>
      <c r="CP241" s="824"/>
      <c r="CQ241" s="905"/>
      <c r="CR241" s="824"/>
      <c r="CS241" s="785"/>
      <c r="CT241" s="824"/>
      <c r="CU241" s="367"/>
      <c r="CV241" s="407"/>
      <c r="CW241" s="407"/>
      <c r="CX241" s="407"/>
      <c r="CY241" s="407"/>
      <c r="CZ241" s="407"/>
      <c r="DA241" s="682"/>
      <c r="DB241" s="682"/>
    </row>
    <row r="242" spans="1:106" s="79" customFormat="1">
      <c r="A242" s="150"/>
      <c r="B242" s="160" t="s">
        <v>69</v>
      </c>
      <c r="C242" s="80">
        <v>2</v>
      </c>
      <c r="D242" s="80" t="s">
        <v>19</v>
      </c>
      <c r="E242" s="825">
        <v>6744.4989999999998</v>
      </c>
      <c r="F242" s="275">
        <v>13488.998</v>
      </c>
      <c r="G242" s="282"/>
      <c r="H242" s="80">
        <v>2</v>
      </c>
      <c r="I242" s="281">
        <v>2529.1871249999999</v>
      </c>
      <c r="J242" s="80">
        <v>2</v>
      </c>
      <c r="K242" s="281">
        <v>3540.8619749999993</v>
      </c>
      <c r="L242" s="80">
        <v>2</v>
      </c>
      <c r="M242" s="281">
        <v>3540.8619749999993</v>
      </c>
      <c r="N242" s="80">
        <v>2</v>
      </c>
      <c r="O242" s="281">
        <v>505.83742500000005</v>
      </c>
      <c r="P242" s="80">
        <v>2</v>
      </c>
      <c r="Q242" s="281">
        <v>843.06237499999997</v>
      </c>
      <c r="R242" s="80">
        <v>2</v>
      </c>
      <c r="S242" s="281">
        <v>1180.2873249999998</v>
      </c>
      <c r="T242" s="80">
        <v>2</v>
      </c>
      <c r="U242" s="281">
        <v>1180.2873249999998</v>
      </c>
      <c r="V242" s="80">
        <v>2</v>
      </c>
      <c r="W242" s="281">
        <v>168.61247500000002</v>
      </c>
      <c r="X242" s="409">
        <v>0.99999999999999989</v>
      </c>
      <c r="Y242" s="407">
        <v>13488.997999999998</v>
      </c>
      <c r="Z242" s="282"/>
      <c r="AA242" s="282"/>
      <c r="AB242" s="281">
        <v>0</v>
      </c>
      <c r="AC242" s="282"/>
      <c r="AD242" s="282">
        <v>0</v>
      </c>
      <c r="AE242" s="282"/>
      <c r="AF242" s="282">
        <v>0</v>
      </c>
      <c r="AG242" s="282"/>
      <c r="AH242" s="282">
        <v>0</v>
      </c>
      <c r="AI242" s="282"/>
      <c r="AJ242" s="282">
        <v>0</v>
      </c>
      <c r="AK242" s="282"/>
      <c r="AL242" s="282">
        <v>0</v>
      </c>
      <c r="AM242" s="282"/>
      <c r="AN242" s="282">
        <v>0</v>
      </c>
      <c r="AO242" s="282"/>
      <c r="AP242" s="282">
        <v>0</v>
      </c>
      <c r="AQ242" s="409">
        <v>0</v>
      </c>
      <c r="AR242" s="407">
        <v>0</v>
      </c>
      <c r="AS242" s="282"/>
      <c r="AT242" s="368">
        <v>2</v>
      </c>
      <c r="AU242" s="281">
        <v>2529.1871249999999</v>
      </c>
      <c r="AV242" s="368">
        <v>2</v>
      </c>
      <c r="AW242" s="281">
        <v>3540.8619749999993</v>
      </c>
      <c r="AX242" s="368">
        <v>2</v>
      </c>
      <c r="AY242" s="281">
        <v>3540.8619749999993</v>
      </c>
      <c r="AZ242" s="368">
        <v>2</v>
      </c>
      <c r="BA242" s="281">
        <v>505.83742500000005</v>
      </c>
      <c r="BB242" s="368">
        <v>2</v>
      </c>
      <c r="BC242" s="281">
        <v>843.06237499999997</v>
      </c>
      <c r="BD242" s="368">
        <v>2</v>
      </c>
      <c r="BE242" s="281">
        <v>1180.2873249999998</v>
      </c>
      <c r="BF242" s="368">
        <v>2</v>
      </c>
      <c r="BG242" s="281">
        <v>1180.2873249999998</v>
      </c>
      <c r="BH242" s="368">
        <v>2</v>
      </c>
      <c r="BI242" s="281">
        <v>168.61247500000002</v>
      </c>
      <c r="BJ242" s="409">
        <v>0.99999999999999989</v>
      </c>
      <c r="BK242" s="407">
        <v>13488.997999999998</v>
      </c>
      <c r="BL242" s="282"/>
      <c r="BM242" s="376">
        <v>2</v>
      </c>
      <c r="BN242" s="369"/>
      <c r="BO242" s="281">
        <v>0</v>
      </c>
      <c r="BP242" s="376">
        <v>2</v>
      </c>
      <c r="BQ242" s="369"/>
      <c r="BR242" s="281">
        <v>0</v>
      </c>
      <c r="BS242" s="376">
        <v>2</v>
      </c>
      <c r="BT242" s="369"/>
      <c r="BU242" s="281">
        <v>0</v>
      </c>
      <c r="BV242" s="376">
        <v>2</v>
      </c>
      <c r="BW242" s="369"/>
      <c r="BX242" s="281">
        <v>0</v>
      </c>
      <c r="BY242" s="376">
        <v>2</v>
      </c>
      <c r="BZ242" s="369"/>
      <c r="CA242" s="281">
        <v>0</v>
      </c>
      <c r="CB242" s="376">
        <v>2</v>
      </c>
      <c r="CC242" s="369"/>
      <c r="CD242" s="281">
        <v>0</v>
      </c>
      <c r="CE242" s="376">
        <v>2</v>
      </c>
      <c r="CF242" s="369"/>
      <c r="CG242" s="281">
        <v>0</v>
      </c>
      <c r="CH242" s="376">
        <v>2</v>
      </c>
      <c r="CI242" s="369"/>
      <c r="CJ242" s="281">
        <v>0</v>
      </c>
      <c r="CK242" s="366">
        <v>0</v>
      </c>
      <c r="CL242" s="407">
        <v>0</v>
      </c>
      <c r="CM242" s="369">
        <v>0</v>
      </c>
      <c r="CN242" s="407">
        <v>0</v>
      </c>
      <c r="CO242" s="408">
        <v>0</v>
      </c>
      <c r="CP242" s="824">
        <v>0</v>
      </c>
      <c r="CQ242" s="905"/>
      <c r="CR242" s="824"/>
      <c r="CS242" s="785"/>
      <c r="CT242" s="824"/>
      <c r="CU242" s="367"/>
      <c r="CV242" s="407"/>
      <c r="CW242" s="407"/>
      <c r="CX242" s="407"/>
      <c r="CY242" s="407"/>
      <c r="CZ242" s="407"/>
      <c r="DA242" s="682"/>
      <c r="DB242" s="682"/>
    </row>
    <row r="243" spans="1:106" s="79" customFormat="1">
      <c r="A243" s="432"/>
      <c r="B243" s="433"/>
      <c r="C243" s="434"/>
      <c r="D243" s="434"/>
      <c r="E243" s="435"/>
      <c r="F243" s="436"/>
      <c r="G243" s="708"/>
      <c r="H243" s="434"/>
      <c r="I243" s="747"/>
      <c r="J243" s="434"/>
      <c r="K243" s="747"/>
      <c r="L243" s="434"/>
      <c r="M243" s="747"/>
      <c r="N243" s="434"/>
      <c r="O243" s="747"/>
      <c r="P243" s="434"/>
      <c r="Q243" s="705"/>
      <c r="R243" s="434"/>
      <c r="S243" s="705"/>
      <c r="T243" s="434"/>
      <c r="U243" s="705"/>
      <c r="V243" s="434"/>
      <c r="W243" s="705"/>
      <c r="X243" s="706"/>
      <c r="Y243" s="707"/>
      <c r="Z243" s="708"/>
      <c r="AA243" s="705"/>
      <c r="AB243" s="747"/>
      <c r="AC243" s="705"/>
      <c r="AD243" s="705"/>
      <c r="AE243" s="705"/>
      <c r="AF243" s="705"/>
      <c r="AG243" s="705"/>
      <c r="AH243" s="705"/>
      <c r="AI243" s="705"/>
      <c r="AJ243" s="705"/>
      <c r="AK243" s="705"/>
      <c r="AL243" s="705"/>
      <c r="AM243" s="705"/>
      <c r="AN243" s="705"/>
      <c r="AO243" s="705"/>
      <c r="AP243" s="705"/>
      <c r="AQ243" s="706"/>
      <c r="AR243" s="707"/>
      <c r="AS243" s="708"/>
      <c r="AT243" s="703"/>
      <c r="AU243" s="744"/>
      <c r="AV243" s="705"/>
      <c r="AW243" s="705"/>
      <c r="AX243" s="705"/>
      <c r="AY243" s="705"/>
      <c r="AZ243" s="705"/>
      <c r="BA243" s="705"/>
      <c r="BB243" s="705"/>
      <c r="BC243" s="705"/>
      <c r="BD243" s="705"/>
      <c r="BE243" s="705"/>
      <c r="BF243" s="705"/>
      <c r="BG243" s="705"/>
      <c r="BH243" s="705"/>
      <c r="BI243" s="705"/>
      <c r="BJ243" s="706"/>
      <c r="BK243" s="707">
        <f>SUM(BK240:BK242)</f>
        <v>21488.997999999996</v>
      </c>
      <c r="BL243" s="708"/>
      <c r="BM243" s="746"/>
      <c r="BN243" s="809"/>
      <c r="BO243" s="747"/>
      <c r="BP243" s="746"/>
      <c r="BQ243" s="809"/>
      <c r="BR243" s="705"/>
      <c r="BS243" s="746"/>
      <c r="BT243" s="809"/>
      <c r="BU243" s="705"/>
      <c r="BV243" s="746"/>
      <c r="BW243" s="809"/>
      <c r="BX243" s="705"/>
      <c r="BY243" s="746"/>
      <c r="BZ243" s="809"/>
      <c r="CA243" s="705"/>
      <c r="CB243" s="746"/>
      <c r="CC243" s="809"/>
      <c r="CD243" s="705"/>
      <c r="CE243" s="746"/>
      <c r="CF243" s="809"/>
      <c r="CG243" s="705"/>
      <c r="CH243" s="746"/>
      <c r="CI243" s="809"/>
      <c r="CJ243" s="705"/>
      <c r="CK243" s="711"/>
      <c r="CL243" s="707"/>
      <c r="CM243" s="711"/>
      <c r="CN243" s="707"/>
      <c r="CO243" s="439">
        <f>CP243/BK243</f>
        <v>0</v>
      </c>
      <c r="CP243" s="713">
        <f>SUM(CP240:CP242)</f>
        <v>0</v>
      </c>
      <c r="CQ243" s="908"/>
      <c r="CR243" s="713"/>
      <c r="CS243" s="778"/>
      <c r="CT243" s="441"/>
      <c r="CU243" s="862"/>
      <c r="CV243" s="438"/>
      <c r="CW243" s="438"/>
      <c r="CX243" s="438"/>
      <c r="CY243" s="438"/>
      <c r="CZ243" s="438"/>
      <c r="DA243" s="682"/>
      <c r="DB243" s="682"/>
    </row>
    <row r="244" spans="1:106">
      <c r="B244" s="413"/>
      <c r="C244" s="413"/>
      <c r="D244" s="413"/>
      <c r="E244" s="413"/>
      <c r="F244" s="413"/>
      <c r="G244" s="413"/>
      <c r="H244" s="413"/>
      <c r="I244" s="413"/>
      <c r="J244" s="413"/>
      <c r="K244" s="413"/>
      <c r="L244" s="413"/>
      <c r="M244" s="413"/>
      <c r="N244" s="413"/>
      <c r="O244" s="413"/>
      <c r="P244" s="413"/>
      <c r="Q244" s="413"/>
      <c r="R244" s="413"/>
      <c r="S244" s="413"/>
      <c r="T244" s="413"/>
      <c r="U244" s="413"/>
      <c r="V244" s="413"/>
      <c r="W244" s="413"/>
      <c r="X244" s="413"/>
      <c r="Y244" s="413"/>
      <c r="Z244" s="413"/>
      <c r="AA244" s="413"/>
      <c r="AB244" s="413"/>
      <c r="AC244" s="413"/>
      <c r="AD244" s="413"/>
      <c r="AE244" s="413"/>
      <c r="AF244" s="413"/>
      <c r="AG244" s="413"/>
      <c r="AH244" s="413"/>
      <c r="AI244" s="413"/>
      <c r="AJ244" s="413"/>
      <c r="AK244" s="413"/>
      <c r="AL244" s="413"/>
      <c r="AM244" s="413"/>
      <c r="AN244" s="413"/>
      <c r="AO244" s="413"/>
      <c r="AP244" s="413"/>
      <c r="AQ244" s="413"/>
      <c r="AR244" s="413"/>
      <c r="AS244" s="413"/>
      <c r="AT244" s="413"/>
      <c r="AU244" s="413"/>
      <c r="AV244" s="413"/>
      <c r="AW244" s="413"/>
      <c r="AX244" s="413"/>
      <c r="AY244" s="413"/>
      <c r="AZ244" s="413"/>
      <c r="BA244" s="413"/>
      <c r="BB244" s="413"/>
      <c r="BC244" s="413"/>
      <c r="BD244" s="413"/>
      <c r="BE244" s="413"/>
      <c r="BF244" s="413"/>
      <c r="BG244" s="413"/>
      <c r="BH244" s="413"/>
      <c r="BI244" s="413"/>
      <c r="BJ244" s="413"/>
      <c r="BK244" s="834"/>
      <c r="BL244" s="413"/>
      <c r="BM244" s="413"/>
      <c r="BN244" s="413"/>
      <c r="BO244" s="413"/>
      <c r="BP244" s="413"/>
      <c r="BQ244" s="413"/>
      <c r="BR244" s="413"/>
      <c r="BS244" s="413"/>
      <c r="BT244" s="413"/>
      <c r="BU244" s="413"/>
      <c r="BV244" s="413"/>
      <c r="BW244" s="413"/>
      <c r="BX244" s="413"/>
      <c r="BY244" s="413"/>
      <c r="BZ244" s="413"/>
      <c r="CA244" s="413"/>
      <c r="CB244" s="413"/>
      <c r="CC244" s="413"/>
      <c r="CD244" s="413"/>
      <c r="CE244" s="413"/>
      <c r="CF244" s="413"/>
      <c r="CG244" s="413"/>
      <c r="CH244" s="413"/>
      <c r="CI244" s="413"/>
      <c r="CJ244" s="413"/>
      <c r="CK244" s="413"/>
      <c r="CL244" s="413"/>
      <c r="CM244" s="413"/>
      <c r="CN244" s="413"/>
      <c r="CO244" s="413"/>
      <c r="CP244" s="413"/>
      <c r="CQ244" s="779"/>
      <c r="CR244" s="413"/>
      <c r="CS244" s="413"/>
    </row>
    <row r="245" spans="1:106">
      <c r="B245" s="413"/>
      <c r="C245" s="413"/>
      <c r="D245" s="413"/>
      <c r="E245" s="413"/>
      <c r="F245" s="413"/>
      <c r="G245" s="413"/>
      <c r="H245" s="413"/>
      <c r="I245" s="413"/>
      <c r="J245" s="413"/>
      <c r="K245" s="413"/>
      <c r="L245" s="413"/>
      <c r="M245" s="413"/>
      <c r="N245" s="413"/>
      <c r="O245" s="413"/>
      <c r="P245" s="413"/>
      <c r="Q245" s="413"/>
      <c r="R245" s="413"/>
      <c r="S245" s="413"/>
      <c r="T245" s="413"/>
      <c r="U245" s="413"/>
      <c r="V245" s="413"/>
      <c r="W245" s="413"/>
      <c r="X245" s="413"/>
      <c r="Y245" s="413"/>
      <c r="Z245" s="413"/>
      <c r="AA245" s="413"/>
      <c r="AB245" s="413"/>
      <c r="AC245" s="413"/>
      <c r="AD245" s="413"/>
      <c r="AE245" s="413"/>
      <c r="AF245" s="413"/>
      <c r="AG245" s="413"/>
      <c r="AH245" s="413"/>
      <c r="AI245" s="413"/>
      <c r="AJ245" s="413"/>
      <c r="AK245" s="413"/>
      <c r="AL245" s="413"/>
      <c r="AM245" s="413"/>
      <c r="AN245" s="413"/>
      <c r="AO245" s="413"/>
      <c r="AP245" s="413"/>
      <c r="AQ245" s="413"/>
      <c r="AR245" s="413"/>
      <c r="AS245" s="413"/>
      <c r="AT245" s="413"/>
      <c r="AU245" s="413"/>
      <c r="AV245" s="413"/>
      <c r="AW245" s="413"/>
      <c r="AX245" s="413"/>
      <c r="AY245" s="413"/>
      <c r="AZ245" s="413"/>
      <c r="BA245" s="413"/>
      <c r="BB245" s="413"/>
      <c r="BC245" s="413"/>
      <c r="BD245" s="413"/>
      <c r="BE245" s="413"/>
      <c r="BF245" s="413"/>
      <c r="BG245" s="413"/>
      <c r="BH245" s="413"/>
      <c r="BI245" s="413"/>
      <c r="BJ245" s="413"/>
      <c r="BK245" s="834"/>
      <c r="BL245" s="413"/>
      <c r="BM245" s="413"/>
      <c r="BN245" s="413"/>
      <c r="BO245" s="413"/>
      <c r="BP245" s="413"/>
      <c r="BQ245" s="413"/>
      <c r="BR245" s="413"/>
      <c r="BS245" s="413"/>
      <c r="BT245" s="413"/>
      <c r="BU245" s="413"/>
      <c r="BV245" s="413"/>
      <c r="BW245" s="413"/>
      <c r="BX245" s="413"/>
      <c r="BY245" s="413"/>
      <c r="BZ245" s="413"/>
      <c r="CA245" s="413"/>
      <c r="CB245" s="413"/>
      <c r="CC245" s="413"/>
      <c r="CD245" s="413"/>
      <c r="CE245" s="413"/>
      <c r="CF245" s="413"/>
      <c r="CG245" s="413"/>
      <c r="CH245" s="413"/>
      <c r="CI245" s="413"/>
      <c r="CJ245" s="413"/>
      <c r="CK245" s="413"/>
      <c r="CL245" s="413"/>
      <c r="CM245" s="413"/>
      <c r="CN245" s="413"/>
      <c r="CO245" s="413"/>
      <c r="CP245" s="413"/>
      <c r="CQ245" s="779"/>
      <c r="CR245" s="413"/>
      <c r="CS245" s="413"/>
    </row>
    <row r="246" spans="1:106">
      <c r="B246" s="413"/>
      <c r="C246" s="413"/>
      <c r="D246" s="413"/>
      <c r="E246" s="413"/>
      <c r="F246" s="413"/>
      <c r="G246" s="413"/>
      <c r="H246" s="413"/>
      <c r="I246" s="413"/>
      <c r="J246" s="413"/>
      <c r="K246" s="413"/>
      <c r="L246" s="413"/>
      <c r="M246" s="413"/>
      <c r="N246" s="413"/>
      <c r="O246" s="413"/>
      <c r="P246" s="413"/>
      <c r="Q246" s="413"/>
      <c r="R246" s="413"/>
      <c r="S246" s="413"/>
      <c r="T246" s="413"/>
      <c r="U246" s="413"/>
      <c r="V246" s="413"/>
      <c r="W246" s="413"/>
      <c r="X246" s="413"/>
      <c r="Y246" s="413"/>
      <c r="Z246" s="413"/>
      <c r="AA246" s="413"/>
      <c r="AB246" s="413"/>
      <c r="AC246" s="413"/>
      <c r="AD246" s="413"/>
      <c r="AE246" s="413"/>
      <c r="AF246" s="413"/>
      <c r="AG246" s="413"/>
      <c r="AH246" s="413"/>
      <c r="AI246" s="413"/>
      <c r="AJ246" s="413"/>
      <c r="AK246" s="413"/>
      <c r="AL246" s="413"/>
      <c r="AM246" s="413"/>
      <c r="AN246" s="413"/>
      <c r="AO246" s="413"/>
      <c r="AP246" s="413"/>
      <c r="AQ246" s="413"/>
      <c r="AR246" s="413"/>
      <c r="AS246" s="413"/>
      <c r="AT246" s="413"/>
      <c r="AU246" s="413"/>
      <c r="AV246" s="413"/>
      <c r="AW246" s="413"/>
      <c r="AX246" s="413"/>
      <c r="AY246" s="413"/>
      <c r="AZ246" s="413"/>
      <c r="BA246" s="413"/>
      <c r="BB246" s="413"/>
      <c r="BC246" s="413"/>
      <c r="BD246" s="413"/>
      <c r="BE246" s="413"/>
      <c r="BF246" s="413"/>
      <c r="BG246" s="413"/>
      <c r="BH246" s="413"/>
      <c r="BI246" s="413"/>
      <c r="BJ246" s="413"/>
      <c r="BK246" s="834"/>
      <c r="BL246" s="413"/>
      <c r="BM246" s="413"/>
      <c r="BN246" s="413"/>
      <c r="BO246" s="413"/>
      <c r="BP246" s="413"/>
      <c r="BQ246" s="413"/>
      <c r="BR246" s="413"/>
      <c r="BS246" s="413"/>
      <c r="BT246" s="413"/>
      <c r="BU246" s="413"/>
      <c r="BV246" s="413"/>
      <c r="BW246" s="413"/>
      <c r="BX246" s="413"/>
      <c r="BY246" s="413"/>
      <c r="BZ246" s="413"/>
      <c r="CA246" s="413"/>
      <c r="CB246" s="413"/>
      <c r="CC246" s="413"/>
      <c r="CD246" s="413"/>
      <c r="CE246" s="413"/>
      <c r="CF246" s="413"/>
      <c r="CG246" s="413"/>
      <c r="CH246" s="413"/>
      <c r="CI246" s="413"/>
      <c r="CJ246" s="413"/>
      <c r="CK246" s="413"/>
      <c r="CL246" s="413"/>
      <c r="CM246" s="413"/>
      <c r="CN246" s="413"/>
      <c r="CO246" s="413"/>
      <c r="CP246" s="413"/>
      <c r="CQ246" s="779"/>
      <c r="CR246" s="413"/>
      <c r="CS246" s="413"/>
    </row>
    <row r="247" spans="1:106">
      <c r="A247" s="841"/>
      <c r="B247" s="842"/>
      <c r="C247" s="842"/>
      <c r="D247" s="842"/>
      <c r="E247" s="842"/>
      <c r="F247" s="842"/>
      <c r="G247" s="842"/>
      <c r="H247" s="842"/>
      <c r="I247" s="842"/>
      <c r="J247" s="842"/>
      <c r="K247" s="842"/>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c r="BC247" s="842"/>
      <c r="BD247" s="842"/>
      <c r="BE247" s="842"/>
      <c r="BF247" s="842"/>
      <c r="BG247" s="842"/>
      <c r="BH247" s="842"/>
      <c r="BI247" s="842"/>
      <c r="BJ247" s="842"/>
      <c r="BK247" s="843"/>
      <c r="BL247" s="842"/>
      <c r="BM247" s="842"/>
      <c r="BN247" s="842"/>
      <c r="BO247" s="842"/>
      <c r="BP247" s="842"/>
      <c r="BQ247" s="842"/>
      <c r="BR247" s="842"/>
      <c r="BS247" s="842"/>
      <c r="BT247" s="842"/>
      <c r="BU247" s="842"/>
      <c r="BV247" s="842"/>
      <c r="BW247" s="842"/>
      <c r="BX247" s="842"/>
      <c r="BY247" s="842"/>
      <c r="BZ247" s="842"/>
      <c r="CA247" s="842"/>
      <c r="CB247" s="842"/>
      <c r="CC247" s="842"/>
      <c r="CD247" s="842"/>
      <c r="CE247" s="842"/>
      <c r="CF247" s="842"/>
      <c r="CG247" s="842"/>
      <c r="CH247" s="842"/>
      <c r="CI247" s="842"/>
      <c r="CJ247" s="842"/>
      <c r="CK247" s="842"/>
      <c r="CL247" s="842"/>
      <c r="CM247" s="842"/>
      <c r="CN247" s="842"/>
      <c r="CO247" s="842"/>
      <c r="CP247" s="842"/>
      <c r="CQ247" s="911"/>
      <c r="CR247" s="842"/>
      <c r="CS247" s="842"/>
      <c r="CT247" s="842"/>
      <c r="CU247" s="296"/>
      <c r="CV247" s="296"/>
      <c r="CW247" s="296"/>
      <c r="CX247" s="296"/>
      <c r="CY247" s="296"/>
      <c r="CZ247" s="296"/>
      <c r="DA247" s="296"/>
      <c r="DB247" s="296"/>
    </row>
    <row r="248" spans="1:106">
      <c r="A248" s="197" t="s">
        <v>12</v>
      </c>
      <c r="B248" s="198" t="s">
        <v>332</v>
      </c>
      <c r="C248" s="844"/>
      <c r="D248" s="844"/>
      <c r="E248" s="844"/>
      <c r="F248" s="844"/>
      <c r="G248" s="844"/>
      <c r="H248" s="844"/>
      <c r="I248" s="844"/>
      <c r="J248" s="844"/>
      <c r="K248" s="844"/>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c r="BC248" s="844"/>
      <c r="BD248" s="844"/>
      <c r="BE248" s="844"/>
      <c r="BF248" s="844"/>
      <c r="BG248" s="844"/>
      <c r="BH248" s="844"/>
      <c r="BI248" s="844"/>
      <c r="BJ248" s="844"/>
      <c r="BK248" s="845">
        <f>BK23+BK67+BK91+BK221+BK179-BK88</f>
        <v>820676.99828575226</v>
      </c>
      <c r="BL248" s="844"/>
      <c r="BM248" s="844"/>
      <c r="BN248" s="844"/>
      <c r="BO248" s="844"/>
      <c r="BP248" s="844"/>
      <c r="BQ248" s="844"/>
      <c r="BR248" s="844"/>
      <c r="BS248" s="844"/>
      <c r="BT248" s="844"/>
      <c r="BU248" s="844"/>
      <c r="BV248" s="844"/>
      <c r="BW248" s="844"/>
      <c r="BX248" s="844"/>
      <c r="BY248" s="844"/>
      <c r="BZ248" s="844"/>
      <c r="CA248" s="844"/>
      <c r="CB248" s="844"/>
      <c r="CC248" s="844"/>
      <c r="CD248" s="844"/>
      <c r="CE248" s="844"/>
      <c r="CF248" s="844"/>
      <c r="CG248" s="844"/>
      <c r="CH248" s="844"/>
      <c r="CI248" s="844"/>
      <c r="CJ248" s="844"/>
      <c r="CK248" s="844"/>
      <c r="CL248" s="844"/>
      <c r="CM248" s="844"/>
      <c r="CN248" s="844"/>
      <c r="CO248" s="438"/>
      <c r="CP248" s="846">
        <f>CP221+CP84+CP86+CP67+CP23</f>
        <v>653664.88753341022</v>
      </c>
      <c r="CQ248" s="912"/>
      <c r="CR248" s="846">
        <f>CR221+CR84+CR86+CR67+CR23</f>
        <v>653664.88753341022</v>
      </c>
      <c r="CS248" s="844"/>
      <c r="CT248" s="846">
        <f>CT221+CT84+CT86+CT67+CT23</f>
        <v>649413.84378336451</v>
      </c>
      <c r="CU248" s="836"/>
      <c r="CV248" s="836"/>
      <c r="CW248" s="836"/>
      <c r="CX248" s="836"/>
      <c r="CY248" s="836"/>
      <c r="CZ248" s="836"/>
      <c r="DA248" s="836"/>
      <c r="DB248" s="836"/>
    </row>
    <row r="249" spans="1:106">
      <c r="A249" s="197" t="s">
        <v>582</v>
      </c>
      <c r="B249" s="198" t="s">
        <v>583</v>
      </c>
      <c r="C249" s="844"/>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c r="BC249" s="844"/>
      <c r="BD249" s="844"/>
      <c r="BE249" s="844"/>
      <c r="BF249" s="844"/>
      <c r="BG249" s="844"/>
      <c r="BH249" s="844"/>
      <c r="BI249" s="844"/>
      <c r="BJ249" s="844"/>
      <c r="BK249" s="845">
        <f>BK208</f>
        <v>105259.5298892377</v>
      </c>
      <c r="BL249" s="844"/>
      <c r="BM249" s="844"/>
      <c r="BN249" s="844"/>
      <c r="BO249" s="844"/>
      <c r="BP249" s="844"/>
      <c r="BQ249" s="844"/>
      <c r="BR249" s="844"/>
      <c r="BS249" s="844"/>
      <c r="BT249" s="844"/>
      <c r="BU249" s="844"/>
      <c r="BV249" s="844"/>
      <c r="BW249" s="844"/>
      <c r="BX249" s="844"/>
      <c r="BY249" s="844"/>
      <c r="BZ249" s="844"/>
      <c r="CA249" s="844"/>
      <c r="CB249" s="844"/>
      <c r="CC249" s="844"/>
      <c r="CD249" s="844"/>
      <c r="CE249" s="844"/>
      <c r="CF249" s="844"/>
      <c r="CG249" s="844"/>
      <c r="CH249" s="844"/>
      <c r="CI249" s="844"/>
      <c r="CJ249" s="844"/>
      <c r="CK249" s="844"/>
      <c r="CL249" s="844"/>
      <c r="CM249" s="844"/>
      <c r="CN249" s="844"/>
      <c r="CO249" s="438"/>
      <c r="CP249" s="846"/>
      <c r="CQ249" s="912"/>
      <c r="CR249" s="846"/>
      <c r="CS249" s="844"/>
      <c r="CT249" s="846"/>
      <c r="CU249" s="836"/>
      <c r="CV249" s="836"/>
      <c r="CW249" s="836"/>
      <c r="CX249" s="836"/>
      <c r="CY249" s="836"/>
      <c r="CZ249" s="836"/>
      <c r="DA249" s="836"/>
      <c r="DB249" s="836"/>
    </row>
    <row r="250" spans="1:106" s="79" customFormat="1">
      <c r="A250" s="197" t="s">
        <v>13</v>
      </c>
      <c r="B250" s="198" t="s">
        <v>333</v>
      </c>
      <c r="C250" s="844"/>
      <c r="D250" s="844"/>
      <c r="E250" s="844"/>
      <c r="F250" s="844"/>
      <c r="G250" s="844"/>
      <c r="H250" s="844"/>
      <c r="I250" s="844"/>
      <c r="J250" s="844"/>
      <c r="K250" s="844"/>
      <c r="L250" s="844"/>
      <c r="M250" s="844"/>
      <c r="N250" s="844"/>
      <c r="O250" s="844"/>
      <c r="P250" s="844"/>
      <c r="Q250" s="844"/>
      <c r="R250" s="844"/>
      <c r="S250" s="844"/>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c r="BC250" s="844"/>
      <c r="BD250" s="844"/>
      <c r="BE250" s="844"/>
      <c r="BF250" s="844"/>
      <c r="BG250" s="844"/>
      <c r="BH250" s="844"/>
      <c r="BI250" s="844"/>
      <c r="BJ250" s="844"/>
      <c r="BK250" s="444">
        <f>BK238+BK154+BK125</f>
        <v>821502.18287417188</v>
      </c>
      <c r="BL250" s="844"/>
      <c r="BM250" s="844"/>
      <c r="BN250" s="844"/>
      <c r="BO250" s="844"/>
      <c r="BP250" s="844"/>
      <c r="BQ250" s="844"/>
      <c r="BR250" s="844"/>
      <c r="BS250" s="844"/>
      <c r="BT250" s="844"/>
      <c r="BU250" s="844"/>
      <c r="BV250" s="844"/>
      <c r="BW250" s="844"/>
      <c r="BX250" s="844"/>
      <c r="BY250" s="844"/>
      <c r="BZ250" s="844"/>
      <c r="CA250" s="844"/>
      <c r="CB250" s="844"/>
      <c r="CC250" s="844"/>
      <c r="CD250" s="844"/>
      <c r="CE250" s="844"/>
      <c r="CF250" s="844"/>
      <c r="CG250" s="844"/>
      <c r="CH250" s="844"/>
      <c r="CI250" s="844"/>
      <c r="CJ250" s="844"/>
      <c r="CK250" s="844"/>
      <c r="CL250" s="844"/>
      <c r="CM250" s="844"/>
      <c r="CN250" s="844"/>
      <c r="CO250" s="444"/>
      <c r="CP250" s="846">
        <f>CP154+CP125+CP238</f>
        <v>743756.75481787988</v>
      </c>
      <c r="CQ250" s="912"/>
      <c r="CR250" s="846">
        <f>CR154+CR125+CR238</f>
        <v>743756.75481787988</v>
      </c>
      <c r="CS250" s="844"/>
      <c r="CT250" s="846">
        <f>CT154+CT125+CT238</f>
        <v>702355.31501136522</v>
      </c>
      <c r="CU250" s="942"/>
      <c r="CV250" s="836"/>
      <c r="CW250" s="836"/>
      <c r="CX250" s="836"/>
      <c r="CY250" s="836"/>
      <c r="CZ250" s="836"/>
      <c r="DA250" s="836"/>
      <c r="DB250" s="836"/>
    </row>
    <row r="251" spans="1:106" s="79" customFormat="1">
      <c r="A251" s="197" t="s">
        <v>14</v>
      </c>
      <c r="B251" s="198" t="s">
        <v>334</v>
      </c>
      <c r="C251" s="438"/>
      <c r="D251" s="438"/>
      <c r="E251" s="438"/>
      <c r="F251" s="438"/>
      <c r="G251" s="438"/>
      <c r="H251" s="438"/>
      <c r="I251" s="438"/>
      <c r="J251" s="438"/>
      <c r="K251" s="438"/>
      <c r="L251" s="438"/>
      <c r="M251" s="438"/>
      <c r="N251" s="438"/>
      <c r="O251" s="438"/>
      <c r="P251" s="438"/>
      <c r="Q251" s="438"/>
      <c r="R251" s="438"/>
      <c r="S251" s="438"/>
      <c r="T251" s="438"/>
      <c r="U251" s="438"/>
      <c r="V251" s="438"/>
      <c r="W251" s="438"/>
      <c r="X251" s="438"/>
      <c r="Y251" s="438"/>
      <c r="Z251" s="438"/>
      <c r="AA251" s="438"/>
      <c r="AB251" s="438"/>
      <c r="AC251" s="438"/>
      <c r="AD251" s="438"/>
      <c r="AE251" s="438"/>
      <c r="AF251" s="438"/>
      <c r="AG251" s="438"/>
      <c r="AH251" s="438"/>
      <c r="AI251" s="438"/>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c r="BG251" s="438"/>
      <c r="BH251" s="438"/>
      <c r="BI251" s="438"/>
      <c r="BJ251" s="438"/>
      <c r="BK251" s="444">
        <f>BK35+BK80+BK98+BK180+BK181+BK183+BK185</f>
        <v>1887780.8920440953</v>
      </c>
      <c r="BL251" s="438"/>
      <c r="BM251" s="438"/>
      <c r="BN251" s="438"/>
      <c r="BO251" s="438"/>
      <c r="BP251" s="438"/>
      <c r="BQ251" s="438"/>
      <c r="BR251" s="438"/>
      <c r="BS251" s="438"/>
      <c r="BT251" s="438"/>
      <c r="BU251" s="438"/>
      <c r="BV251" s="438"/>
      <c r="BW251" s="438"/>
      <c r="BX251" s="438"/>
      <c r="BY251" s="438"/>
      <c r="BZ251" s="438"/>
      <c r="CA251" s="438"/>
      <c r="CB251" s="438"/>
      <c r="CC251" s="438"/>
      <c r="CD251" s="438"/>
      <c r="CE251" s="438"/>
      <c r="CF251" s="438"/>
      <c r="CG251" s="438"/>
      <c r="CH251" s="438"/>
      <c r="CI251" s="438"/>
      <c r="CJ251" s="438"/>
      <c r="CK251" s="438"/>
      <c r="CL251" s="438"/>
      <c r="CM251" s="438"/>
      <c r="CN251" s="438"/>
      <c r="CO251" s="444"/>
      <c r="CP251" s="846">
        <f>CP98+CP80+CP35</f>
        <v>1068314.7851588731</v>
      </c>
      <c r="CQ251" s="912"/>
      <c r="CR251" s="936">
        <f>CR98+CR80+CR35</f>
        <v>1093264.1601588731</v>
      </c>
      <c r="CS251" s="438"/>
      <c r="CT251" s="846">
        <f>CT98+CT80+CT35</f>
        <v>1514154.6941973383</v>
      </c>
      <c r="CU251" s="942"/>
      <c r="CV251" s="837"/>
      <c r="CW251" s="837"/>
      <c r="CX251" s="837"/>
      <c r="CY251" s="837"/>
      <c r="CZ251" s="837"/>
      <c r="DA251" s="837"/>
      <c r="DB251" s="837"/>
    </row>
    <row r="252" spans="1:106">
      <c r="A252" s="197" t="s">
        <v>15</v>
      </c>
      <c r="B252" s="198" t="s">
        <v>335</v>
      </c>
      <c r="C252" s="438"/>
      <c r="D252" s="438"/>
      <c r="E252" s="438"/>
      <c r="F252" s="438"/>
      <c r="G252" s="438"/>
      <c r="H252" s="438"/>
      <c r="I252" s="438"/>
      <c r="J252" s="438"/>
      <c r="K252" s="438"/>
      <c r="L252" s="438"/>
      <c r="M252" s="438"/>
      <c r="N252" s="438"/>
      <c r="O252" s="438"/>
      <c r="P252" s="438"/>
      <c r="Q252" s="438"/>
      <c r="R252" s="438"/>
      <c r="S252" s="438"/>
      <c r="T252" s="438"/>
      <c r="U252" s="438"/>
      <c r="V252" s="438"/>
      <c r="W252" s="438"/>
      <c r="X252" s="438"/>
      <c r="Y252" s="438"/>
      <c r="Z252" s="438"/>
      <c r="AA252" s="438"/>
      <c r="AB252" s="438"/>
      <c r="AC252" s="438"/>
      <c r="AD252" s="438"/>
      <c r="AE252" s="438"/>
      <c r="AF252" s="438"/>
      <c r="AG252" s="438"/>
      <c r="AH252" s="438"/>
      <c r="AI252" s="438"/>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c r="BG252" s="438"/>
      <c r="BH252" s="438"/>
      <c r="BI252" s="438"/>
      <c r="BJ252" s="438"/>
      <c r="BK252" s="440">
        <f>BK243+BK163+BK131</f>
        <v>171708.99799999999</v>
      </c>
      <c r="BL252" s="438"/>
      <c r="BM252" s="438"/>
      <c r="BN252" s="438"/>
      <c r="BO252" s="438"/>
      <c r="BP252" s="438"/>
      <c r="BQ252" s="438"/>
      <c r="BR252" s="438"/>
      <c r="BS252" s="438"/>
      <c r="BT252" s="438"/>
      <c r="BU252" s="438"/>
      <c r="BV252" s="438"/>
      <c r="BW252" s="438"/>
      <c r="BX252" s="438"/>
      <c r="BY252" s="438"/>
      <c r="BZ252" s="438"/>
      <c r="CA252" s="438"/>
      <c r="CB252" s="438"/>
      <c r="CC252" s="438"/>
      <c r="CD252" s="438"/>
      <c r="CE252" s="438"/>
      <c r="CF252" s="438"/>
      <c r="CG252" s="438"/>
      <c r="CH252" s="438"/>
      <c r="CI252" s="438"/>
      <c r="CJ252" s="438"/>
      <c r="CK252" s="438"/>
      <c r="CL252" s="438"/>
      <c r="CM252" s="438"/>
      <c r="CN252" s="438"/>
      <c r="CO252" s="438"/>
      <c r="CP252" s="440"/>
      <c r="CQ252" s="913"/>
      <c r="CR252" s="440"/>
      <c r="CS252" s="438"/>
      <c r="CT252" s="440"/>
      <c r="CU252" s="942"/>
      <c r="CV252" s="837"/>
      <c r="CW252" s="837"/>
      <c r="CX252" s="837"/>
      <c r="CY252" s="837"/>
      <c r="CZ252" s="837"/>
      <c r="DA252" s="837"/>
      <c r="DB252" s="837"/>
    </row>
    <row r="253" spans="1:106">
      <c r="A253" s="197" t="s">
        <v>17</v>
      </c>
      <c r="B253" s="198" t="s">
        <v>336</v>
      </c>
      <c r="C253" s="844"/>
      <c r="D253" s="844"/>
      <c r="E253" s="844"/>
      <c r="F253" s="844"/>
      <c r="G253" s="844"/>
      <c r="H253" s="844"/>
      <c r="I253" s="844"/>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c r="BC253" s="844"/>
      <c r="BD253" s="844"/>
      <c r="BE253" s="844"/>
      <c r="BF253" s="844"/>
      <c r="BG253" s="844"/>
      <c r="BH253" s="844"/>
      <c r="BI253" s="844"/>
      <c r="BJ253" s="844"/>
      <c r="BK253" s="438">
        <f>BK88</f>
        <v>117548.40000000031</v>
      </c>
      <c r="BL253" s="844"/>
      <c r="BM253" s="844"/>
      <c r="BN253" s="844"/>
      <c r="BO253" s="844"/>
      <c r="BP253" s="844"/>
      <c r="BQ253" s="844"/>
      <c r="BR253" s="844"/>
      <c r="BS253" s="844"/>
      <c r="BT253" s="844"/>
      <c r="BU253" s="844"/>
      <c r="BV253" s="844"/>
      <c r="BW253" s="844"/>
      <c r="BX253" s="844"/>
      <c r="BY253" s="844"/>
      <c r="BZ253" s="844"/>
      <c r="CA253" s="844"/>
      <c r="CB253" s="844"/>
      <c r="CC253" s="844"/>
      <c r="CD253" s="844"/>
      <c r="CE253" s="844"/>
      <c r="CF253" s="844"/>
      <c r="CG253" s="844"/>
      <c r="CH253" s="844"/>
      <c r="CI253" s="844"/>
      <c r="CJ253" s="844"/>
      <c r="CK253" s="844"/>
      <c r="CL253" s="844"/>
      <c r="CM253" s="844"/>
      <c r="CN253" s="844"/>
      <c r="CO253" s="438"/>
      <c r="CP253" s="847">
        <f>CP88</f>
        <v>117401.46450000032</v>
      </c>
      <c r="CQ253" s="914"/>
      <c r="CR253" s="847">
        <f>CR88</f>
        <v>117401.46450000032</v>
      </c>
      <c r="CS253" s="848"/>
      <c r="CT253" s="847">
        <f>CT88</f>
        <v>117401.46450000032</v>
      </c>
      <c r="CU253" s="942"/>
      <c r="CV253" s="836"/>
      <c r="CW253" s="836"/>
      <c r="CX253" s="836"/>
      <c r="CY253" s="836"/>
      <c r="CZ253" s="836"/>
      <c r="DA253" s="836"/>
      <c r="DB253" s="836"/>
    </row>
    <row r="254" spans="1:106">
      <c r="A254" s="197" t="s">
        <v>20</v>
      </c>
      <c r="B254" s="198" t="s">
        <v>337</v>
      </c>
      <c r="C254" s="849"/>
      <c r="D254" s="849"/>
      <c r="E254" s="849"/>
      <c r="F254" s="849"/>
      <c r="G254" s="849"/>
      <c r="H254" s="849"/>
      <c r="I254" s="849"/>
      <c r="J254" s="849"/>
      <c r="K254" s="849"/>
      <c r="L254" s="849"/>
      <c r="M254" s="849"/>
      <c r="N254" s="849"/>
      <c r="O254" s="849"/>
      <c r="P254" s="849"/>
      <c r="Q254" s="849"/>
      <c r="R254" s="849"/>
      <c r="S254" s="849"/>
      <c r="T254" s="849"/>
      <c r="U254" s="849"/>
      <c r="V254" s="849"/>
      <c r="W254" s="849"/>
      <c r="X254" s="849"/>
      <c r="Y254" s="849"/>
      <c r="Z254" s="849"/>
      <c r="AA254" s="849"/>
      <c r="AB254" s="849"/>
      <c r="AC254" s="849"/>
      <c r="AD254" s="849"/>
      <c r="AE254" s="849"/>
      <c r="AF254" s="849"/>
      <c r="AG254" s="849"/>
      <c r="AH254" s="849"/>
      <c r="AI254" s="849"/>
      <c r="AJ254" s="849"/>
      <c r="AK254" s="849"/>
      <c r="AL254" s="849"/>
      <c r="AM254" s="849"/>
      <c r="AN254" s="849"/>
      <c r="AO254" s="849"/>
      <c r="AP254" s="849"/>
      <c r="AQ254" s="849"/>
      <c r="AR254" s="849"/>
      <c r="AS254" s="849"/>
      <c r="AT254" s="849"/>
      <c r="AU254" s="849"/>
      <c r="AV254" s="849"/>
      <c r="AW254" s="849"/>
      <c r="AX254" s="849"/>
      <c r="AY254" s="849"/>
      <c r="AZ254" s="849"/>
      <c r="BA254" s="849"/>
      <c r="BB254" s="849"/>
      <c r="BC254" s="849"/>
      <c r="BD254" s="849"/>
      <c r="BE254" s="849"/>
      <c r="BF254" s="849"/>
      <c r="BG254" s="849"/>
      <c r="BH254" s="849"/>
      <c r="BI254" s="849"/>
      <c r="BJ254" s="849"/>
      <c r="BK254" s="438">
        <f>BK174</f>
        <v>962486.59215487808</v>
      </c>
      <c r="BL254" s="849"/>
      <c r="BM254" s="849"/>
      <c r="BN254" s="849"/>
      <c r="BO254" s="849"/>
      <c r="BP254" s="849"/>
      <c r="BQ254" s="849"/>
      <c r="BR254" s="849"/>
      <c r="BS254" s="849"/>
      <c r="BT254" s="849"/>
      <c r="BU254" s="849"/>
      <c r="BV254" s="849"/>
      <c r="BW254" s="849"/>
      <c r="BX254" s="849"/>
      <c r="BY254" s="849"/>
      <c r="BZ254" s="849"/>
      <c r="CA254" s="849"/>
      <c r="CB254" s="849"/>
      <c r="CC254" s="849"/>
      <c r="CD254" s="849"/>
      <c r="CE254" s="849"/>
      <c r="CF254" s="849"/>
      <c r="CG254" s="849"/>
      <c r="CH254" s="849"/>
      <c r="CI254" s="849"/>
      <c r="CJ254" s="849"/>
      <c r="CK254" s="849"/>
      <c r="CL254" s="849"/>
      <c r="CM254" s="849"/>
      <c r="CN254" s="849"/>
      <c r="CO254" s="438"/>
      <c r="CP254" s="850">
        <f>CP174</f>
        <v>827418.9</v>
      </c>
      <c r="CQ254" s="915"/>
      <c r="CR254" s="935">
        <f>CR174</f>
        <v>842194.23750000005</v>
      </c>
      <c r="CS254" s="849"/>
      <c r="CT254" s="850">
        <f>CT174</f>
        <v>778855</v>
      </c>
      <c r="CU254" s="944">
        <f>CR254/BK254</f>
        <v>0.87501918921742106</v>
      </c>
      <c r="CV254" s="838"/>
      <c r="CW254" s="838"/>
      <c r="CX254" s="838"/>
      <c r="CY254" s="838"/>
      <c r="CZ254" s="838"/>
      <c r="DA254" s="838"/>
      <c r="DB254" s="838"/>
    </row>
    <row r="255" spans="1:106" ht="16.2" thickBot="1">
      <c r="A255" s="851"/>
      <c r="B255" s="839"/>
      <c r="C255" s="839"/>
      <c r="D255" s="839"/>
      <c r="E255" s="839"/>
      <c r="F255" s="839"/>
      <c r="G255" s="839"/>
      <c r="H255" s="839"/>
      <c r="I255" s="839"/>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39"/>
      <c r="AJ255" s="839"/>
      <c r="AK255" s="839"/>
      <c r="AL255" s="839"/>
      <c r="AM255" s="839"/>
      <c r="AN255" s="839"/>
      <c r="AO255" s="839"/>
      <c r="AP255" s="839"/>
      <c r="AQ255" s="839"/>
      <c r="AR255" s="839"/>
      <c r="AS255" s="839"/>
      <c r="AT255" s="839"/>
      <c r="AU255" s="839"/>
      <c r="AV255" s="839"/>
      <c r="AW255" s="839"/>
      <c r="AX255" s="839"/>
      <c r="AY255" s="839"/>
      <c r="AZ255" s="839"/>
      <c r="BA255" s="839"/>
      <c r="BB255" s="839"/>
      <c r="BC255" s="839"/>
      <c r="BD255" s="839"/>
      <c r="BE255" s="839"/>
      <c r="BF255" s="839"/>
      <c r="BG255" s="839"/>
      <c r="BH255" s="839"/>
      <c r="BI255" s="839"/>
      <c r="BJ255" s="852"/>
      <c r="BK255" s="853">
        <f t="shared" ref="BK255:CN255" si="1">SUM(BK248:BK254)</f>
        <v>4886963.5932481354</v>
      </c>
      <c r="BL255" s="853">
        <f t="shared" si="1"/>
        <v>0</v>
      </c>
      <c r="BM255" s="853">
        <f t="shared" si="1"/>
        <v>0</v>
      </c>
      <c r="BN255" s="853">
        <f t="shared" si="1"/>
        <v>0</v>
      </c>
      <c r="BO255" s="853">
        <f t="shared" si="1"/>
        <v>0</v>
      </c>
      <c r="BP255" s="853">
        <f t="shared" si="1"/>
        <v>0</v>
      </c>
      <c r="BQ255" s="853">
        <f t="shared" si="1"/>
        <v>0</v>
      </c>
      <c r="BR255" s="853">
        <f t="shared" si="1"/>
        <v>0</v>
      </c>
      <c r="BS255" s="853">
        <f t="shared" si="1"/>
        <v>0</v>
      </c>
      <c r="BT255" s="853">
        <f t="shared" si="1"/>
        <v>0</v>
      </c>
      <c r="BU255" s="853">
        <f t="shared" si="1"/>
        <v>0</v>
      </c>
      <c r="BV255" s="853">
        <f t="shared" si="1"/>
        <v>0</v>
      </c>
      <c r="BW255" s="853">
        <f t="shared" si="1"/>
        <v>0</v>
      </c>
      <c r="BX255" s="853">
        <f t="shared" si="1"/>
        <v>0</v>
      </c>
      <c r="BY255" s="853">
        <f t="shared" si="1"/>
        <v>0</v>
      </c>
      <c r="BZ255" s="853">
        <f t="shared" si="1"/>
        <v>0</v>
      </c>
      <c r="CA255" s="853">
        <f t="shared" si="1"/>
        <v>0</v>
      </c>
      <c r="CB255" s="853">
        <f t="shared" si="1"/>
        <v>0</v>
      </c>
      <c r="CC255" s="853">
        <f t="shared" si="1"/>
        <v>0</v>
      </c>
      <c r="CD255" s="853">
        <f t="shared" si="1"/>
        <v>0</v>
      </c>
      <c r="CE255" s="853">
        <f t="shared" si="1"/>
        <v>0</v>
      </c>
      <c r="CF255" s="853">
        <f t="shared" si="1"/>
        <v>0</v>
      </c>
      <c r="CG255" s="853">
        <f t="shared" si="1"/>
        <v>0</v>
      </c>
      <c r="CH255" s="853">
        <f t="shared" si="1"/>
        <v>0</v>
      </c>
      <c r="CI255" s="853">
        <f t="shared" si="1"/>
        <v>0</v>
      </c>
      <c r="CJ255" s="853">
        <f t="shared" si="1"/>
        <v>0</v>
      </c>
      <c r="CK255" s="853">
        <f t="shared" si="1"/>
        <v>0</v>
      </c>
      <c r="CL255" s="853">
        <f t="shared" si="1"/>
        <v>0</v>
      </c>
      <c r="CM255" s="853">
        <f t="shared" si="1"/>
        <v>0</v>
      </c>
      <c r="CN255" s="853">
        <f t="shared" si="1"/>
        <v>0</v>
      </c>
      <c r="CO255" s="853"/>
      <c r="CP255" s="853">
        <f>SUM(CP248:CP254)</f>
        <v>3410556.7920101634</v>
      </c>
      <c r="CQ255" s="916"/>
      <c r="CR255" s="853">
        <f>SUM(CR248:CR254)</f>
        <v>3450281.5045101633</v>
      </c>
      <c r="CS255" s="853">
        <f t="shared" ref="CS255" si="2">SUM(CS248:CS254)</f>
        <v>0</v>
      </c>
      <c r="CT255" s="853">
        <f>SUM(CT248:CT254)</f>
        <v>3762180.3174920683</v>
      </c>
      <c r="CU255" s="942"/>
      <c r="CV255" s="837">
        <f>CT255-CT6</f>
        <v>0</v>
      </c>
      <c r="CW255" s="837"/>
      <c r="CX255" s="837"/>
      <c r="CY255" s="837"/>
      <c r="CZ255" s="837"/>
      <c r="DA255" s="837"/>
      <c r="DB255" s="837"/>
    </row>
    <row r="256" spans="1:106" ht="16.2" thickTop="1">
      <c r="B256" s="413"/>
      <c r="C256" s="413"/>
      <c r="D256" s="413"/>
      <c r="E256" s="413"/>
      <c r="F256" s="413"/>
      <c r="G256" s="413"/>
      <c r="H256" s="413"/>
      <c r="I256" s="413"/>
      <c r="J256" s="413"/>
      <c r="K256" s="413"/>
      <c r="L256" s="413"/>
      <c r="M256" s="413"/>
      <c r="N256" s="413"/>
      <c r="O256" s="413"/>
      <c r="P256" s="413"/>
      <c r="Q256" s="413"/>
      <c r="R256" s="413"/>
      <c r="S256" s="413"/>
      <c r="T256" s="413"/>
      <c r="U256" s="413"/>
      <c r="V256" s="413"/>
      <c r="W256" s="413"/>
      <c r="X256" s="413"/>
      <c r="Y256" s="413"/>
      <c r="Z256" s="413"/>
      <c r="AA256" s="413"/>
      <c r="AB256" s="413"/>
      <c r="AC256" s="413"/>
      <c r="AD256" s="413"/>
      <c r="AE256" s="413"/>
      <c r="AF256" s="413"/>
      <c r="AG256" s="413"/>
      <c r="AH256" s="413"/>
      <c r="AI256" s="413"/>
      <c r="AJ256" s="413"/>
      <c r="AK256" s="413"/>
      <c r="AL256" s="413"/>
      <c r="AM256" s="413"/>
      <c r="AN256" s="413"/>
      <c r="AO256" s="413"/>
      <c r="AP256" s="413"/>
      <c r="AQ256" s="413"/>
      <c r="AR256" s="413"/>
      <c r="AS256" s="413"/>
      <c r="AT256" s="413"/>
      <c r="AU256" s="413"/>
      <c r="AV256" s="413"/>
      <c r="AW256" s="413"/>
      <c r="AX256" s="413"/>
      <c r="AY256" s="413"/>
      <c r="AZ256" s="413"/>
      <c r="BA256" s="413"/>
      <c r="BB256" s="413"/>
      <c r="BC256" s="413"/>
      <c r="BD256" s="413"/>
      <c r="BE256" s="413"/>
      <c r="BF256" s="413"/>
      <c r="BG256" s="413"/>
      <c r="BH256" s="413"/>
      <c r="BI256" s="413"/>
      <c r="BJ256" s="413"/>
      <c r="BK256" s="834"/>
      <c r="BL256" s="413"/>
      <c r="BM256" s="413"/>
      <c r="BN256" s="413"/>
      <c r="BO256" s="413"/>
      <c r="BP256" s="413"/>
      <c r="BQ256" s="413"/>
      <c r="BR256" s="413"/>
      <c r="BS256" s="413"/>
      <c r="BT256" s="413"/>
      <c r="BU256" s="413"/>
      <c r="BV256" s="413"/>
      <c r="BW256" s="413"/>
      <c r="BX256" s="413"/>
      <c r="BY256" s="413"/>
      <c r="BZ256" s="413"/>
      <c r="CA256" s="413"/>
      <c r="CB256" s="413"/>
      <c r="CC256" s="413"/>
      <c r="CD256" s="413"/>
      <c r="CE256" s="413"/>
      <c r="CF256" s="413"/>
      <c r="CG256" s="413"/>
      <c r="CH256" s="413"/>
      <c r="CI256" s="413"/>
      <c r="CJ256" s="413"/>
      <c r="CK256" s="413"/>
      <c r="CL256" s="413"/>
      <c r="CM256" s="413"/>
      <c r="CN256" s="413"/>
      <c r="CO256" s="413"/>
      <c r="CP256" s="413"/>
      <c r="CQ256" s="779"/>
      <c r="CR256" s="413"/>
      <c r="CS256" s="413"/>
      <c r="CU256" s="943"/>
    </row>
  </sheetData>
  <mergeCells count="46">
    <mergeCell ref="AT3:AU3"/>
    <mergeCell ref="AV3:AW3"/>
    <mergeCell ref="CM2:CN4"/>
    <mergeCell ref="AT2:BA2"/>
    <mergeCell ref="BB2:BI2"/>
    <mergeCell ref="BM2:BX2"/>
    <mergeCell ref="BY2:CJ2"/>
    <mergeCell ref="CK2:CL4"/>
    <mergeCell ref="AX3:AY3"/>
    <mergeCell ref="AZ3:BA3"/>
    <mergeCell ref="BB3:BC3"/>
    <mergeCell ref="BD3:BE3"/>
    <mergeCell ref="BY3:CA3"/>
    <mergeCell ref="CB3:CD3"/>
    <mergeCell ref="CE3:CG3"/>
    <mergeCell ref="CH3:CJ3"/>
    <mergeCell ref="CS4:CT4"/>
    <mergeCell ref="CU4:CZ4"/>
    <mergeCell ref="CB4:CD4"/>
    <mergeCell ref="BF3:BG3"/>
    <mergeCell ref="BH3:BI3"/>
    <mergeCell ref="BM3:BO3"/>
    <mergeCell ref="BP3:BR3"/>
    <mergeCell ref="BS3:BU3"/>
    <mergeCell ref="BV4:BX4"/>
    <mergeCell ref="BY4:CA4"/>
    <mergeCell ref="BV3:BX3"/>
    <mergeCell ref="CH4:CJ4"/>
    <mergeCell ref="CO4:CP4"/>
    <mergeCell ref="CQ4:CR4"/>
    <mergeCell ref="B4:B5"/>
    <mergeCell ref="A4:A5"/>
    <mergeCell ref="BJ4:BJ5"/>
    <mergeCell ref="BK4:BK5"/>
    <mergeCell ref="CE4:CG4"/>
    <mergeCell ref="AX4:AY4"/>
    <mergeCell ref="AZ4:BA4"/>
    <mergeCell ref="BB4:BC4"/>
    <mergeCell ref="BD4:BE4"/>
    <mergeCell ref="BF4:BG4"/>
    <mergeCell ref="BH4:BI4"/>
    <mergeCell ref="AT4:AU4"/>
    <mergeCell ref="AV4:AW4"/>
    <mergeCell ref="BM4:BO4"/>
    <mergeCell ref="BP4:BR4"/>
    <mergeCell ref="BS4:BU4"/>
  </mergeCells>
  <conditionalFormatting sqref="AT14:AU243">
    <cfRule type="cellIs" dxfId="96" priority="1" operator="greaterThan">
      <formula>0</formula>
    </cfRule>
  </conditionalFormatting>
  <conditionalFormatting sqref="AV14:BI14 AV16:BI16 AV20:BI20 AV22:BI22 AV26:BI26 AV28:BI28 AV30:BI30 AV32:BI32 AV34:BI34 AV40:BI40 AV42:BI42 AV44:BI44 AV48:BI48 AV50:BI50 AV52:BI52 AV54:BI54 AV58:BI58 AV60:BI60 AV63:BI63 AV65:BI65 AV71:BI71 AV73:BI73 AV75:BI75 AV77:BI77 AV79:BI79 AV84:BI84 AV86:BI86 AV88:BI88 AV94:BI94 AV96:BI96 AV102:BI102 AV106:BI106 AV109:BI109 AV117:BI117 AV119:BI119 AV121:BI121 AV128:BI128 AV130:BI130 AV135:BI135 AV139:BI139 AV142:BI143 AV148:BI148 AV150:BI150 AV158:BI158 AV160:BI160 AV162:BI162 AV164:BI164 AV170:BI170 AV172:BI172 AV179:BI181 AV183:BI183 AV185:BI185 AV187:BI187 AV193:BI193 AV195:BI195 AV197:BI197 AV199:BI199 AV201:BI201 AV203:BI203 AV212:BI212 AV214:BI216 AV242:BI242">
    <cfRule type="cellIs" dxfId="95" priority="139" operator="greaterThan">
      <formula>0</formula>
    </cfRule>
  </conditionalFormatting>
  <conditionalFormatting sqref="AV236:CJ240">
    <cfRule type="cellIs" dxfId="94" priority="13" operator="greaterThan">
      <formula>0</formula>
    </cfRule>
  </conditionalFormatting>
  <conditionalFormatting sqref="BM6:BM34">
    <cfRule type="cellIs" dxfId="93" priority="137" operator="greaterThan">
      <formula>0</formula>
    </cfRule>
  </conditionalFormatting>
  <conditionalFormatting sqref="BM36:BM79">
    <cfRule type="cellIs" dxfId="92" priority="91" operator="greaterThan">
      <formula>0</formula>
    </cfRule>
  </conditionalFormatting>
  <conditionalFormatting sqref="BM81:BM90">
    <cfRule type="cellIs" dxfId="91" priority="48" operator="greaterThan">
      <formula>0</formula>
    </cfRule>
  </conditionalFormatting>
  <conditionalFormatting sqref="BM92:BM97 BM99:BM124 BM126:BM130 BM132:BM153 BM155:BM162 BM164:BM243 BP92:BP97 BP99:BP124 BP126:BP130 BP132:BP153 BP155:BP162 BP164:BP243 BS92:BS97 BS99:BS124 BS126:BS130 BS132:BS153 BS155:BS162 BS164:BS243 BV92:BV97 BV99:BV124 BV126:BV130 BV132:BV153 BV155:BV162 BV164:BV243 BY92:BY97 BY126:BY130 BY132:BY153 BY155:BY162 CB92:CB97 CB126:CB130 CB132:CB153 CB155:CB162 CE92:CE97 CE99:CE124 CE126:CE130 CE132:CE153 CE155:CE162 CH92:CH97 CH99:CH124 CH126:CH130 CH132:CH153 CH155:CH162">
    <cfRule type="cellIs" dxfId="90" priority="141" operator="greaterThan">
      <formula>0</formula>
    </cfRule>
  </conditionalFormatting>
  <conditionalFormatting sqref="BO14 BO16 BO20 BO22 BO26 BO28 BO30 BO32 BO34 BO40 BO42 BO44 BO48 BO50 BO52 BO54 BO58 BO60 BO63 BO65 BO71 BO73 BO75 BO77 BO79 BO84 BO86 BO94 BO96 BO102 BO106 BO109 BO117 BO119 BO121 BO128 BO130 BO135 BO139 BO142:BO143 BO148 BO150 BO158 BO160 BO162 BO164 BO170 BO172 BO179:BO181 BO183 BO185 BO187 BO193 BO195 BO197 BO199 BO201 BO203 BO212 BO214:BO216 BO242">
    <cfRule type="cellIs" dxfId="89" priority="138" operator="greaterThan">
      <formula>0</formula>
    </cfRule>
    <cfRule type="cellIs" dxfId="88" priority="136" operator="greaterThan">
      <formula>0</formula>
    </cfRule>
  </conditionalFormatting>
  <conditionalFormatting sqref="BO88">
    <cfRule type="cellIs" dxfId="87" priority="47" operator="greaterThan">
      <formula>0</formula>
    </cfRule>
    <cfRule type="cellIs" dxfId="86" priority="49" operator="greaterThan">
      <formula>0</formula>
    </cfRule>
  </conditionalFormatting>
  <conditionalFormatting sqref="BO236:CJ240">
    <cfRule type="cellIs" dxfId="85" priority="12" operator="greaterThan">
      <formula>0</formula>
    </cfRule>
  </conditionalFormatting>
  <conditionalFormatting sqref="BP14:BP34">
    <cfRule type="cellIs" dxfId="84" priority="117" operator="greaterThan">
      <formula>0</formula>
    </cfRule>
  </conditionalFormatting>
  <conditionalFormatting sqref="BP36:BP79">
    <cfRule type="cellIs" dxfId="83" priority="90" operator="greaterThan">
      <formula>0</formula>
    </cfRule>
  </conditionalFormatting>
  <conditionalFormatting sqref="BP81:BP90">
    <cfRule type="cellIs" dxfId="82" priority="32" operator="greaterThan">
      <formula>0</formula>
    </cfRule>
  </conditionalFormatting>
  <conditionalFormatting sqref="BR14 BR16 BR20 BR22 BR26 BR28 BR30 BR32 BR34 BR40 BR42 BR44 BR48 BR50 BR52 BR54 BR58 BR60 BR63 BR65 BR71 BR73 BR75 BR77 BR79 BR84 BR86 BR94 BR96 BR102 BR106 BR109 BR117 BR119 BR121 BR128 BR130 BR135 BR139 BR142:BR143 BR148 BR150 BR158 BR160 BR162 BR164 BR170 BR172 BR179:BR181 BR183 BR185 BR187 BR193 BR195 BR197 BR199 BR201 BR203 BR212 BR214:BR216">
    <cfRule type="cellIs" dxfId="81" priority="135" operator="greaterThan">
      <formula>0</formula>
    </cfRule>
    <cfRule type="cellIs" dxfId="80" priority="134" operator="greaterThan">
      <formula>0</formula>
    </cfRule>
  </conditionalFormatting>
  <conditionalFormatting sqref="BR88">
    <cfRule type="cellIs" dxfId="79" priority="46" operator="greaterThan">
      <formula>0</formula>
    </cfRule>
    <cfRule type="cellIs" dxfId="78" priority="45" operator="greaterThan">
      <formula>0</formula>
    </cfRule>
  </conditionalFormatting>
  <conditionalFormatting sqref="BR242">
    <cfRule type="cellIs" dxfId="77" priority="132" operator="greaterThan">
      <formula>0</formula>
    </cfRule>
    <cfRule type="cellIs" dxfId="76" priority="133" operator="greaterThan">
      <formula>0</formula>
    </cfRule>
  </conditionalFormatting>
  <conditionalFormatting sqref="BS14:BS34">
    <cfRule type="cellIs" dxfId="75" priority="116" operator="greaterThan">
      <formula>0</formula>
    </cfRule>
  </conditionalFormatting>
  <conditionalFormatting sqref="BS36:BS79">
    <cfRule type="cellIs" dxfId="74" priority="89" operator="greaterThan">
      <formula>0</formula>
    </cfRule>
  </conditionalFormatting>
  <conditionalFormatting sqref="BS81:BS90">
    <cfRule type="cellIs" dxfId="73" priority="31" operator="greaterThan">
      <formula>0</formula>
    </cfRule>
  </conditionalFormatting>
  <conditionalFormatting sqref="BU14 BU16 BU20 BU22 BU26 BU28 BU30 BU32 BU34 BU40 BU42 BU44 BU48 BU50 BU52 BU54 BU58 BU60 BU63 BU65 BU71 BU73 BU75 BU77 BU79 BU84 BU86 BU94 BU96 BU102 BU106 BU109 BU117 BU119 BU121 BU128 BU130 BU135 BU139 BU142:BU143 BU148 BU150 BU158 BU160 BU162 BU164 BU170 BU172 BU179:BU181 BU183 BU185 BU187 BU193 BU195 BU197 BU199 BU201 BU203 BU212 BU214:BU216 BU242">
    <cfRule type="cellIs" dxfId="72" priority="131" operator="greaterThan">
      <formula>0</formula>
    </cfRule>
    <cfRule type="cellIs" dxfId="71" priority="130" operator="greaterThan">
      <formula>0</formula>
    </cfRule>
  </conditionalFormatting>
  <conditionalFormatting sqref="BU88">
    <cfRule type="cellIs" dxfId="70" priority="43" operator="greaterThan">
      <formula>0</formula>
    </cfRule>
    <cfRule type="cellIs" dxfId="69" priority="44" operator="greaterThan">
      <formula>0</formula>
    </cfRule>
  </conditionalFormatting>
  <conditionalFormatting sqref="BV14:BV34">
    <cfRule type="cellIs" dxfId="68" priority="115" operator="greaterThan">
      <formula>0</formula>
    </cfRule>
  </conditionalFormatting>
  <conditionalFormatting sqref="BV36:BV79">
    <cfRule type="cellIs" dxfId="67" priority="88" operator="greaterThan">
      <formula>0</formula>
    </cfRule>
  </conditionalFormatting>
  <conditionalFormatting sqref="BV81:BV90">
    <cfRule type="cellIs" dxfId="66" priority="30" operator="greaterThan">
      <formula>0</formula>
    </cfRule>
  </conditionalFormatting>
  <conditionalFormatting sqref="BX14 BX16 BX20 BX22 BX26 BX28 BX30 BX32 BX34 BX40 BX42 BX44 BX48 BX50 BX52 BX54 BX58 BX60 BX63 BX65 BX71 BX73 BX75 BX77 BX79 BX84 BX86 BX94 BX96 BX102 BX106 BX109 BX117 BX119 BX121 BX128 BX130 BX135 BX139 BX142:BX143 BX148 BX150 BX158 BX160 BX162 BX164 BX170 BX172 BX179:BX181 BX183 BX185 BX187 BX193 BX195 BX197 BX199 BX201 BX203 BX212 BX214:BX216 BX242">
    <cfRule type="cellIs" dxfId="65" priority="129" operator="greaterThan">
      <formula>0</formula>
    </cfRule>
    <cfRule type="cellIs" dxfId="64" priority="128" operator="greaterThan">
      <formula>0</formula>
    </cfRule>
  </conditionalFormatting>
  <conditionalFormatting sqref="BX88">
    <cfRule type="cellIs" dxfId="63" priority="41" operator="greaterThan">
      <formula>0</formula>
    </cfRule>
    <cfRule type="cellIs" dxfId="62" priority="42" operator="greaterThan">
      <formula>0</formula>
    </cfRule>
  </conditionalFormatting>
  <conditionalFormatting sqref="BY14:BY34">
    <cfRule type="cellIs" dxfId="61" priority="75" operator="greaterThan">
      <formula>0</formula>
    </cfRule>
  </conditionalFormatting>
  <conditionalFormatting sqref="BY36:BY79">
    <cfRule type="cellIs" dxfId="60" priority="87" operator="greaterThan">
      <formula>0</formula>
    </cfRule>
  </conditionalFormatting>
  <conditionalFormatting sqref="BY81:BY90">
    <cfRule type="cellIs" dxfId="59" priority="29" operator="greaterThan">
      <formula>0</formula>
    </cfRule>
  </conditionalFormatting>
  <conditionalFormatting sqref="BY99:BY124">
    <cfRule type="cellIs" dxfId="58" priority="21" operator="greaterThan">
      <formula>0</formula>
    </cfRule>
  </conditionalFormatting>
  <conditionalFormatting sqref="BY164:BY243">
    <cfRule type="cellIs" dxfId="57" priority="11" operator="greaterThan">
      <formula>0</formula>
    </cfRule>
  </conditionalFormatting>
  <conditionalFormatting sqref="CA14 CA16 CA26 CA28 CA30 CA32 CA34 CA40 CA42 CA44 CA48 CA50 CA52 CA54 CA58 CA60 CA63 CA65 CA71 CA73 CA75 CA77 CA79 CA94 CA96 CA102 CA106 CA117 CA119 CA121 CA128 CA130 CA135 CA139 CA142:CA143 CA148 CA150 CA158 CA160 CA162 CA164 CA170 CA172 CA179:CA181 CA183 CA185 CA187 CA193 CA195 CA197 CA199 CA201 CA203 CA212 CA214:CA216 CA242">
    <cfRule type="cellIs" dxfId="56" priority="127" operator="greaterThan">
      <formula>0</formula>
    </cfRule>
    <cfRule type="cellIs" dxfId="55" priority="126" operator="greaterThan">
      <formula>0</formula>
    </cfRule>
  </conditionalFormatting>
  <conditionalFormatting sqref="CA20">
    <cfRule type="cellIs" dxfId="54" priority="83" operator="greaterThan">
      <formula>0</formula>
    </cfRule>
    <cfRule type="cellIs" dxfId="53" priority="82" operator="greaterThan">
      <formula>0</formula>
    </cfRule>
  </conditionalFormatting>
  <conditionalFormatting sqref="CA22">
    <cfRule type="cellIs" dxfId="52" priority="78" operator="greaterThan">
      <formula>0</formula>
    </cfRule>
    <cfRule type="cellIs" dxfId="51" priority="79" operator="greaterThan">
      <formula>0</formula>
    </cfRule>
  </conditionalFormatting>
  <conditionalFormatting sqref="CA84">
    <cfRule type="cellIs" dxfId="50" priority="72" operator="greaterThan">
      <formula>0</formula>
    </cfRule>
    <cfRule type="cellIs" dxfId="49" priority="73" operator="greaterThan">
      <formula>0</formula>
    </cfRule>
  </conditionalFormatting>
  <conditionalFormatting sqref="CA86">
    <cfRule type="cellIs" dxfId="48" priority="61" operator="greaterThan">
      <formula>0</formula>
    </cfRule>
    <cfRule type="cellIs" dxfId="47" priority="60" operator="greaterThan">
      <formula>0</formula>
    </cfRule>
  </conditionalFormatting>
  <conditionalFormatting sqref="CA88">
    <cfRule type="cellIs" dxfId="46" priority="40" operator="greaterThan">
      <formula>0</formula>
    </cfRule>
    <cfRule type="cellIs" dxfId="45" priority="39" operator="greaterThan">
      <formula>0</formula>
    </cfRule>
  </conditionalFormatting>
  <conditionalFormatting sqref="CA109">
    <cfRule type="cellIs" dxfId="44" priority="25" operator="greaterThan">
      <formula>0</formula>
    </cfRule>
    <cfRule type="cellIs" dxfId="43" priority="24" operator="greaterThan">
      <formula>0</formula>
    </cfRule>
  </conditionalFormatting>
  <conditionalFormatting sqref="CB14:CB34">
    <cfRule type="cellIs" dxfId="42" priority="74" operator="greaterThan">
      <formula>0</formula>
    </cfRule>
  </conditionalFormatting>
  <conditionalFormatting sqref="CB36:CB79">
    <cfRule type="cellIs" dxfId="41" priority="86" operator="greaterThan">
      <formula>0</formula>
    </cfRule>
  </conditionalFormatting>
  <conditionalFormatting sqref="CB81:CB90">
    <cfRule type="cellIs" dxfId="40" priority="28" operator="greaterThan">
      <formula>0</formula>
    </cfRule>
  </conditionalFormatting>
  <conditionalFormatting sqref="CB99:CB124">
    <cfRule type="cellIs" dxfId="39" priority="20" operator="greaterThan">
      <formula>0</formula>
    </cfRule>
  </conditionalFormatting>
  <conditionalFormatting sqref="CB164:CB243">
    <cfRule type="cellIs" dxfId="38" priority="10" operator="greaterThan">
      <formula>0</formula>
    </cfRule>
  </conditionalFormatting>
  <conditionalFormatting sqref="CD14 CD16 CD20 CD26 CD28 CD30 CD32 CD34 CD40 CD42 CD44 CD48 CD50 CD52 CD54 CD58 CD60 CD63 CD65 CD71 CD73 CD75 CD77 CD79 CD94 CD96 CD102 CD106 CD117 CD119 CD121 CD128 CD130 CD135 CD139 CD142:CD143 CD148 CD150 CD158 CD160 CD162 CD164 CD170 CD172 CD179:CD181 CD183 CD185 CD187 CD193 CD195 CD197 CD199 CD201 CD203 CD212 CD214:CD216 CD242">
    <cfRule type="cellIs" dxfId="37" priority="125" operator="greaterThan">
      <formula>0</formula>
    </cfRule>
    <cfRule type="cellIs" dxfId="36" priority="124" operator="greaterThan">
      <formula>0</formula>
    </cfRule>
  </conditionalFormatting>
  <conditionalFormatting sqref="CD22">
    <cfRule type="cellIs" dxfId="35" priority="77" operator="greaterThan">
      <formula>0</formula>
    </cfRule>
    <cfRule type="cellIs" dxfId="34" priority="76" operator="greaterThan">
      <formula>0</formula>
    </cfRule>
  </conditionalFormatting>
  <conditionalFormatting sqref="CD84">
    <cfRule type="cellIs" dxfId="33" priority="71" operator="greaterThan">
      <formula>0</formula>
    </cfRule>
    <cfRule type="cellIs" dxfId="32" priority="70" operator="greaterThan">
      <formula>0</formula>
    </cfRule>
  </conditionalFormatting>
  <conditionalFormatting sqref="CD86">
    <cfRule type="cellIs" dxfId="31" priority="58" operator="greaterThan">
      <formula>0</formula>
    </cfRule>
    <cfRule type="cellIs" dxfId="30" priority="59" operator="greaterThan">
      <formula>0</formula>
    </cfRule>
  </conditionalFormatting>
  <conditionalFormatting sqref="CD88">
    <cfRule type="cellIs" dxfId="29" priority="38" operator="greaterThan">
      <formula>0</formula>
    </cfRule>
    <cfRule type="cellIs" dxfId="28" priority="37" operator="greaterThan">
      <formula>0</formula>
    </cfRule>
  </conditionalFormatting>
  <conditionalFormatting sqref="CD109">
    <cfRule type="cellIs" dxfId="27" priority="22" operator="greaterThan">
      <formula>0</formula>
    </cfRule>
    <cfRule type="cellIs" dxfId="26" priority="23" operator="greaterThan">
      <formula>0</formula>
    </cfRule>
  </conditionalFormatting>
  <conditionalFormatting sqref="CE14:CE34">
    <cfRule type="cellIs" dxfId="25" priority="112" operator="greaterThan">
      <formula>0</formula>
    </cfRule>
  </conditionalFormatting>
  <conditionalFormatting sqref="CE36:CE79">
    <cfRule type="cellIs" dxfId="24" priority="85" operator="greaterThan">
      <formula>0</formula>
    </cfRule>
  </conditionalFormatting>
  <conditionalFormatting sqref="CE81:CE90">
    <cfRule type="cellIs" dxfId="23" priority="27" operator="greaterThan">
      <formula>0</formula>
    </cfRule>
  </conditionalFormatting>
  <conditionalFormatting sqref="CE164:CE243">
    <cfRule type="cellIs" dxfId="22" priority="9" operator="greaterThan">
      <formula>0</formula>
    </cfRule>
  </conditionalFormatting>
  <conditionalFormatting sqref="CG14 CG16 CG20 CG22 CG26 CG28 CG30 CG32 CG34 CG40 CG42 CG44 CG48 CG50 CG52 CG54 CG58 CG60 CG63 CG65 CG71 CG73 CG75 CG77 CG79 CG94 CG96 CG102 CG106 CG109 CG117 CG119 CG121 CG128 CG130 CG135 CG139 CG142:CG143 CG148 CG150 CG158 CG160 CG162 CG164 CG170 CG172 CG179:CG181 CG183 CG185 CG187 CG193 CG195 CG197 CG199 CG201 CG203 CG212 CG214:CG216 CG242">
    <cfRule type="cellIs" dxfId="21" priority="122" operator="greaterThan">
      <formula>0</formula>
    </cfRule>
    <cfRule type="cellIs" dxfId="20" priority="123" operator="greaterThan">
      <formula>0</formula>
    </cfRule>
  </conditionalFormatting>
  <conditionalFormatting sqref="CG84">
    <cfRule type="cellIs" dxfId="19" priority="68" operator="greaterThan">
      <formula>0</formula>
    </cfRule>
    <cfRule type="cellIs" dxfId="18" priority="69" operator="greaterThan">
      <formula>0</formula>
    </cfRule>
  </conditionalFormatting>
  <conditionalFormatting sqref="CG86">
    <cfRule type="cellIs" dxfId="17" priority="57" operator="greaterThan">
      <formula>0</formula>
    </cfRule>
    <cfRule type="cellIs" dxfId="16" priority="56" operator="greaterThan">
      <formula>0</formula>
    </cfRule>
  </conditionalFormatting>
  <conditionalFormatting sqref="CG88">
    <cfRule type="cellIs" dxfId="15" priority="36" operator="greaterThan">
      <formula>0</formula>
    </cfRule>
    <cfRule type="cellIs" dxfId="14" priority="35" operator="greaterThan">
      <formula>0</formula>
    </cfRule>
  </conditionalFormatting>
  <conditionalFormatting sqref="CH14:CH34">
    <cfRule type="cellIs" dxfId="13" priority="111" operator="greaterThan">
      <formula>0</formula>
    </cfRule>
  </conditionalFormatting>
  <conditionalFormatting sqref="CH36:CH79">
    <cfRule type="cellIs" dxfId="12" priority="84" operator="greaterThan">
      <formula>0</formula>
    </cfRule>
  </conditionalFormatting>
  <conditionalFormatting sqref="CH81:CH90">
    <cfRule type="cellIs" dxfId="11" priority="26" operator="greaterThan">
      <formula>0</formula>
    </cfRule>
  </conditionalFormatting>
  <conditionalFormatting sqref="CH164:CH243">
    <cfRule type="cellIs" dxfId="10" priority="8" operator="greaterThan">
      <formula>0</formula>
    </cfRule>
  </conditionalFormatting>
  <conditionalFormatting sqref="CJ14 CJ16 CJ20 CJ22 CJ26 CJ28 CJ30 CJ32 CJ34 CJ40 CJ42 CJ44 CJ48 CJ50 CJ52 CJ54 CJ58 CJ60 CJ63 CJ65 CJ71 CJ73 CJ75 CJ77 CJ79 CJ94 CJ96 CJ102 CJ106 CJ109 CJ117 CJ119 CJ121 CJ128 CJ130 CJ135 CJ139 CJ142:CJ143 CJ148 CJ150 CJ158 CJ160 CJ162 CJ164 CJ170 CJ172 CJ179:CJ181 CJ183 CJ185 CJ187 CJ193 CJ195 CJ197 CJ199 CJ201 CJ203 CJ212 CJ214:CJ216">
    <cfRule type="cellIs" dxfId="9" priority="121" operator="greaterThan">
      <formula>0</formula>
    </cfRule>
    <cfRule type="cellIs" dxfId="8" priority="120" operator="greaterThan">
      <formula>0</formula>
    </cfRule>
  </conditionalFormatting>
  <conditionalFormatting sqref="CJ84">
    <cfRule type="cellIs" dxfId="7" priority="67" operator="greaterThan">
      <formula>0</formula>
    </cfRule>
    <cfRule type="cellIs" dxfId="6" priority="66" operator="greaterThan">
      <formula>0</formula>
    </cfRule>
  </conditionalFormatting>
  <conditionalFormatting sqref="CJ86">
    <cfRule type="cellIs" dxfId="5" priority="55" operator="greaterThan">
      <formula>0</formula>
    </cfRule>
    <cfRule type="cellIs" dxfId="4" priority="54" operator="greaterThan">
      <formula>0</formula>
    </cfRule>
  </conditionalFormatting>
  <conditionalFormatting sqref="CJ88">
    <cfRule type="cellIs" dxfId="3" priority="34" operator="greaterThan">
      <formula>0</formula>
    </cfRule>
    <cfRule type="cellIs" dxfId="2" priority="33" operator="greaterThan">
      <formula>0</formula>
    </cfRule>
  </conditionalFormatting>
  <conditionalFormatting sqref="CJ242">
    <cfRule type="cellIs" dxfId="1" priority="118" operator="greaterThan">
      <formula>0</formula>
    </cfRule>
    <cfRule type="cellIs" dxfId="0" priority="119" operator="greaterThan">
      <formula>0</formula>
    </cfRule>
  </conditionalFormatting>
  <printOptions horizontalCentered="1"/>
  <pageMargins left="0.5" right="0.2" top="0.35" bottom="0.45" header="0.31496062992126" footer="0.31496062992126"/>
  <pageSetup paperSize="8" scale="51" fitToHeight="0" orientation="landscape" r:id="rId1"/>
  <headerFooter>
    <oddFooter>&amp;LALUMINIUM &amp; GLAZING WORKS&amp;CPage &amp;P /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74BE-9671-428E-83CE-8711292D7155}">
  <dimension ref="A2:P83"/>
  <sheetViews>
    <sheetView view="pageBreakPreview" topLeftCell="A37" zoomScale="80" zoomScaleNormal="100" zoomScaleSheetLayoutView="80" workbookViewId="0">
      <selection activeCell="P72" sqref="P72:P79"/>
    </sheetView>
  </sheetViews>
  <sheetFormatPr defaultColWidth="8.88671875" defaultRowHeight="14.4"/>
  <cols>
    <col min="1" max="1" width="6.33203125" style="193" customWidth="1"/>
    <col min="2" max="2" width="24.109375" customWidth="1"/>
    <col min="3" max="3" width="26.6640625" style="753" customWidth="1"/>
    <col min="4" max="5" width="6.6640625" style="753" customWidth="1"/>
    <col min="6" max="6" width="11" style="753" customWidth="1"/>
    <col min="11" max="12" width="18.6640625" style="753" customWidth="1"/>
    <col min="13" max="13" width="8.6640625" style="260" customWidth="1"/>
    <col min="14" max="14" width="13.6640625" customWidth="1"/>
    <col min="16" max="16" width="16.44140625" customWidth="1"/>
  </cols>
  <sheetData>
    <row r="2" spans="1:16" ht="18">
      <c r="A2" s="752"/>
    </row>
    <row r="3" spans="1:16" ht="15" thickBot="1">
      <c r="A3" s="754" t="s">
        <v>487</v>
      </c>
    </row>
    <row r="4" spans="1:16">
      <c r="A4" s="1023" t="s">
        <v>488</v>
      </c>
      <c r="B4" s="1025" t="s">
        <v>489</v>
      </c>
      <c r="C4" s="1019" t="s">
        <v>490</v>
      </c>
      <c r="D4" s="755"/>
      <c r="E4" s="755"/>
      <c r="F4" s="755"/>
      <c r="G4" s="1027" t="s">
        <v>491</v>
      </c>
      <c r="H4" s="1027"/>
      <c r="I4" s="1028" t="s">
        <v>492</v>
      </c>
      <c r="J4" s="1029"/>
      <c r="K4" s="1019" t="s">
        <v>493</v>
      </c>
      <c r="L4" s="1019" t="s">
        <v>494</v>
      </c>
      <c r="M4" s="1021" t="s">
        <v>415</v>
      </c>
      <c r="N4" s="1021" t="s">
        <v>416</v>
      </c>
    </row>
    <row r="5" spans="1:16" ht="15" thickBot="1">
      <c r="A5" s="1024"/>
      <c r="B5" s="1026"/>
      <c r="C5" s="1020"/>
      <c r="D5" s="756"/>
      <c r="E5" s="756"/>
      <c r="F5" s="756"/>
      <c r="G5" s="293" t="s">
        <v>495</v>
      </c>
      <c r="H5" s="293" t="s">
        <v>496</v>
      </c>
      <c r="I5" s="293" t="s">
        <v>495</v>
      </c>
      <c r="J5" s="293" t="s">
        <v>496</v>
      </c>
      <c r="K5" s="1020"/>
      <c r="L5" s="1020"/>
      <c r="M5" s="1022"/>
      <c r="N5" s="1022"/>
    </row>
    <row r="6" spans="1:16">
      <c r="A6" s="757" t="s">
        <v>497</v>
      </c>
      <c r="B6" s="119" t="s">
        <v>498</v>
      </c>
      <c r="C6" s="494" t="s">
        <v>499</v>
      </c>
      <c r="D6" s="494">
        <v>1</v>
      </c>
      <c r="E6" s="494" t="s">
        <v>19</v>
      </c>
      <c r="F6" s="753">
        <f>'Accomp. Breakdown-Dec'!BK35+'Accomp. Breakdown-Dec'!BK180+'Accomp. Breakdown-Dec'!BK181+'Accomp. Breakdown-Dec'!BK183+'Accomp. Breakdown-Dec'!BK185</f>
        <v>992571.2868852223</v>
      </c>
      <c r="G6" s="119">
        <v>2.2000000000000002</v>
      </c>
      <c r="H6" s="119">
        <v>3.2</v>
      </c>
      <c r="I6" s="119">
        <v>2.14</v>
      </c>
      <c r="J6" s="119">
        <v>3.15</v>
      </c>
      <c r="K6" s="192">
        <f>$F$8</f>
        <v>35448.97453161508</v>
      </c>
      <c r="L6" s="494">
        <f t="shared" ref="L6:L21" si="0">+K6</f>
        <v>35448.97453161508</v>
      </c>
      <c r="M6" s="966">
        <v>0.9</v>
      </c>
      <c r="N6" s="758">
        <f>M6*L6</f>
        <v>31904.077078453574</v>
      </c>
      <c r="P6" t="s">
        <v>690</v>
      </c>
    </row>
    <row r="7" spans="1:16">
      <c r="A7" s="292" t="s">
        <v>500</v>
      </c>
      <c r="B7" s="87" t="s">
        <v>501</v>
      </c>
      <c r="C7" s="759" t="s">
        <v>499</v>
      </c>
      <c r="D7" s="759">
        <v>1</v>
      </c>
      <c r="E7" s="759" t="s">
        <v>19</v>
      </c>
      <c r="F7" s="759">
        <f>SUM(D6:D32)</f>
        <v>28</v>
      </c>
      <c r="G7" s="87">
        <v>2.2000000000000002</v>
      </c>
      <c r="H7" s="87">
        <v>3.2</v>
      </c>
      <c r="I7" s="87">
        <v>2.14</v>
      </c>
      <c r="J7" s="87">
        <v>3.15</v>
      </c>
      <c r="K7" s="192">
        <f t="shared" ref="K7:K32" si="1">$F$8</f>
        <v>35448.97453161508</v>
      </c>
      <c r="L7" s="759">
        <f t="shared" si="0"/>
        <v>35448.97453161508</v>
      </c>
      <c r="M7" s="962">
        <v>0.9</v>
      </c>
      <c r="N7" s="761">
        <f t="shared" ref="N7:N32" si="2">M7*L7</f>
        <v>31904.077078453574</v>
      </c>
      <c r="P7" t="s">
        <v>690</v>
      </c>
    </row>
    <row r="8" spans="1:16">
      <c r="A8" s="292" t="s">
        <v>502</v>
      </c>
      <c r="B8" s="87" t="s">
        <v>503</v>
      </c>
      <c r="C8" s="759">
        <v>0</v>
      </c>
      <c r="D8" s="759">
        <v>1</v>
      </c>
      <c r="E8" s="759" t="s">
        <v>19</v>
      </c>
      <c r="F8" s="759">
        <f>F6/F7</f>
        <v>35448.97453161508</v>
      </c>
      <c r="G8" s="87">
        <v>2.2000000000000002</v>
      </c>
      <c r="H8" s="87">
        <v>3.2</v>
      </c>
      <c r="I8" s="87">
        <v>2.14</v>
      </c>
      <c r="J8" s="87">
        <v>3.15</v>
      </c>
      <c r="K8" s="192">
        <f t="shared" si="1"/>
        <v>35448.97453161508</v>
      </c>
      <c r="L8" s="759">
        <f t="shared" si="0"/>
        <v>35448.97453161508</v>
      </c>
      <c r="M8" s="760">
        <v>0.8</v>
      </c>
      <c r="N8" s="761">
        <f t="shared" si="2"/>
        <v>28359.179625292065</v>
      </c>
      <c r="P8" t="s">
        <v>690</v>
      </c>
    </row>
    <row r="9" spans="1:16">
      <c r="A9" s="292" t="s">
        <v>504</v>
      </c>
      <c r="B9" s="87" t="s">
        <v>505</v>
      </c>
      <c r="C9" s="759">
        <v>0</v>
      </c>
      <c r="D9" s="759">
        <v>1</v>
      </c>
      <c r="E9" s="759" t="s">
        <v>19</v>
      </c>
      <c r="F9" s="759"/>
      <c r="G9" s="87">
        <v>2.2000000000000002</v>
      </c>
      <c r="H9" s="87">
        <v>3.2</v>
      </c>
      <c r="I9" s="87">
        <v>2.2000000000000002</v>
      </c>
      <c r="J9" s="87">
        <v>3.15</v>
      </c>
      <c r="K9" s="192">
        <f t="shared" si="1"/>
        <v>35448.97453161508</v>
      </c>
      <c r="L9" s="759">
        <f t="shared" si="0"/>
        <v>35448.97453161508</v>
      </c>
      <c r="M9" s="962">
        <v>0.9</v>
      </c>
      <c r="N9" s="761">
        <f t="shared" si="2"/>
        <v>31904.077078453574</v>
      </c>
      <c r="P9" t="s">
        <v>690</v>
      </c>
    </row>
    <row r="10" spans="1:16">
      <c r="A10" s="292" t="s">
        <v>506</v>
      </c>
      <c r="B10" s="87" t="s">
        <v>507</v>
      </c>
      <c r="C10" s="759">
        <v>0</v>
      </c>
      <c r="D10" s="759">
        <v>1</v>
      </c>
      <c r="E10" s="759" t="s">
        <v>19</v>
      </c>
      <c r="F10" s="759"/>
      <c r="G10" s="87">
        <v>2.2000000000000002</v>
      </c>
      <c r="H10" s="87">
        <v>3.2</v>
      </c>
      <c r="I10" s="87">
        <v>2.2000000000000002</v>
      </c>
      <c r="J10" s="87">
        <v>3.15</v>
      </c>
      <c r="K10" s="192">
        <f t="shared" si="1"/>
        <v>35448.97453161508</v>
      </c>
      <c r="L10" s="759">
        <f t="shared" si="0"/>
        <v>35448.97453161508</v>
      </c>
      <c r="M10" s="962">
        <v>0.9</v>
      </c>
      <c r="N10" s="761">
        <f t="shared" si="2"/>
        <v>31904.077078453574</v>
      </c>
      <c r="P10" t="s">
        <v>690</v>
      </c>
    </row>
    <row r="11" spans="1:16">
      <c r="A11" s="292" t="s">
        <v>508</v>
      </c>
      <c r="B11" s="87" t="s">
        <v>509</v>
      </c>
      <c r="C11" s="759">
        <v>0</v>
      </c>
      <c r="D11" s="759">
        <v>1</v>
      </c>
      <c r="E11" s="759" t="s">
        <v>19</v>
      </c>
      <c r="F11" s="759"/>
      <c r="G11" s="87">
        <v>2.2000000000000002</v>
      </c>
      <c r="H11" s="87">
        <v>3.2</v>
      </c>
      <c r="I11" s="87">
        <v>2.2000000000000002</v>
      </c>
      <c r="J11" s="87">
        <v>3.15</v>
      </c>
      <c r="K11" s="192">
        <f t="shared" si="1"/>
        <v>35448.97453161508</v>
      </c>
      <c r="L11" s="759">
        <f t="shared" si="0"/>
        <v>35448.97453161508</v>
      </c>
      <c r="M11" s="962">
        <v>0.9</v>
      </c>
      <c r="N11" s="761">
        <f t="shared" si="2"/>
        <v>31904.077078453574</v>
      </c>
      <c r="P11" t="s">
        <v>690</v>
      </c>
    </row>
    <row r="12" spans="1:16">
      <c r="A12" s="292" t="s">
        <v>510</v>
      </c>
      <c r="B12" s="87" t="s">
        <v>511</v>
      </c>
      <c r="C12" s="759" t="s">
        <v>499</v>
      </c>
      <c r="D12" s="759">
        <v>1</v>
      </c>
      <c r="E12" s="759" t="s">
        <v>19</v>
      </c>
      <c r="F12" s="759"/>
      <c r="G12" s="87">
        <v>2.2000000000000002</v>
      </c>
      <c r="H12" s="87">
        <v>3.2</v>
      </c>
      <c r="I12" s="87">
        <v>2.2000000000000002</v>
      </c>
      <c r="J12" s="87">
        <v>3.15</v>
      </c>
      <c r="K12" s="192">
        <f t="shared" si="1"/>
        <v>35448.97453161508</v>
      </c>
      <c r="L12" s="759">
        <f t="shared" si="0"/>
        <v>35448.97453161508</v>
      </c>
      <c r="M12" s="962">
        <v>0.9</v>
      </c>
      <c r="N12" s="761">
        <f t="shared" si="2"/>
        <v>31904.077078453574</v>
      </c>
      <c r="P12" t="s">
        <v>690</v>
      </c>
    </row>
    <row r="13" spans="1:16">
      <c r="A13" s="292" t="s">
        <v>512</v>
      </c>
      <c r="B13" s="87" t="s">
        <v>513</v>
      </c>
      <c r="C13" s="759" t="s">
        <v>499</v>
      </c>
      <c r="D13" s="759">
        <v>1</v>
      </c>
      <c r="E13" s="759" t="s">
        <v>19</v>
      </c>
      <c r="F13" s="759"/>
      <c r="G13" s="87">
        <v>2.2000000000000002</v>
      </c>
      <c r="H13" s="87">
        <v>3.2</v>
      </c>
      <c r="I13" s="87">
        <v>2.2000000000000002</v>
      </c>
      <c r="J13" s="87">
        <v>3.15</v>
      </c>
      <c r="K13" s="192">
        <f t="shared" si="1"/>
        <v>35448.97453161508</v>
      </c>
      <c r="L13" s="759">
        <f t="shared" si="0"/>
        <v>35448.97453161508</v>
      </c>
      <c r="M13" s="962">
        <v>0.9</v>
      </c>
      <c r="N13" s="761">
        <f t="shared" si="2"/>
        <v>31904.077078453574</v>
      </c>
      <c r="P13" t="s">
        <v>690</v>
      </c>
    </row>
    <row r="14" spans="1:16">
      <c r="A14" s="292" t="s">
        <v>514</v>
      </c>
      <c r="B14" s="87" t="s">
        <v>515</v>
      </c>
      <c r="C14" s="759" t="s">
        <v>499</v>
      </c>
      <c r="D14" s="759">
        <v>1</v>
      </c>
      <c r="E14" s="759" t="s">
        <v>19</v>
      </c>
      <c r="F14" s="759"/>
      <c r="G14" s="87">
        <v>2.2000000000000002</v>
      </c>
      <c r="H14" s="87">
        <v>3.2</v>
      </c>
      <c r="I14" s="87">
        <v>2.2000000000000002</v>
      </c>
      <c r="J14" s="87">
        <v>3.15</v>
      </c>
      <c r="K14" s="192">
        <f t="shared" si="1"/>
        <v>35448.97453161508</v>
      </c>
      <c r="L14" s="759">
        <f t="shared" si="0"/>
        <v>35448.97453161508</v>
      </c>
      <c r="M14" s="965">
        <v>0.9</v>
      </c>
      <c r="N14" s="761">
        <f t="shared" si="2"/>
        <v>31904.077078453574</v>
      </c>
      <c r="P14" t="s">
        <v>690</v>
      </c>
    </row>
    <row r="15" spans="1:16">
      <c r="A15" s="292" t="s">
        <v>516</v>
      </c>
      <c r="B15" s="87" t="s">
        <v>517</v>
      </c>
      <c r="C15" s="759" t="s">
        <v>499</v>
      </c>
      <c r="D15" s="759">
        <v>1</v>
      </c>
      <c r="E15" s="759" t="s">
        <v>19</v>
      </c>
      <c r="F15" s="759"/>
      <c r="G15" s="87">
        <v>2.2000000000000002</v>
      </c>
      <c r="H15" s="87">
        <v>3.2</v>
      </c>
      <c r="I15" s="87">
        <v>2.2000000000000002</v>
      </c>
      <c r="J15" s="87">
        <v>3.15</v>
      </c>
      <c r="K15" s="192">
        <f t="shared" si="1"/>
        <v>35448.97453161508</v>
      </c>
      <c r="L15" s="759">
        <f t="shared" si="0"/>
        <v>35448.97453161508</v>
      </c>
      <c r="M15" s="962">
        <v>0.9</v>
      </c>
      <c r="N15" s="761">
        <f t="shared" si="2"/>
        <v>31904.077078453574</v>
      </c>
      <c r="P15" t="s">
        <v>690</v>
      </c>
    </row>
    <row r="16" spans="1:16">
      <c r="A16" s="292" t="s">
        <v>518</v>
      </c>
      <c r="B16" s="87" t="s">
        <v>519</v>
      </c>
      <c r="C16" s="759" t="s">
        <v>499</v>
      </c>
      <c r="D16" s="759">
        <v>1</v>
      </c>
      <c r="E16" s="759" t="s">
        <v>19</v>
      </c>
      <c r="F16" s="759"/>
      <c r="G16" s="87">
        <v>2.2000000000000002</v>
      </c>
      <c r="H16" s="87">
        <v>3.2</v>
      </c>
      <c r="I16" s="87">
        <v>2.1</v>
      </c>
      <c r="J16" s="87">
        <v>3.15</v>
      </c>
      <c r="K16" s="192">
        <f t="shared" si="1"/>
        <v>35448.97453161508</v>
      </c>
      <c r="L16" s="759">
        <f t="shared" si="0"/>
        <v>35448.97453161508</v>
      </c>
      <c r="M16" s="962">
        <v>0.9</v>
      </c>
      <c r="N16" s="761">
        <f t="shared" si="2"/>
        <v>31904.077078453574</v>
      </c>
      <c r="P16" t="s">
        <v>690</v>
      </c>
    </row>
    <row r="17" spans="1:16">
      <c r="A17" s="292" t="s">
        <v>520</v>
      </c>
      <c r="B17" s="87" t="s">
        <v>521</v>
      </c>
      <c r="C17" s="759" t="s">
        <v>499</v>
      </c>
      <c r="D17" s="759">
        <v>1</v>
      </c>
      <c r="E17" s="759" t="s">
        <v>19</v>
      </c>
      <c r="F17" s="759"/>
      <c r="G17" s="87">
        <v>2.2000000000000002</v>
      </c>
      <c r="H17" s="87">
        <v>3.2</v>
      </c>
      <c r="I17" s="87">
        <v>1.95</v>
      </c>
      <c r="J17" s="87">
        <v>3.15</v>
      </c>
      <c r="K17" s="192">
        <f t="shared" si="1"/>
        <v>35448.97453161508</v>
      </c>
      <c r="L17" s="759">
        <f t="shared" si="0"/>
        <v>35448.97453161508</v>
      </c>
      <c r="M17" s="962">
        <v>0.9</v>
      </c>
      <c r="N17" s="761">
        <f t="shared" si="2"/>
        <v>31904.077078453574</v>
      </c>
      <c r="P17" t="s">
        <v>690</v>
      </c>
    </row>
    <row r="18" spans="1:16">
      <c r="A18" s="292" t="s">
        <v>522</v>
      </c>
      <c r="B18" s="87" t="s">
        <v>523</v>
      </c>
      <c r="C18" s="759">
        <v>0</v>
      </c>
      <c r="D18" s="759">
        <v>1</v>
      </c>
      <c r="E18" s="759" t="s">
        <v>19</v>
      </c>
      <c r="F18" s="759"/>
      <c r="G18" s="87">
        <v>2.2000000000000002</v>
      </c>
      <c r="H18" s="87">
        <v>3.2</v>
      </c>
      <c r="I18" s="87">
        <v>2.2000000000000002</v>
      </c>
      <c r="J18" s="87">
        <v>3.15</v>
      </c>
      <c r="K18" s="192">
        <f t="shared" si="1"/>
        <v>35448.97453161508</v>
      </c>
      <c r="L18" s="759">
        <f t="shared" si="0"/>
        <v>35448.97453161508</v>
      </c>
      <c r="M18" s="962">
        <v>0.9</v>
      </c>
      <c r="N18" s="761">
        <f t="shared" si="2"/>
        <v>31904.077078453574</v>
      </c>
      <c r="P18" t="s">
        <v>690</v>
      </c>
    </row>
    <row r="19" spans="1:16">
      <c r="A19" s="292" t="s">
        <v>364</v>
      </c>
      <c r="B19" s="87" t="s">
        <v>524</v>
      </c>
      <c r="C19" s="759">
        <v>0</v>
      </c>
      <c r="D19" s="759">
        <v>1</v>
      </c>
      <c r="E19" s="759" t="s">
        <v>19</v>
      </c>
      <c r="F19" s="759"/>
      <c r="G19" s="87">
        <v>2.2000000000000002</v>
      </c>
      <c r="H19" s="87">
        <v>3.2</v>
      </c>
      <c r="I19" s="87">
        <v>2.2000000000000002</v>
      </c>
      <c r="J19" s="87">
        <v>3.15</v>
      </c>
      <c r="K19" s="192">
        <f t="shared" si="1"/>
        <v>35448.97453161508</v>
      </c>
      <c r="L19" s="759">
        <f t="shared" si="0"/>
        <v>35448.97453161508</v>
      </c>
      <c r="M19" s="962">
        <v>0.9</v>
      </c>
      <c r="N19" s="761">
        <f t="shared" si="2"/>
        <v>31904.077078453574</v>
      </c>
      <c r="P19" t="s">
        <v>690</v>
      </c>
    </row>
    <row r="20" spans="1:16">
      <c r="A20" s="292" t="s">
        <v>525</v>
      </c>
      <c r="B20" s="87" t="s">
        <v>526</v>
      </c>
      <c r="C20" s="759">
        <v>0</v>
      </c>
      <c r="D20" s="759">
        <v>1</v>
      </c>
      <c r="E20" s="759" t="s">
        <v>19</v>
      </c>
      <c r="F20" s="759"/>
      <c r="G20" s="87">
        <v>2.2000000000000002</v>
      </c>
      <c r="H20" s="87">
        <v>3.2</v>
      </c>
      <c r="I20" s="87">
        <v>2.2000000000000002</v>
      </c>
      <c r="J20" s="87">
        <v>3.15</v>
      </c>
      <c r="K20" s="192">
        <f t="shared" si="1"/>
        <v>35448.97453161508</v>
      </c>
      <c r="L20" s="759">
        <f t="shared" si="0"/>
        <v>35448.97453161508</v>
      </c>
      <c r="M20" s="962">
        <v>0.9</v>
      </c>
      <c r="N20" s="761">
        <f t="shared" si="2"/>
        <v>31904.077078453574</v>
      </c>
      <c r="P20" t="s">
        <v>690</v>
      </c>
    </row>
    <row r="21" spans="1:16">
      <c r="A21" s="292" t="s">
        <v>527</v>
      </c>
      <c r="B21" s="87" t="s">
        <v>528</v>
      </c>
      <c r="C21" s="759">
        <v>0</v>
      </c>
      <c r="D21" s="759">
        <v>1</v>
      </c>
      <c r="E21" s="759" t="s">
        <v>19</v>
      </c>
      <c r="F21" s="759"/>
      <c r="G21" s="87">
        <v>2.2000000000000002</v>
      </c>
      <c r="H21" s="87">
        <v>3.2</v>
      </c>
      <c r="I21" s="87">
        <v>2.2000000000000002</v>
      </c>
      <c r="J21" s="87">
        <v>3.15</v>
      </c>
      <c r="K21" s="192">
        <f t="shared" si="1"/>
        <v>35448.97453161508</v>
      </c>
      <c r="L21" s="759">
        <f t="shared" si="0"/>
        <v>35448.97453161508</v>
      </c>
      <c r="M21" s="760">
        <v>0.3</v>
      </c>
      <c r="N21" s="761">
        <f t="shared" si="2"/>
        <v>10634.692359484523</v>
      </c>
      <c r="P21" s="964" t="s">
        <v>689</v>
      </c>
    </row>
    <row r="22" spans="1:16">
      <c r="A22" s="292" t="s">
        <v>529</v>
      </c>
      <c r="B22" s="87" t="s">
        <v>530</v>
      </c>
      <c r="C22" s="759" t="s">
        <v>499</v>
      </c>
      <c r="D22" s="759">
        <v>2</v>
      </c>
      <c r="E22" s="759" t="s">
        <v>19</v>
      </c>
      <c r="F22" s="759"/>
      <c r="G22" s="87">
        <v>1.8</v>
      </c>
      <c r="H22" s="87">
        <v>3.2</v>
      </c>
      <c r="I22" s="87">
        <v>2.2000000000000002</v>
      </c>
      <c r="J22" s="87">
        <v>3.15</v>
      </c>
      <c r="K22" s="192">
        <f t="shared" si="1"/>
        <v>35448.97453161508</v>
      </c>
      <c r="L22" s="759">
        <f>D22*K22</f>
        <v>70897.94906323016</v>
      </c>
      <c r="M22" s="963">
        <v>0.3</v>
      </c>
      <c r="N22" s="761">
        <f t="shared" si="2"/>
        <v>21269.384718969046</v>
      </c>
      <c r="P22" s="964" t="s">
        <v>689</v>
      </c>
    </row>
    <row r="23" spans="1:16">
      <c r="A23" s="762" t="s">
        <v>531</v>
      </c>
      <c r="B23" s="87"/>
      <c r="C23" s="759"/>
      <c r="D23" s="759"/>
      <c r="E23" s="759"/>
      <c r="F23" s="759"/>
      <c r="G23" s="87"/>
      <c r="H23" s="87"/>
      <c r="I23" s="87"/>
      <c r="J23" s="87"/>
      <c r="K23" s="759"/>
      <c r="L23" s="759"/>
      <c r="M23" s="760"/>
      <c r="N23" s="761">
        <f t="shared" si="2"/>
        <v>0</v>
      </c>
      <c r="P23" s="753"/>
    </row>
    <row r="24" spans="1:16">
      <c r="A24" s="292" t="s">
        <v>497</v>
      </c>
      <c r="B24" s="87" t="s">
        <v>532</v>
      </c>
      <c r="C24" s="759" t="s">
        <v>499</v>
      </c>
      <c r="D24" s="759">
        <v>2</v>
      </c>
      <c r="E24" s="759" t="s">
        <v>19</v>
      </c>
      <c r="F24" s="759"/>
      <c r="G24" s="87">
        <v>2.2000000000000002</v>
      </c>
      <c r="H24" s="87">
        <v>3.2</v>
      </c>
      <c r="I24" s="87">
        <v>1.843</v>
      </c>
      <c r="J24" s="87">
        <v>3.2130000000000001</v>
      </c>
      <c r="K24" s="192">
        <f t="shared" si="1"/>
        <v>35448.97453161508</v>
      </c>
      <c r="L24" s="759">
        <f>K24*D24</f>
        <v>70897.94906323016</v>
      </c>
      <c r="M24" s="760">
        <v>0.75</v>
      </c>
      <c r="N24" s="761">
        <f t="shared" si="2"/>
        <v>53173.46179742262</v>
      </c>
      <c r="P24" t="s">
        <v>690</v>
      </c>
    </row>
    <row r="25" spans="1:16">
      <c r="A25" s="292" t="s">
        <v>500</v>
      </c>
      <c r="B25" s="87" t="s">
        <v>533</v>
      </c>
      <c r="C25" s="759" t="s">
        <v>499</v>
      </c>
      <c r="D25" s="759">
        <v>1</v>
      </c>
      <c r="E25" s="759" t="s">
        <v>19</v>
      </c>
      <c r="F25" s="759"/>
      <c r="G25" s="87">
        <v>2.2000000000000002</v>
      </c>
      <c r="H25" s="87">
        <v>3.2</v>
      </c>
      <c r="I25" s="87">
        <v>1.843</v>
      </c>
      <c r="J25" s="87">
        <v>3.2130000000000001</v>
      </c>
      <c r="K25" s="192">
        <f t="shared" si="1"/>
        <v>35448.97453161508</v>
      </c>
      <c r="L25" s="759">
        <f t="shared" ref="L25:L32" si="3">+K25</f>
        <v>35448.97453161508</v>
      </c>
      <c r="M25" s="760">
        <v>0.9</v>
      </c>
      <c r="N25" s="761">
        <f t="shared" si="2"/>
        <v>31904.077078453574</v>
      </c>
      <c r="P25" t="s">
        <v>690</v>
      </c>
    </row>
    <row r="26" spans="1:16">
      <c r="A26" s="292" t="s">
        <v>502</v>
      </c>
      <c r="B26" s="87" t="s">
        <v>534</v>
      </c>
      <c r="C26" s="759" t="s">
        <v>499</v>
      </c>
      <c r="D26" s="759">
        <v>1</v>
      </c>
      <c r="E26" s="759" t="s">
        <v>19</v>
      </c>
      <c r="F26" s="759"/>
      <c r="G26" s="87">
        <v>2.2000000000000002</v>
      </c>
      <c r="H26" s="87">
        <v>3.2</v>
      </c>
      <c r="I26" s="87">
        <v>2.0670000000000002</v>
      </c>
      <c r="J26" s="87">
        <v>3.2130000000000001</v>
      </c>
      <c r="K26" s="192">
        <f t="shared" si="1"/>
        <v>35448.97453161508</v>
      </c>
      <c r="L26" s="759">
        <f t="shared" si="3"/>
        <v>35448.97453161508</v>
      </c>
      <c r="M26" s="760">
        <v>0.9</v>
      </c>
      <c r="N26" s="761">
        <f t="shared" si="2"/>
        <v>31904.077078453574</v>
      </c>
      <c r="P26" t="s">
        <v>690</v>
      </c>
    </row>
    <row r="27" spans="1:16">
      <c r="A27" s="292" t="s">
        <v>504</v>
      </c>
      <c r="B27" s="87" t="s">
        <v>535</v>
      </c>
      <c r="C27" s="759" t="s">
        <v>499</v>
      </c>
      <c r="D27" s="759">
        <v>1</v>
      </c>
      <c r="E27" s="759" t="s">
        <v>19</v>
      </c>
      <c r="F27" s="759"/>
      <c r="G27" s="87">
        <v>2.2000000000000002</v>
      </c>
      <c r="H27" s="87">
        <v>3.2</v>
      </c>
      <c r="I27" s="87">
        <v>2.0670000000000002</v>
      </c>
      <c r="J27" s="87">
        <v>3.2130000000000001</v>
      </c>
      <c r="K27" s="192">
        <f t="shared" si="1"/>
        <v>35448.97453161508</v>
      </c>
      <c r="L27" s="759">
        <f t="shared" si="3"/>
        <v>35448.97453161508</v>
      </c>
      <c r="M27" s="760">
        <v>0.9</v>
      </c>
      <c r="N27" s="761">
        <f t="shared" si="2"/>
        <v>31904.077078453574</v>
      </c>
      <c r="P27" t="s">
        <v>690</v>
      </c>
    </row>
    <row r="28" spans="1:16">
      <c r="A28" s="292" t="s">
        <v>506</v>
      </c>
      <c r="B28" s="87" t="s">
        <v>536</v>
      </c>
      <c r="C28" s="759" t="s">
        <v>499</v>
      </c>
      <c r="D28" s="759">
        <v>1</v>
      </c>
      <c r="E28" s="759" t="s">
        <v>19</v>
      </c>
      <c r="F28" s="759"/>
      <c r="G28" s="87">
        <v>2.2000000000000002</v>
      </c>
      <c r="H28" s="87">
        <v>3.2</v>
      </c>
      <c r="I28" s="87">
        <v>2.1779999999999999</v>
      </c>
      <c r="J28" s="87">
        <v>3.2130000000000001</v>
      </c>
      <c r="K28" s="192">
        <f t="shared" si="1"/>
        <v>35448.97453161508</v>
      </c>
      <c r="L28" s="759">
        <f t="shared" si="3"/>
        <v>35448.97453161508</v>
      </c>
      <c r="M28" s="760">
        <v>0.9</v>
      </c>
      <c r="N28" s="761">
        <f t="shared" si="2"/>
        <v>31904.077078453574</v>
      </c>
      <c r="P28" t="s">
        <v>690</v>
      </c>
    </row>
    <row r="29" spans="1:16">
      <c r="A29" s="292" t="s">
        <v>508</v>
      </c>
      <c r="B29" s="87" t="s">
        <v>537</v>
      </c>
      <c r="C29" s="759" t="s">
        <v>499</v>
      </c>
      <c r="D29" s="759">
        <v>1</v>
      </c>
      <c r="E29" s="759" t="s">
        <v>19</v>
      </c>
      <c r="F29" s="759"/>
      <c r="G29" s="87">
        <v>2.2000000000000002</v>
      </c>
      <c r="H29" s="87">
        <v>3.2</v>
      </c>
      <c r="I29" s="87">
        <v>2.1779999999999999</v>
      </c>
      <c r="J29" s="87">
        <v>3.2130000000000001</v>
      </c>
      <c r="K29" s="192">
        <f t="shared" si="1"/>
        <v>35448.97453161508</v>
      </c>
      <c r="L29" s="759">
        <f t="shared" si="3"/>
        <v>35448.97453161508</v>
      </c>
      <c r="M29" s="760">
        <v>0.9</v>
      </c>
      <c r="N29" s="761">
        <f t="shared" si="2"/>
        <v>31904.077078453574</v>
      </c>
      <c r="P29" t="s">
        <v>690</v>
      </c>
    </row>
    <row r="30" spans="1:16">
      <c r="A30" s="292" t="s">
        <v>510</v>
      </c>
      <c r="B30" s="87" t="s">
        <v>538</v>
      </c>
      <c r="C30" s="759" t="s">
        <v>499</v>
      </c>
      <c r="D30" s="759">
        <v>1</v>
      </c>
      <c r="E30" s="759" t="s">
        <v>19</v>
      </c>
      <c r="F30" s="759"/>
      <c r="G30" s="87">
        <v>2.2000000000000002</v>
      </c>
      <c r="H30" s="87">
        <v>3.2</v>
      </c>
      <c r="I30" s="87">
        <v>2.1779999999999999</v>
      </c>
      <c r="J30" s="87">
        <v>3.2130000000000001</v>
      </c>
      <c r="K30" s="192">
        <f t="shared" si="1"/>
        <v>35448.97453161508</v>
      </c>
      <c r="L30" s="759">
        <f t="shared" si="3"/>
        <v>35448.97453161508</v>
      </c>
      <c r="M30" s="760">
        <v>0</v>
      </c>
      <c r="N30" s="761">
        <f t="shared" si="2"/>
        <v>0</v>
      </c>
    </row>
    <row r="31" spans="1:16">
      <c r="A31" s="292" t="s">
        <v>512</v>
      </c>
      <c r="B31" s="87" t="s">
        <v>539</v>
      </c>
      <c r="C31" s="759" t="s">
        <v>499</v>
      </c>
      <c r="D31" s="759">
        <v>1</v>
      </c>
      <c r="E31" s="759" t="s">
        <v>19</v>
      </c>
      <c r="F31" s="759"/>
      <c r="G31" s="87">
        <v>2.2000000000000002</v>
      </c>
      <c r="H31" s="87">
        <v>3.2</v>
      </c>
      <c r="I31" s="87">
        <v>2.1779999999999999</v>
      </c>
      <c r="J31" s="87">
        <v>3.2130000000000001</v>
      </c>
      <c r="K31" s="192">
        <f t="shared" si="1"/>
        <v>35448.97453161508</v>
      </c>
      <c r="L31" s="759">
        <f t="shared" si="3"/>
        <v>35448.97453161508</v>
      </c>
      <c r="M31" s="760">
        <v>0</v>
      </c>
      <c r="N31" s="761">
        <f t="shared" si="2"/>
        <v>0</v>
      </c>
    </row>
    <row r="32" spans="1:16" ht="15" thickBot="1">
      <c r="A32" s="763" t="s">
        <v>516</v>
      </c>
      <c r="B32" s="764" t="s">
        <v>540</v>
      </c>
      <c r="C32" s="765" t="s">
        <v>499</v>
      </c>
      <c r="D32" s="765">
        <v>1</v>
      </c>
      <c r="E32" s="765" t="s">
        <v>19</v>
      </c>
      <c r="F32" s="765"/>
      <c r="G32" s="764">
        <v>2.1</v>
      </c>
      <c r="H32" s="764">
        <v>3.2</v>
      </c>
      <c r="I32" s="764"/>
      <c r="J32" s="764"/>
      <c r="K32" s="766">
        <f t="shared" si="1"/>
        <v>35448.97453161508</v>
      </c>
      <c r="L32" s="765">
        <f t="shared" si="3"/>
        <v>35448.97453161508</v>
      </c>
      <c r="M32" s="767">
        <v>0.9</v>
      </c>
      <c r="N32" s="768">
        <f t="shared" si="2"/>
        <v>31904.077078453574</v>
      </c>
      <c r="P32" t="s">
        <v>690</v>
      </c>
    </row>
    <row r="33" spans="1:16" ht="15" thickBot="1">
      <c r="A33" s="294"/>
      <c r="B33" s="337"/>
      <c r="C33" s="769"/>
      <c r="D33" s="769"/>
      <c r="E33" s="769"/>
      <c r="F33" s="769"/>
      <c r="G33" s="337"/>
      <c r="H33" s="337"/>
      <c r="I33" s="337"/>
      <c r="J33" s="337"/>
      <c r="K33" s="770"/>
      <c r="L33" s="771">
        <f>SUM(L6:L32)</f>
        <v>992571.28688522207</v>
      </c>
      <c r="M33" s="769">
        <f t="shared" ref="M33" si="4">SUM(M6:M32)</f>
        <v>20.149999999999999</v>
      </c>
      <c r="N33" s="771">
        <f>SUM(N6:N32)</f>
        <v>751518.26007023989</v>
      </c>
    </row>
    <row r="34" spans="1:16">
      <c r="A34" s="757"/>
      <c r="B34" s="119"/>
      <c r="C34" s="494"/>
      <c r="D34" s="494"/>
      <c r="E34" s="494"/>
      <c r="F34" s="494"/>
      <c r="G34" s="119"/>
      <c r="H34" s="119"/>
      <c r="I34" s="119"/>
      <c r="J34" s="119"/>
      <c r="K34" s="758"/>
      <c r="L34" s="494"/>
    </row>
    <row r="35" spans="1:16">
      <c r="A35" s="762" t="s">
        <v>541</v>
      </c>
      <c r="B35" s="87"/>
      <c r="C35" s="759"/>
      <c r="D35" s="759"/>
      <c r="E35" s="759"/>
      <c r="F35" s="759"/>
      <c r="G35" s="87"/>
      <c r="H35" s="87"/>
      <c r="I35" s="87"/>
      <c r="J35" s="87"/>
      <c r="K35" s="759"/>
      <c r="L35" s="759"/>
    </row>
    <row r="36" spans="1:16" ht="15.6">
      <c r="A36" s="292" t="s">
        <v>497</v>
      </c>
      <c r="B36" s="87" t="s">
        <v>542</v>
      </c>
      <c r="C36" s="759" t="s">
        <v>499</v>
      </c>
      <c r="D36" s="759">
        <v>1</v>
      </c>
      <c r="E36" s="759" t="s">
        <v>19</v>
      </c>
      <c r="F36" s="772">
        <f>'Accomp. Breakdown-Dec'!BK80-K61</f>
        <v>545500.00000000012</v>
      </c>
      <c r="G36" s="87">
        <v>2.2000000000000002</v>
      </c>
      <c r="H36" s="87">
        <v>3.2</v>
      </c>
      <c r="I36" s="87">
        <v>2.1240000000000001</v>
      </c>
      <c r="J36" s="87">
        <v>3.13</v>
      </c>
      <c r="K36" s="759">
        <f t="shared" ref="K36:K54" si="5">$F$38</f>
        <v>22729.166666666672</v>
      </c>
      <c r="L36" s="759">
        <f>+K36*D36</f>
        <v>22729.166666666672</v>
      </c>
      <c r="M36" s="962">
        <v>0.9</v>
      </c>
      <c r="N36" s="761">
        <f t="shared" ref="N36:N51" si="6">M36*L36</f>
        <v>20456.250000000004</v>
      </c>
      <c r="P36" t="s">
        <v>690</v>
      </c>
    </row>
    <row r="37" spans="1:16">
      <c r="A37" s="292" t="s">
        <v>500</v>
      </c>
      <c r="B37" s="87" t="s">
        <v>543</v>
      </c>
      <c r="C37" s="759" t="s">
        <v>499</v>
      </c>
      <c r="D37" s="759">
        <v>1</v>
      </c>
      <c r="E37" s="759" t="s">
        <v>19</v>
      </c>
      <c r="F37" s="759">
        <f>SUM(D36:D60)</f>
        <v>24</v>
      </c>
      <c r="G37" s="87">
        <v>2.2000000000000002</v>
      </c>
      <c r="H37" s="87">
        <v>3.2</v>
      </c>
      <c r="I37" s="87">
        <v>2.1240000000000001</v>
      </c>
      <c r="J37" s="87">
        <v>3.13</v>
      </c>
      <c r="K37" s="759">
        <f t="shared" si="5"/>
        <v>22729.166666666672</v>
      </c>
      <c r="L37" s="759">
        <f t="shared" ref="L37:L51" si="7">+K37*D37</f>
        <v>22729.166666666672</v>
      </c>
      <c r="M37" s="962">
        <v>0.9</v>
      </c>
      <c r="N37" s="761">
        <f t="shared" si="6"/>
        <v>20456.250000000004</v>
      </c>
      <c r="P37" t="s">
        <v>690</v>
      </c>
    </row>
    <row r="38" spans="1:16">
      <c r="A38" s="292" t="s">
        <v>502</v>
      </c>
      <c r="B38" s="87" t="s">
        <v>544</v>
      </c>
      <c r="C38" s="759" t="s">
        <v>499</v>
      </c>
      <c r="D38" s="759">
        <v>1</v>
      </c>
      <c r="E38" s="759" t="s">
        <v>19</v>
      </c>
      <c r="F38" s="759">
        <f>F36/F37</f>
        <v>22729.166666666672</v>
      </c>
      <c r="G38" s="87">
        <v>2.2000000000000002</v>
      </c>
      <c r="H38" s="87">
        <v>3.2</v>
      </c>
      <c r="I38" s="87">
        <v>2.0939999999999999</v>
      </c>
      <c r="J38" s="87">
        <v>3.13</v>
      </c>
      <c r="K38" s="759">
        <f t="shared" si="5"/>
        <v>22729.166666666672</v>
      </c>
      <c r="L38" s="759">
        <f t="shared" si="7"/>
        <v>22729.166666666672</v>
      </c>
      <c r="M38" s="962">
        <v>0.9</v>
      </c>
      <c r="N38" s="761">
        <f t="shared" si="6"/>
        <v>20456.250000000004</v>
      </c>
      <c r="P38" t="s">
        <v>690</v>
      </c>
    </row>
    <row r="39" spans="1:16">
      <c r="A39" s="292" t="s">
        <v>504</v>
      </c>
      <c r="B39" s="87" t="s">
        <v>545</v>
      </c>
      <c r="C39" s="759" t="s">
        <v>499</v>
      </c>
      <c r="D39" s="759">
        <v>1</v>
      </c>
      <c r="E39" s="759" t="s">
        <v>19</v>
      </c>
      <c r="F39" s="759"/>
      <c r="G39" s="87">
        <v>2.2000000000000002</v>
      </c>
      <c r="H39" s="87">
        <v>3.2</v>
      </c>
      <c r="I39" s="87">
        <v>2.0939999999999999</v>
      </c>
      <c r="J39" s="87">
        <v>3.13</v>
      </c>
      <c r="K39" s="759">
        <f t="shared" si="5"/>
        <v>22729.166666666672</v>
      </c>
      <c r="L39" s="759">
        <f t="shared" si="7"/>
        <v>22729.166666666672</v>
      </c>
      <c r="M39" s="962">
        <v>0.9</v>
      </c>
      <c r="N39" s="761">
        <f t="shared" si="6"/>
        <v>20456.250000000004</v>
      </c>
      <c r="P39" t="s">
        <v>690</v>
      </c>
    </row>
    <row r="40" spans="1:16">
      <c r="A40" s="292" t="s">
        <v>506</v>
      </c>
      <c r="B40" s="87" t="s">
        <v>546</v>
      </c>
      <c r="C40" s="759" t="s">
        <v>499</v>
      </c>
      <c r="D40" s="759">
        <v>1</v>
      </c>
      <c r="E40" s="759" t="s">
        <v>19</v>
      </c>
      <c r="F40" s="759"/>
      <c r="G40" s="87">
        <v>2.2000000000000002</v>
      </c>
      <c r="H40" s="87">
        <v>3.2</v>
      </c>
      <c r="I40" s="87">
        <v>2.0339999999999998</v>
      </c>
      <c r="J40" s="87">
        <v>3.13</v>
      </c>
      <c r="K40" s="759">
        <f t="shared" si="5"/>
        <v>22729.166666666672</v>
      </c>
      <c r="L40" s="759">
        <f t="shared" si="7"/>
        <v>22729.166666666672</v>
      </c>
      <c r="M40" s="962">
        <v>0.9</v>
      </c>
      <c r="N40" s="761">
        <f t="shared" si="6"/>
        <v>20456.250000000004</v>
      </c>
      <c r="P40" t="s">
        <v>690</v>
      </c>
    </row>
    <row r="41" spans="1:16">
      <c r="A41" s="292" t="s">
        <v>508</v>
      </c>
      <c r="B41" s="87" t="s">
        <v>547</v>
      </c>
      <c r="C41" s="759" t="s">
        <v>499</v>
      </c>
      <c r="D41" s="759">
        <v>1</v>
      </c>
      <c r="E41" s="759" t="s">
        <v>19</v>
      </c>
      <c r="F41" s="759"/>
      <c r="G41" s="87">
        <v>2.2000000000000002</v>
      </c>
      <c r="H41" s="87">
        <v>3.2</v>
      </c>
      <c r="I41" s="87">
        <v>2.1800000000000002</v>
      </c>
      <c r="J41" s="87">
        <v>3.13</v>
      </c>
      <c r="K41" s="759">
        <f t="shared" si="5"/>
        <v>22729.166666666672</v>
      </c>
      <c r="L41" s="759">
        <f t="shared" si="7"/>
        <v>22729.166666666672</v>
      </c>
      <c r="M41" s="962">
        <v>0.9</v>
      </c>
      <c r="N41" s="761">
        <f t="shared" si="6"/>
        <v>20456.250000000004</v>
      </c>
      <c r="P41" t="s">
        <v>690</v>
      </c>
    </row>
    <row r="42" spans="1:16">
      <c r="A42" s="292" t="s">
        <v>510</v>
      </c>
      <c r="B42" s="87" t="s">
        <v>548</v>
      </c>
      <c r="C42" s="759" t="s">
        <v>499</v>
      </c>
      <c r="D42" s="759">
        <v>1</v>
      </c>
      <c r="E42" s="759" t="s">
        <v>19</v>
      </c>
      <c r="F42" s="759"/>
      <c r="G42" s="87">
        <v>2.2000000000000002</v>
      </c>
      <c r="H42" s="87">
        <v>3.2</v>
      </c>
      <c r="I42" s="87">
        <v>2.1800000000000002</v>
      </c>
      <c r="J42" s="87">
        <v>3.13</v>
      </c>
      <c r="K42" s="759">
        <f t="shared" si="5"/>
        <v>22729.166666666672</v>
      </c>
      <c r="L42" s="759">
        <f t="shared" si="7"/>
        <v>22729.166666666672</v>
      </c>
      <c r="M42" s="962">
        <v>0.9</v>
      </c>
      <c r="N42" s="761">
        <f t="shared" si="6"/>
        <v>20456.250000000004</v>
      </c>
      <c r="P42" t="s">
        <v>690</v>
      </c>
    </row>
    <row r="43" spans="1:16">
      <c r="A43" s="292" t="s">
        <v>512</v>
      </c>
      <c r="B43" s="87" t="s">
        <v>549</v>
      </c>
      <c r="C43" s="759" t="s">
        <v>499</v>
      </c>
      <c r="D43" s="759">
        <v>1</v>
      </c>
      <c r="E43" s="759" t="s">
        <v>19</v>
      </c>
      <c r="F43" s="759"/>
      <c r="G43" s="87">
        <v>2.2000000000000002</v>
      </c>
      <c r="H43" s="87">
        <v>3.2</v>
      </c>
      <c r="I43" s="87">
        <v>2.1800000000000002</v>
      </c>
      <c r="J43" s="87">
        <v>3.13</v>
      </c>
      <c r="K43" s="759">
        <f t="shared" si="5"/>
        <v>22729.166666666672</v>
      </c>
      <c r="L43" s="759">
        <f t="shared" si="7"/>
        <v>22729.166666666672</v>
      </c>
      <c r="M43" s="962">
        <v>0.9</v>
      </c>
      <c r="N43" s="761">
        <f t="shared" si="6"/>
        <v>20456.250000000004</v>
      </c>
      <c r="P43" t="s">
        <v>690</v>
      </c>
    </row>
    <row r="44" spans="1:16">
      <c r="A44" s="292" t="s">
        <v>514</v>
      </c>
      <c r="B44" s="87" t="s">
        <v>550</v>
      </c>
      <c r="C44" s="759" t="s">
        <v>499</v>
      </c>
      <c r="D44" s="759">
        <v>1</v>
      </c>
      <c r="E44" s="759" t="s">
        <v>19</v>
      </c>
      <c r="F44" s="759"/>
      <c r="G44" s="87">
        <v>2.2000000000000002</v>
      </c>
      <c r="H44" s="87">
        <v>3.2</v>
      </c>
      <c r="I44" s="87">
        <v>2.1800000000000002</v>
      </c>
      <c r="J44" s="87">
        <v>3.13</v>
      </c>
      <c r="K44" s="759">
        <f t="shared" si="5"/>
        <v>22729.166666666672</v>
      </c>
      <c r="L44" s="759">
        <f t="shared" si="7"/>
        <v>22729.166666666672</v>
      </c>
      <c r="M44" s="962">
        <v>0.9</v>
      </c>
      <c r="N44" s="761">
        <f t="shared" si="6"/>
        <v>20456.250000000004</v>
      </c>
      <c r="P44" t="s">
        <v>690</v>
      </c>
    </row>
    <row r="45" spans="1:16">
      <c r="A45" s="292" t="s">
        <v>516</v>
      </c>
      <c r="B45" s="87" t="s">
        <v>551</v>
      </c>
      <c r="C45" s="759" t="s">
        <v>499</v>
      </c>
      <c r="D45" s="759">
        <v>1</v>
      </c>
      <c r="E45" s="759" t="s">
        <v>19</v>
      </c>
      <c r="F45" s="759"/>
      <c r="G45" s="87">
        <v>2.2000000000000002</v>
      </c>
      <c r="H45" s="87">
        <v>3.2</v>
      </c>
      <c r="I45" s="87">
        <v>2.1800000000000002</v>
      </c>
      <c r="J45" s="87">
        <v>3.13</v>
      </c>
      <c r="K45" s="759">
        <f t="shared" si="5"/>
        <v>22729.166666666672</v>
      </c>
      <c r="L45" s="759">
        <f t="shared" si="7"/>
        <v>22729.166666666672</v>
      </c>
      <c r="M45" s="962">
        <v>0.9</v>
      </c>
      <c r="N45" s="761">
        <f t="shared" si="6"/>
        <v>20456.250000000004</v>
      </c>
      <c r="P45" t="s">
        <v>690</v>
      </c>
    </row>
    <row r="46" spans="1:16">
      <c r="A46" s="292" t="s">
        <v>518</v>
      </c>
      <c r="B46" s="87" t="s">
        <v>552</v>
      </c>
      <c r="C46" s="759" t="s">
        <v>499</v>
      </c>
      <c r="D46" s="759">
        <v>1</v>
      </c>
      <c r="E46" s="759" t="s">
        <v>19</v>
      </c>
      <c r="F46" s="759"/>
      <c r="G46" s="87">
        <v>2.2000000000000002</v>
      </c>
      <c r="H46" s="87">
        <v>3.2</v>
      </c>
      <c r="I46" s="87">
        <v>2.1800000000000002</v>
      </c>
      <c r="J46" s="87">
        <v>3.13</v>
      </c>
      <c r="K46" s="759">
        <f t="shared" si="5"/>
        <v>22729.166666666672</v>
      </c>
      <c r="L46" s="759">
        <f t="shared" si="7"/>
        <v>22729.166666666672</v>
      </c>
      <c r="M46" s="962">
        <v>0.9</v>
      </c>
      <c r="N46" s="761">
        <f t="shared" si="6"/>
        <v>20456.250000000004</v>
      </c>
      <c r="P46" t="s">
        <v>690</v>
      </c>
    </row>
    <row r="47" spans="1:16">
      <c r="A47" s="292" t="s">
        <v>520</v>
      </c>
      <c r="B47" s="87" t="s">
        <v>553</v>
      </c>
      <c r="C47" s="759" t="s">
        <v>499</v>
      </c>
      <c r="D47" s="759">
        <v>1</v>
      </c>
      <c r="E47" s="759" t="s">
        <v>19</v>
      </c>
      <c r="F47" s="759"/>
      <c r="G47" s="87">
        <v>2.2000000000000002</v>
      </c>
      <c r="H47" s="87">
        <v>3.2</v>
      </c>
      <c r="I47" s="87">
        <v>2.1800000000000002</v>
      </c>
      <c r="J47" s="87">
        <v>3.13</v>
      </c>
      <c r="K47" s="759">
        <f t="shared" si="5"/>
        <v>22729.166666666672</v>
      </c>
      <c r="L47" s="759">
        <f t="shared" si="7"/>
        <v>22729.166666666672</v>
      </c>
      <c r="M47" s="962">
        <v>0.9</v>
      </c>
      <c r="N47" s="761">
        <f t="shared" si="6"/>
        <v>20456.250000000004</v>
      </c>
      <c r="P47" t="s">
        <v>690</v>
      </c>
    </row>
    <row r="48" spans="1:16">
      <c r="A48" s="292" t="s">
        <v>522</v>
      </c>
      <c r="B48" s="87" t="s">
        <v>554</v>
      </c>
      <c r="C48" s="759" t="s">
        <v>499</v>
      </c>
      <c r="D48" s="759">
        <v>1</v>
      </c>
      <c r="E48" s="759" t="s">
        <v>19</v>
      </c>
      <c r="F48" s="759"/>
      <c r="G48" s="87">
        <v>2.2000000000000002</v>
      </c>
      <c r="H48" s="87">
        <v>3.2</v>
      </c>
      <c r="I48" s="87">
        <v>2.1800000000000002</v>
      </c>
      <c r="J48" s="87">
        <v>3.13</v>
      </c>
      <c r="K48" s="759">
        <f t="shared" si="5"/>
        <v>22729.166666666672</v>
      </c>
      <c r="L48" s="759">
        <f t="shared" si="7"/>
        <v>22729.166666666672</v>
      </c>
      <c r="M48" s="962">
        <v>0.9</v>
      </c>
      <c r="N48" s="761">
        <f t="shared" si="6"/>
        <v>20456.250000000004</v>
      </c>
      <c r="P48" t="s">
        <v>690</v>
      </c>
    </row>
    <row r="49" spans="1:16">
      <c r="A49" s="292" t="s">
        <v>364</v>
      </c>
      <c r="B49" s="87" t="s">
        <v>555</v>
      </c>
      <c r="C49" s="759" t="s">
        <v>499</v>
      </c>
      <c r="D49" s="759">
        <v>1</v>
      </c>
      <c r="E49" s="759" t="s">
        <v>19</v>
      </c>
      <c r="F49" s="759"/>
      <c r="G49" s="87">
        <v>2.2000000000000002</v>
      </c>
      <c r="H49" s="87">
        <v>3.2</v>
      </c>
      <c r="I49" s="87">
        <v>2.1800000000000002</v>
      </c>
      <c r="J49" s="87">
        <v>3.13</v>
      </c>
      <c r="K49" s="759">
        <f t="shared" si="5"/>
        <v>22729.166666666672</v>
      </c>
      <c r="L49" s="759">
        <f t="shared" si="7"/>
        <v>22729.166666666672</v>
      </c>
      <c r="M49" s="962">
        <v>0.9</v>
      </c>
      <c r="N49" s="761">
        <f t="shared" si="6"/>
        <v>20456.250000000004</v>
      </c>
      <c r="P49" t="s">
        <v>690</v>
      </c>
    </row>
    <row r="50" spans="1:16">
      <c r="A50" s="967">
        <v>15</v>
      </c>
      <c r="B50" s="968" t="s">
        <v>668</v>
      </c>
      <c r="C50" s="969" t="s">
        <v>499</v>
      </c>
      <c r="D50" s="969">
        <v>1</v>
      </c>
      <c r="E50" s="969" t="s">
        <v>19</v>
      </c>
      <c r="F50" s="969"/>
      <c r="G50" s="968">
        <v>2.2000000000000002</v>
      </c>
      <c r="H50" s="968">
        <v>3.2</v>
      </c>
      <c r="I50" s="968">
        <v>2.1800000000000002</v>
      </c>
      <c r="J50" s="968">
        <v>3.13</v>
      </c>
      <c r="K50" s="969">
        <f t="shared" si="5"/>
        <v>22729.166666666672</v>
      </c>
      <c r="L50" s="969">
        <f t="shared" si="7"/>
        <v>22729.166666666672</v>
      </c>
      <c r="M50" s="970">
        <v>0.9</v>
      </c>
      <c r="N50" s="971">
        <f t="shared" si="6"/>
        <v>20456.250000000004</v>
      </c>
      <c r="P50" t="s">
        <v>690</v>
      </c>
    </row>
    <row r="51" spans="1:16">
      <c r="A51" s="967">
        <v>16</v>
      </c>
      <c r="B51" s="968" t="s">
        <v>669</v>
      </c>
      <c r="C51" s="969" t="s">
        <v>499</v>
      </c>
      <c r="D51" s="969">
        <v>1</v>
      </c>
      <c r="E51" s="969" t="s">
        <v>19</v>
      </c>
      <c r="F51" s="969"/>
      <c r="G51" s="968">
        <v>2.2000000000000002</v>
      </c>
      <c r="H51" s="968">
        <v>3.2</v>
      </c>
      <c r="I51" s="968">
        <v>2.1800000000000002</v>
      </c>
      <c r="J51" s="968">
        <v>3.13</v>
      </c>
      <c r="K51" s="969">
        <f t="shared" si="5"/>
        <v>22729.166666666672</v>
      </c>
      <c r="L51" s="969">
        <f t="shared" si="7"/>
        <v>22729.166666666672</v>
      </c>
      <c r="M51" s="963">
        <v>0.9</v>
      </c>
      <c r="N51" s="971">
        <f t="shared" si="6"/>
        <v>20456.250000000004</v>
      </c>
      <c r="P51" t="s">
        <v>690</v>
      </c>
    </row>
    <row r="52" spans="1:16">
      <c r="A52" s="967">
        <v>17</v>
      </c>
      <c r="B52" s="968" t="s">
        <v>670</v>
      </c>
      <c r="C52" s="969" t="s">
        <v>499</v>
      </c>
      <c r="D52" s="969">
        <v>1</v>
      </c>
      <c r="E52" s="969" t="s">
        <v>19</v>
      </c>
      <c r="F52" s="969"/>
      <c r="G52" s="968">
        <v>2.2000000000000002</v>
      </c>
      <c r="H52" s="968">
        <v>3.2</v>
      </c>
      <c r="I52" s="968">
        <v>2.1800000000000002</v>
      </c>
      <c r="J52" s="968">
        <v>3.13</v>
      </c>
      <c r="K52" s="969">
        <f t="shared" si="5"/>
        <v>22729.166666666672</v>
      </c>
      <c r="L52" s="969">
        <f t="shared" ref="L52:L53" si="8">+K52*D52</f>
        <v>22729.166666666672</v>
      </c>
      <c r="M52" s="963">
        <v>0.9</v>
      </c>
      <c r="N52" s="971">
        <f t="shared" ref="N52:N53" si="9">M52*L52</f>
        <v>20456.250000000004</v>
      </c>
      <c r="P52" t="s">
        <v>690</v>
      </c>
    </row>
    <row r="53" spans="1:16">
      <c r="A53" s="967">
        <v>18</v>
      </c>
      <c r="B53" s="968" t="s">
        <v>671</v>
      </c>
      <c r="C53" s="969" t="s">
        <v>499</v>
      </c>
      <c r="D53" s="969">
        <v>1</v>
      </c>
      <c r="E53" s="969" t="s">
        <v>19</v>
      </c>
      <c r="F53" s="969"/>
      <c r="G53" s="968">
        <v>2.2000000000000002</v>
      </c>
      <c r="H53" s="968">
        <v>3.2</v>
      </c>
      <c r="I53" s="968">
        <v>2.1800000000000002</v>
      </c>
      <c r="J53" s="968">
        <v>3.13</v>
      </c>
      <c r="K53" s="969">
        <f t="shared" si="5"/>
        <v>22729.166666666672</v>
      </c>
      <c r="L53" s="969">
        <f t="shared" si="8"/>
        <v>22729.166666666672</v>
      </c>
      <c r="M53" s="963">
        <v>0.9</v>
      </c>
      <c r="N53" s="971">
        <f t="shared" si="9"/>
        <v>20456.250000000004</v>
      </c>
      <c r="P53" t="s">
        <v>690</v>
      </c>
    </row>
    <row r="54" spans="1:16">
      <c r="A54" s="967">
        <v>18</v>
      </c>
      <c r="B54" s="968" t="s">
        <v>672</v>
      </c>
      <c r="C54" s="969" t="s">
        <v>499</v>
      </c>
      <c r="D54" s="969">
        <v>1</v>
      </c>
      <c r="E54" s="969" t="s">
        <v>19</v>
      </c>
      <c r="F54" s="969"/>
      <c r="G54" s="968">
        <v>2.2000000000000002</v>
      </c>
      <c r="H54" s="968">
        <v>3.2</v>
      </c>
      <c r="I54" s="968">
        <v>2.1800000000000002</v>
      </c>
      <c r="J54" s="968">
        <v>3.13</v>
      </c>
      <c r="K54" s="969">
        <f t="shared" si="5"/>
        <v>22729.166666666672</v>
      </c>
      <c r="L54" s="969">
        <f t="shared" ref="L54" si="10">+K54*D54</f>
        <v>22729.166666666672</v>
      </c>
      <c r="M54" s="963">
        <v>0.9</v>
      </c>
      <c r="N54" s="971">
        <f t="shared" ref="N54" si="11">M54*L54</f>
        <v>20456.250000000004</v>
      </c>
      <c r="P54" t="s">
        <v>690</v>
      </c>
    </row>
    <row r="55" spans="1:16">
      <c r="A55" s="754" t="s">
        <v>556</v>
      </c>
      <c r="D55" s="759"/>
      <c r="E55" s="759"/>
      <c r="K55" s="759"/>
    </row>
    <row r="56" spans="1:16">
      <c r="A56" s="292" t="s">
        <v>497</v>
      </c>
      <c r="B56" s="87" t="s">
        <v>557</v>
      </c>
      <c r="C56" s="759"/>
      <c r="D56" s="759">
        <v>1</v>
      </c>
      <c r="E56" s="759" t="s">
        <v>19</v>
      </c>
      <c r="F56" s="759"/>
      <c r="G56" s="87">
        <v>2.2000000000000002</v>
      </c>
      <c r="H56" s="87">
        <v>3.2</v>
      </c>
      <c r="I56" s="87">
        <v>2.1869999999999998</v>
      </c>
      <c r="J56" s="87">
        <v>3.13</v>
      </c>
      <c r="K56" s="759">
        <f>$F$38</f>
        <v>22729.166666666672</v>
      </c>
      <c r="L56" s="759">
        <f t="shared" ref="L56:L61" si="12">+K56</f>
        <v>22729.166666666672</v>
      </c>
      <c r="M56" s="760">
        <v>0.9</v>
      </c>
      <c r="N56" s="761">
        <f>M56*L56</f>
        <v>20456.250000000004</v>
      </c>
      <c r="P56" t="s">
        <v>690</v>
      </c>
    </row>
    <row r="57" spans="1:16">
      <c r="A57" s="292" t="s">
        <v>500</v>
      </c>
      <c r="B57" s="87" t="s">
        <v>558</v>
      </c>
      <c r="C57" s="759"/>
      <c r="D57" s="759">
        <v>1</v>
      </c>
      <c r="E57" s="759" t="s">
        <v>19</v>
      </c>
      <c r="F57" s="759"/>
      <c r="G57" s="87">
        <v>2.2000000000000002</v>
      </c>
      <c r="H57" s="87">
        <v>3.2</v>
      </c>
      <c r="I57" s="87">
        <v>2.1869999999999998</v>
      </c>
      <c r="J57" s="87">
        <v>3.13</v>
      </c>
      <c r="K57" s="759">
        <f>$F$38</f>
        <v>22729.166666666672</v>
      </c>
      <c r="L57" s="759">
        <f t="shared" si="12"/>
        <v>22729.166666666672</v>
      </c>
      <c r="M57" s="963">
        <v>0</v>
      </c>
      <c r="N57" s="761">
        <f t="shared" ref="N57:N63" si="13">M57*L57</f>
        <v>0</v>
      </c>
      <c r="P57" s="964" t="s">
        <v>667</v>
      </c>
    </row>
    <row r="58" spans="1:16">
      <c r="A58" s="292" t="s">
        <v>502</v>
      </c>
      <c r="B58" s="87" t="s">
        <v>559</v>
      </c>
      <c r="C58" s="759"/>
      <c r="D58" s="759">
        <v>1</v>
      </c>
      <c r="E58" s="759" t="s">
        <v>19</v>
      </c>
      <c r="F58" s="759"/>
      <c r="G58" s="87">
        <v>2.2000000000000002</v>
      </c>
      <c r="H58" s="87">
        <v>3.2</v>
      </c>
      <c r="I58" s="87">
        <v>2.1869999999999998</v>
      </c>
      <c r="J58" s="87">
        <v>3.13</v>
      </c>
      <c r="K58" s="759">
        <f>$F$38</f>
        <v>22729.166666666672</v>
      </c>
      <c r="L58" s="759">
        <f t="shared" si="12"/>
        <v>22729.166666666672</v>
      </c>
      <c r="M58" s="760">
        <v>0.9</v>
      </c>
      <c r="N58" s="761">
        <f t="shared" si="13"/>
        <v>20456.250000000004</v>
      </c>
      <c r="P58" t="s">
        <v>690</v>
      </c>
    </row>
    <row r="59" spans="1:16">
      <c r="A59" s="292" t="s">
        <v>504</v>
      </c>
      <c r="B59" s="87" t="s">
        <v>560</v>
      </c>
      <c r="C59" s="759"/>
      <c r="D59" s="759">
        <v>1</v>
      </c>
      <c r="E59" s="759" t="s">
        <v>19</v>
      </c>
      <c r="F59" s="759"/>
      <c r="G59" s="87">
        <v>2.2000000000000002</v>
      </c>
      <c r="H59" s="87">
        <v>3.2</v>
      </c>
      <c r="I59" s="87">
        <v>2.0259999999999998</v>
      </c>
      <c r="J59" s="87">
        <v>3.13</v>
      </c>
      <c r="K59" s="759">
        <f>$F$38</f>
        <v>22729.166666666672</v>
      </c>
      <c r="L59" s="759">
        <f t="shared" si="12"/>
        <v>22729.166666666672</v>
      </c>
      <c r="M59" s="963">
        <v>0.9</v>
      </c>
      <c r="N59" s="761">
        <f t="shared" si="13"/>
        <v>20456.250000000004</v>
      </c>
      <c r="P59" t="s">
        <v>690</v>
      </c>
    </row>
    <row r="60" spans="1:16">
      <c r="A60" s="292" t="s">
        <v>506</v>
      </c>
      <c r="B60" s="87" t="s">
        <v>561</v>
      </c>
      <c r="C60" s="759"/>
      <c r="D60" s="759">
        <v>1</v>
      </c>
      <c r="E60" s="759" t="s">
        <v>19</v>
      </c>
      <c r="F60" s="759"/>
      <c r="G60" s="87">
        <v>2.2000000000000002</v>
      </c>
      <c r="H60" s="87">
        <v>3.2</v>
      </c>
      <c r="I60" s="87">
        <v>2.0259999999999998</v>
      </c>
      <c r="J60" s="87">
        <v>3.13</v>
      </c>
      <c r="K60" s="759">
        <f>$F$38</f>
        <v>22729.166666666672</v>
      </c>
      <c r="L60" s="759">
        <f t="shared" si="12"/>
        <v>22729.166666666672</v>
      </c>
      <c r="M60" s="963">
        <v>0.9</v>
      </c>
      <c r="N60" s="761">
        <f t="shared" si="13"/>
        <v>20456.250000000004</v>
      </c>
      <c r="P60" t="s">
        <v>690</v>
      </c>
    </row>
    <row r="61" spans="1:16">
      <c r="A61" s="292" t="s">
        <v>508</v>
      </c>
      <c r="B61" s="87" t="s">
        <v>562</v>
      </c>
      <c r="C61" s="759"/>
      <c r="D61" s="759">
        <v>1</v>
      </c>
      <c r="E61" s="759"/>
      <c r="F61" s="759"/>
      <c r="G61" s="87">
        <v>2.2000000000000002</v>
      </c>
      <c r="H61" s="87">
        <v>3.2</v>
      </c>
      <c r="I61" s="87"/>
      <c r="J61" s="87"/>
      <c r="K61" s="773">
        <v>225959.60515887299</v>
      </c>
      <c r="L61" s="773">
        <f t="shared" si="12"/>
        <v>225959.60515887299</v>
      </c>
      <c r="M61" s="963">
        <v>0.8</v>
      </c>
      <c r="N61" s="761">
        <f t="shared" si="13"/>
        <v>180767.68412709842</v>
      </c>
      <c r="P61" t="s">
        <v>690</v>
      </c>
    </row>
    <row r="62" spans="1:16">
      <c r="A62" s="292" t="s">
        <v>510</v>
      </c>
      <c r="B62" s="87" t="s">
        <v>563</v>
      </c>
      <c r="C62" s="759"/>
      <c r="D62" s="759"/>
      <c r="E62" s="759"/>
      <c r="F62" s="759"/>
      <c r="G62" s="87">
        <v>2.2000000000000002</v>
      </c>
      <c r="H62" s="87">
        <v>3.2</v>
      </c>
      <c r="I62" s="87"/>
      <c r="J62" s="87"/>
      <c r="K62" s="773"/>
      <c r="L62" s="773"/>
      <c r="M62" s="760"/>
      <c r="N62" s="761">
        <f t="shared" si="13"/>
        <v>0</v>
      </c>
    </row>
    <row r="63" spans="1:16" ht="15" thickBot="1">
      <c r="A63" s="763" t="s">
        <v>512</v>
      </c>
      <c r="B63" s="764" t="s">
        <v>564</v>
      </c>
      <c r="C63" s="765"/>
      <c r="D63" s="765"/>
      <c r="E63" s="765"/>
      <c r="F63" s="765"/>
      <c r="G63" s="764">
        <v>1.3</v>
      </c>
      <c r="H63" s="764">
        <v>3.2</v>
      </c>
      <c r="I63" s="764"/>
      <c r="J63" s="764"/>
      <c r="K63" s="774"/>
      <c r="L63" s="774"/>
      <c r="M63" s="767"/>
      <c r="N63" s="768">
        <f t="shared" si="13"/>
        <v>0</v>
      </c>
    </row>
    <row r="64" spans="1:16" ht="15" thickBot="1">
      <c r="A64" s="762" t="s">
        <v>647</v>
      </c>
      <c r="B64" s="337"/>
      <c r="C64" s="769"/>
      <c r="D64" s="769"/>
      <c r="E64" s="769"/>
      <c r="F64" s="769"/>
      <c r="G64" s="337"/>
      <c r="H64" s="337"/>
      <c r="I64" s="337"/>
      <c r="J64" s="337"/>
      <c r="K64" s="770"/>
      <c r="L64" s="771">
        <f>SUM(L36:L63)</f>
        <v>771459.60515887337</v>
      </c>
      <c r="M64" s="769"/>
      <c r="N64" s="771">
        <f>SUM(N36:N63)</f>
        <v>651261.43412709842</v>
      </c>
    </row>
    <row r="65" spans="1:16">
      <c r="A65" s="192"/>
      <c r="B65" s="192"/>
      <c r="C65" s="192"/>
      <c r="D65" s="192"/>
      <c r="E65" s="192"/>
      <c r="F65" s="192"/>
      <c r="G65" s="192"/>
      <c r="H65" s="192"/>
      <c r="I65" s="192"/>
      <c r="J65" s="192"/>
      <c r="K65" s="192"/>
      <c r="L65" s="192"/>
      <c r="M65" s="192"/>
      <c r="N65" s="192"/>
    </row>
    <row r="66" spans="1:16" s="260" customFormat="1">
      <c r="A66" s="292" t="s">
        <v>497</v>
      </c>
      <c r="B66" s="87" t="s">
        <v>565</v>
      </c>
      <c r="C66" s="759" t="s">
        <v>499</v>
      </c>
      <c r="D66" s="759">
        <v>1</v>
      </c>
      <c r="E66" s="759" t="s">
        <v>19</v>
      </c>
      <c r="F66" s="759">
        <f>'Accomp. Breakdown-Dec'!BK98</f>
        <v>123750</v>
      </c>
      <c r="G66" s="87">
        <v>2.2000000000000002</v>
      </c>
      <c r="H66" s="87">
        <v>3.2</v>
      </c>
      <c r="I66" s="87">
        <v>2.2000000000000002</v>
      </c>
      <c r="J66" s="87">
        <v>3.2</v>
      </c>
      <c r="K66" s="759">
        <v>13750</v>
      </c>
      <c r="L66" s="759">
        <f>$F$68</f>
        <v>9519.2307692307695</v>
      </c>
      <c r="M66" s="962">
        <v>0.9</v>
      </c>
      <c r="N66" s="761">
        <f>M66*L66</f>
        <v>8567.3076923076933</v>
      </c>
      <c r="O66"/>
      <c r="P66" t="s">
        <v>690</v>
      </c>
    </row>
    <row r="67" spans="1:16" s="260" customFormat="1">
      <c r="A67" s="292" t="s">
        <v>500</v>
      </c>
      <c r="B67" s="87" t="s">
        <v>566</v>
      </c>
      <c r="C67" s="759" t="s">
        <v>499</v>
      </c>
      <c r="D67" s="759">
        <v>1</v>
      </c>
      <c r="E67" s="759" t="s">
        <v>19</v>
      </c>
      <c r="F67" s="759">
        <f>SUM(D66:D79)</f>
        <v>13</v>
      </c>
      <c r="G67" s="87">
        <v>2.2000000000000002</v>
      </c>
      <c r="H67" s="87">
        <v>3.2</v>
      </c>
      <c r="I67" s="87">
        <v>2.2000000000000002</v>
      </c>
      <c r="J67" s="87">
        <v>3.2</v>
      </c>
      <c r="K67" s="759">
        <v>13750</v>
      </c>
      <c r="L67" s="759">
        <f t="shared" ref="L67:L79" si="14">$F$68</f>
        <v>9519.2307692307695</v>
      </c>
      <c r="M67" s="962">
        <v>0.9</v>
      </c>
      <c r="N67" s="761">
        <f t="shared" ref="N67:N69" si="15">M67*L67</f>
        <v>8567.3076923076933</v>
      </c>
      <c r="O67"/>
      <c r="P67" t="s">
        <v>690</v>
      </c>
    </row>
    <row r="68" spans="1:16" s="260" customFormat="1">
      <c r="A68" s="292" t="s">
        <v>502</v>
      </c>
      <c r="B68" s="87" t="s">
        <v>567</v>
      </c>
      <c r="C68" s="759" t="s">
        <v>499</v>
      </c>
      <c r="D68" s="759">
        <v>1</v>
      </c>
      <c r="E68" s="759" t="s">
        <v>19</v>
      </c>
      <c r="F68" s="759">
        <f>F66/F67</f>
        <v>9519.2307692307695</v>
      </c>
      <c r="G68" s="87">
        <v>2.2000000000000002</v>
      </c>
      <c r="H68" s="87">
        <v>3.2</v>
      </c>
      <c r="I68" s="87">
        <v>2.2000000000000002</v>
      </c>
      <c r="J68" s="87">
        <v>3.2</v>
      </c>
      <c r="K68" s="759">
        <v>13750</v>
      </c>
      <c r="L68" s="759">
        <f t="shared" si="14"/>
        <v>9519.2307692307695</v>
      </c>
      <c r="M68" s="962">
        <v>0.9</v>
      </c>
      <c r="N68" s="761">
        <f t="shared" si="15"/>
        <v>8567.3076923076933</v>
      </c>
      <c r="O68"/>
      <c r="P68" t="s">
        <v>690</v>
      </c>
    </row>
    <row r="69" spans="1:16" s="260" customFormat="1">
      <c r="A69" s="292" t="s">
        <v>504</v>
      </c>
      <c r="B69" s="87" t="s">
        <v>568</v>
      </c>
      <c r="C69" s="759" t="s">
        <v>499</v>
      </c>
      <c r="D69" s="759">
        <v>1</v>
      </c>
      <c r="E69" s="759" t="s">
        <v>19</v>
      </c>
      <c r="F69" s="759"/>
      <c r="G69" s="87">
        <v>2.2000000000000002</v>
      </c>
      <c r="H69" s="87">
        <v>3.2</v>
      </c>
      <c r="I69" s="87">
        <v>2.2000000000000002</v>
      </c>
      <c r="J69" s="87">
        <v>3.2</v>
      </c>
      <c r="K69" s="759">
        <v>13750</v>
      </c>
      <c r="L69" s="759">
        <f t="shared" si="14"/>
        <v>9519.2307692307695</v>
      </c>
      <c r="M69" s="962">
        <v>0.9</v>
      </c>
      <c r="N69" s="761">
        <f t="shared" si="15"/>
        <v>8567.3076923076933</v>
      </c>
      <c r="O69"/>
      <c r="P69" t="s">
        <v>690</v>
      </c>
    </row>
    <row r="70" spans="1:16" s="260" customFormat="1">
      <c r="A70" s="292" t="s">
        <v>506</v>
      </c>
      <c r="B70" s="87" t="s">
        <v>569</v>
      </c>
      <c r="C70" s="759" t="s">
        <v>499</v>
      </c>
      <c r="D70" s="759">
        <v>1</v>
      </c>
      <c r="E70" s="759" t="s">
        <v>19</v>
      </c>
      <c r="F70" s="759"/>
      <c r="G70" s="87">
        <v>2.2000000000000002</v>
      </c>
      <c r="H70" s="87">
        <v>3.2</v>
      </c>
      <c r="I70" s="87">
        <v>2.2000000000000002</v>
      </c>
      <c r="J70" s="87">
        <v>3.2</v>
      </c>
      <c r="K70" s="759">
        <v>13750</v>
      </c>
      <c r="L70" s="759">
        <f t="shared" si="14"/>
        <v>9519.2307692307695</v>
      </c>
      <c r="M70" s="962">
        <v>0.9</v>
      </c>
      <c r="N70" s="761">
        <f t="shared" ref="N70" si="16">M70*L70</f>
        <v>8567.3076923076933</v>
      </c>
      <c r="O70"/>
      <c r="P70" t="s">
        <v>690</v>
      </c>
    </row>
    <row r="71" spans="1:16" s="260" customFormat="1">
      <c r="A71" s="754" t="s">
        <v>577</v>
      </c>
      <c r="B71"/>
      <c r="C71" s="753"/>
      <c r="D71" s="759"/>
      <c r="E71" s="759"/>
      <c r="F71" s="753"/>
      <c r="G71"/>
      <c r="H71"/>
      <c r="I71"/>
      <c r="J71"/>
      <c r="K71" s="753"/>
      <c r="N71"/>
      <c r="O71"/>
      <c r="P71"/>
    </row>
    <row r="72" spans="1:16" s="260" customFormat="1">
      <c r="A72" s="292" t="s">
        <v>497</v>
      </c>
      <c r="B72" s="87" t="s">
        <v>570</v>
      </c>
      <c r="C72" s="759" t="s">
        <v>499</v>
      </c>
      <c r="D72" s="759">
        <v>1</v>
      </c>
      <c r="E72" s="759" t="s">
        <v>19</v>
      </c>
      <c r="F72" s="759"/>
      <c r="G72" s="87">
        <v>2.2000000000000002</v>
      </c>
      <c r="H72" s="87">
        <v>3.2</v>
      </c>
      <c r="I72" s="87">
        <v>2.1949999999999998</v>
      </c>
      <c r="J72" s="87">
        <v>3.1749999999999998</v>
      </c>
      <c r="K72" s="759">
        <v>13750</v>
      </c>
      <c r="L72" s="759">
        <f t="shared" si="14"/>
        <v>9519.2307692307695</v>
      </c>
      <c r="M72" s="760">
        <v>0.9</v>
      </c>
      <c r="N72" s="761">
        <f>M72*L72</f>
        <v>8567.3076923076933</v>
      </c>
      <c r="O72"/>
      <c r="P72" t="s">
        <v>690</v>
      </c>
    </row>
    <row r="73" spans="1:16" s="260" customFormat="1">
      <c r="A73" s="292" t="s">
        <v>500</v>
      </c>
      <c r="B73" s="87" t="s">
        <v>571</v>
      </c>
      <c r="C73" s="759" t="s">
        <v>499</v>
      </c>
      <c r="D73" s="759">
        <v>1</v>
      </c>
      <c r="E73" s="759" t="s">
        <v>19</v>
      </c>
      <c r="F73" s="759"/>
      <c r="G73" s="87">
        <v>2.2000000000000002</v>
      </c>
      <c r="H73" s="87">
        <v>3.2</v>
      </c>
      <c r="I73" s="87">
        <v>2.1949999999999998</v>
      </c>
      <c r="J73" s="87">
        <v>3.1749999999999998</v>
      </c>
      <c r="K73" s="759">
        <v>13750</v>
      </c>
      <c r="L73" s="759">
        <f t="shared" si="14"/>
        <v>9519.2307692307695</v>
      </c>
      <c r="M73" s="760">
        <v>0.9</v>
      </c>
      <c r="N73" s="761">
        <f t="shared" ref="N73:N77" si="17">M73*L73</f>
        <v>8567.3076923076933</v>
      </c>
      <c r="O73"/>
      <c r="P73" t="s">
        <v>690</v>
      </c>
    </row>
    <row r="74" spans="1:16" s="260" customFormat="1">
      <c r="A74" s="292" t="s">
        <v>502</v>
      </c>
      <c r="B74" s="87" t="s">
        <v>572</v>
      </c>
      <c r="C74" s="759" t="s">
        <v>499</v>
      </c>
      <c r="D74" s="759">
        <v>1</v>
      </c>
      <c r="E74" s="759" t="s">
        <v>19</v>
      </c>
      <c r="F74" s="759"/>
      <c r="G74" s="87">
        <v>2.2000000000000002</v>
      </c>
      <c r="H74" s="87">
        <v>3.2</v>
      </c>
      <c r="I74" s="87">
        <v>2.1949999999999998</v>
      </c>
      <c r="J74" s="87">
        <v>3.1749999999999998</v>
      </c>
      <c r="K74" s="759">
        <v>13750</v>
      </c>
      <c r="L74" s="759">
        <f t="shared" si="14"/>
        <v>9519.2307692307695</v>
      </c>
      <c r="M74" s="760">
        <v>0.9</v>
      </c>
      <c r="N74" s="761">
        <f t="shared" si="17"/>
        <v>8567.3076923076933</v>
      </c>
      <c r="O74"/>
      <c r="P74" t="s">
        <v>690</v>
      </c>
    </row>
    <row r="75" spans="1:16" s="260" customFormat="1">
      <c r="A75" s="292" t="s">
        <v>504</v>
      </c>
      <c r="B75" s="87" t="s">
        <v>573</v>
      </c>
      <c r="C75" s="759" t="s">
        <v>499</v>
      </c>
      <c r="D75" s="759">
        <v>1</v>
      </c>
      <c r="E75" s="759" t="s">
        <v>19</v>
      </c>
      <c r="F75" s="759"/>
      <c r="G75" s="87">
        <v>2.2000000000000002</v>
      </c>
      <c r="H75" s="87">
        <v>3.2</v>
      </c>
      <c r="I75" s="87">
        <v>2.1949999999999998</v>
      </c>
      <c r="J75" s="87">
        <v>3.1749999999999998</v>
      </c>
      <c r="K75" s="759">
        <v>13750</v>
      </c>
      <c r="L75" s="759">
        <f t="shared" si="14"/>
        <v>9519.2307692307695</v>
      </c>
      <c r="M75" s="760">
        <v>0.9</v>
      </c>
      <c r="N75" s="761">
        <f t="shared" si="17"/>
        <v>8567.3076923076933</v>
      </c>
      <c r="O75"/>
      <c r="P75" t="s">
        <v>690</v>
      </c>
    </row>
    <row r="76" spans="1:16" s="260" customFormat="1">
      <c r="A76" s="292" t="s">
        <v>506</v>
      </c>
      <c r="B76" s="87" t="s">
        <v>574</v>
      </c>
      <c r="C76" s="759" t="s">
        <v>499</v>
      </c>
      <c r="D76" s="759">
        <v>1</v>
      </c>
      <c r="E76" s="759" t="s">
        <v>19</v>
      </c>
      <c r="F76" s="759"/>
      <c r="G76" s="87">
        <v>2.2000000000000002</v>
      </c>
      <c r="H76" s="87">
        <v>3.2</v>
      </c>
      <c r="I76" s="87">
        <v>2.1949999999999998</v>
      </c>
      <c r="J76" s="87">
        <v>3.1749999999999998</v>
      </c>
      <c r="K76" s="759">
        <v>13750</v>
      </c>
      <c r="L76" s="759">
        <f t="shared" si="14"/>
        <v>9519.2307692307695</v>
      </c>
      <c r="M76" s="760">
        <v>0.9</v>
      </c>
      <c r="N76" s="761">
        <f t="shared" si="17"/>
        <v>8567.3076923076933</v>
      </c>
      <c r="O76"/>
      <c r="P76" t="s">
        <v>690</v>
      </c>
    </row>
    <row r="77" spans="1:16" s="260" customFormat="1">
      <c r="A77" s="292" t="s">
        <v>508</v>
      </c>
      <c r="B77" s="87" t="s">
        <v>575</v>
      </c>
      <c r="C77" s="759" t="s">
        <v>499</v>
      </c>
      <c r="D77" s="759">
        <v>1</v>
      </c>
      <c r="E77" s="759" t="s">
        <v>19</v>
      </c>
      <c r="F77" s="759"/>
      <c r="G77" s="87">
        <v>2.2000000000000002</v>
      </c>
      <c r="H77" s="87">
        <v>3.2</v>
      </c>
      <c r="I77" s="87">
        <v>2.165</v>
      </c>
      <c r="J77" s="87">
        <v>3.1749999999999998</v>
      </c>
      <c r="K77" s="759">
        <v>13750</v>
      </c>
      <c r="L77" s="759">
        <f t="shared" si="14"/>
        <v>9519.2307692307695</v>
      </c>
      <c r="M77" s="760">
        <v>0.9</v>
      </c>
      <c r="N77" s="761">
        <f t="shared" si="17"/>
        <v>8567.3076923076933</v>
      </c>
      <c r="O77"/>
      <c r="P77" t="s">
        <v>690</v>
      </c>
    </row>
    <row r="78" spans="1:16" s="260" customFormat="1">
      <c r="A78" s="292" t="s">
        <v>510</v>
      </c>
      <c r="B78" s="87" t="s">
        <v>576</v>
      </c>
      <c r="C78" s="759" t="s">
        <v>499</v>
      </c>
      <c r="D78" s="759">
        <v>1</v>
      </c>
      <c r="E78" s="759" t="s">
        <v>19</v>
      </c>
      <c r="F78" s="759"/>
      <c r="G78" s="87">
        <v>2.2000000000000002</v>
      </c>
      <c r="H78" s="87">
        <v>3.2</v>
      </c>
      <c r="I78" s="87">
        <v>1.425</v>
      </c>
      <c r="J78" s="87">
        <v>3.1749999999999998</v>
      </c>
      <c r="K78" s="759">
        <v>13750</v>
      </c>
      <c r="L78" s="759">
        <f t="shared" si="14"/>
        <v>9519.2307692307695</v>
      </c>
      <c r="M78" s="760">
        <v>0.9</v>
      </c>
      <c r="N78" s="761">
        <f t="shared" ref="N78:N79" si="18">M78*L78</f>
        <v>8567.3076923076933</v>
      </c>
      <c r="O78"/>
      <c r="P78" t="s">
        <v>690</v>
      </c>
    </row>
    <row r="79" spans="1:16" s="260" customFormat="1">
      <c r="A79" s="292" t="s">
        <v>510</v>
      </c>
      <c r="B79" s="87" t="s">
        <v>578</v>
      </c>
      <c r="C79" s="759" t="s">
        <v>499</v>
      </c>
      <c r="D79" s="759">
        <v>1</v>
      </c>
      <c r="E79" s="759" t="s">
        <v>19</v>
      </c>
      <c r="F79" s="759"/>
      <c r="G79" s="87">
        <v>2.2000000000000002</v>
      </c>
      <c r="H79" s="87">
        <v>3.2</v>
      </c>
      <c r="I79" s="87">
        <v>1.425</v>
      </c>
      <c r="J79" s="87">
        <v>3.1749999999999998</v>
      </c>
      <c r="K79" s="759">
        <v>13750</v>
      </c>
      <c r="L79" s="759">
        <f t="shared" si="14"/>
        <v>9519.2307692307695</v>
      </c>
      <c r="M79" s="760">
        <v>0.9</v>
      </c>
      <c r="N79" s="761">
        <f t="shared" si="18"/>
        <v>8567.3076923076933</v>
      </c>
      <c r="O79"/>
      <c r="P79" t="s">
        <v>690</v>
      </c>
    </row>
    <row r="80" spans="1:16" s="260" customFormat="1" ht="15" thickBot="1">
      <c r="A80" s="294"/>
      <c r="B80" s="337"/>
      <c r="C80" s="769"/>
      <c r="D80" s="769"/>
      <c r="E80" s="769"/>
      <c r="F80" s="769"/>
      <c r="G80" s="337"/>
      <c r="H80" s="337"/>
      <c r="I80" s="337"/>
      <c r="J80" s="337"/>
      <c r="K80" s="770"/>
      <c r="L80" s="771">
        <f>SUM(L66:L79)</f>
        <v>123749.99999999997</v>
      </c>
      <c r="M80" s="769"/>
      <c r="N80" s="771">
        <f>SUM(N66:N79)</f>
        <v>111374.99999999999</v>
      </c>
      <c r="O80"/>
      <c r="P80"/>
    </row>
    <row r="83" spans="13:14">
      <c r="M83" s="753"/>
      <c r="N83" s="753">
        <f t="shared" ref="N83" si="19">N80+N64+N33</f>
        <v>1514154.6941973383</v>
      </c>
    </row>
  </sheetData>
  <mergeCells count="9">
    <mergeCell ref="L4:L5"/>
    <mergeCell ref="M4:M5"/>
    <mergeCell ref="N4:N5"/>
    <mergeCell ref="A4:A5"/>
    <mergeCell ref="B4:B5"/>
    <mergeCell ref="C4:C5"/>
    <mergeCell ref="G4:H4"/>
    <mergeCell ref="I4:J4"/>
    <mergeCell ref="K4:K5"/>
  </mergeCells>
  <pageMargins left="0.7" right="0.7" top="0.75" bottom="0.75" header="0.3" footer="0.3"/>
  <pageSetup scale="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B80B-ACEC-4F3C-A5E9-4E21550080DB}">
  <dimension ref="A2:K26"/>
  <sheetViews>
    <sheetView workbookViewId="0">
      <selection activeCell="C13" sqref="C13"/>
    </sheetView>
  </sheetViews>
  <sheetFormatPr defaultRowHeight="14.4"/>
  <cols>
    <col min="1" max="1" width="8.88671875" style="193"/>
    <col min="2" max="2" width="19.44140625" customWidth="1"/>
    <col min="3" max="3" width="10" bestFit="1" customWidth="1"/>
  </cols>
  <sheetData>
    <row r="2" spans="1:11">
      <c r="A2" s="869" t="s">
        <v>591</v>
      </c>
    </row>
    <row r="3" spans="1:11">
      <c r="A3" s="878" t="s">
        <v>592</v>
      </c>
      <c r="B3" s="211"/>
      <c r="C3" s="211"/>
      <c r="D3" s="211"/>
      <c r="E3" s="211"/>
      <c r="F3" s="211"/>
      <c r="G3" s="211"/>
      <c r="H3" s="211"/>
      <c r="I3" s="211"/>
      <c r="J3" s="211"/>
      <c r="K3" s="211"/>
    </row>
    <row r="4" spans="1:11">
      <c r="A4" s="869"/>
    </row>
    <row r="5" spans="1:11" ht="15" thickBot="1"/>
    <row r="6" spans="1:11">
      <c r="A6" s="193">
        <v>1</v>
      </c>
      <c r="B6" t="s">
        <v>2</v>
      </c>
      <c r="C6" s="1030" t="s">
        <v>396</v>
      </c>
      <c r="D6" s="1027"/>
      <c r="E6" s="1027"/>
      <c r="F6" s="1027"/>
      <c r="G6" s="1027" t="s">
        <v>89</v>
      </c>
      <c r="H6" s="1027"/>
      <c r="I6" s="1027"/>
      <c r="J6" s="1031"/>
    </row>
    <row r="7" spans="1:11">
      <c r="A7" s="193">
        <v>2</v>
      </c>
      <c r="B7" t="s">
        <v>585</v>
      </c>
      <c r="C7" s="871"/>
      <c r="D7" s="864">
        <v>0.75</v>
      </c>
      <c r="E7" s="87"/>
      <c r="F7" s="87"/>
      <c r="G7" s="87"/>
      <c r="H7" s="864">
        <v>0.25</v>
      </c>
      <c r="I7" s="87"/>
      <c r="J7" s="872"/>
    </row>
    <row r="8" spans="1:11" ht="15.6">
      <c r="A8" s="193">
        <v>3</v>
      </c>
      <c r="B8" t="s">
        <v>586</v>
      </c>
      <c r="C8" s="873" t="s">
        <v>93</v>
      </c>
      <c r="D8" s="867" t="s">
        <v>94</v>
      </c>
      <c r="E8" s="867" t="s">
        <v>579</v>
      </c>
      <c r="F8" s="867" t="s">
        <v>96</v>
      </c>
      <c r="G8" s="866" t="s">
        <v>93</v>
      </c>
      <c r="H8" s="867" t="s">
        <v>94</v>
      </c>
      <c r="I8" s="867" t="s">
        <v>579</v>
      </c>
      <c r="J8" s="874" t="s">
        <v>96</v>
      </c>
    </row>
    <row r="9" spans="1:11" ht="16.2" thickBot="1">
      <c r="A9" s="193">
        <v>4</v>
      </c>
      <c r="B9" t="s">
        <v>587</v>
      </c>
      <c r="C9" s="875">
        <v>0.25</v>
      </c>
      <c r="D9" s="876">
        <v>0.35</v>
      </c>
      <c r="E9" s="876">
        <v>0.35</v>
      </c>
      <c r="F9" s="876">
        <v>0.05</v>
      </c>
      <c r="G9" s="876">
        <v>0.25</v>
      </c>
      <c r="H9" s="876">
        <v>0.35</v>
      </c>
      <c r="I9" s="876">
        <v>0.35</v>
      </c>
      <c r="J9" s="877">
        <v>0.05</v>
      </c>
    </row>
    <row r="10" spans="1:11">
      <c r="A10" s="193">
        <v>5</v>
      </c>
      <c r="B10" s="208" t="s">
        <v>588</v>
      </c>
      <c r="C10" s="870">
        <v>0.75</v>
      </c>
      <c r="D10" s="870">
        <v>0.75</v>
      </c>
      <c r="E10" s="870">
        <v>0.75</v>
      </c>
      <c r="F10" s="870">
        <v>0.75</v>
      </c>
      <c r="G10" s="870">
        <v>0.75</v>
      </c>
      <c r="H10" s="870">
        <v>0.75</v>
      </c>
      <c r="I10" s="870">
        <v>0.65</v>
      </c>
      <c r="J10" s="870">
        <v>0</v>
      </c>
    </row>
    <row r="11" spans="1:11">
      <c r="A11" s="193">
        <v>6</v>
      </c>
      <c r="B11" s="208" t="s">
        <v>589</v>
      </c>
      <c r="C11" s="865">
        <f>C10*C9*$D$7</f>
        <v>0.140625</v>
      </c>
      <c r="D11" s="865">
        <f t="shared" ref="D11:F11" si="0">D10*D9*$D$7</f>
        <v>0.19687499999999997</v>
      </c>
      <c r="E11" s="865">
        <f t="shared" si="0"/>
        <v>0.19687499999999997</v>
      </c>
      <c r="F11" s="865">
        <f t="shared" si="0"/>
        <v>2.8125000000000004E-2</v>
      </c>
      <c r="G11" s="865">
        <f>G10*G9*$H$7</f>
        <v>4.6875E-2</v>
      </c>
      <c r="H11" s="865">
        <f t="shared" ref="H11:J11" si="1">H10*H9*$H$7</f>
        <v>6.5624999999999989E-2</v>
      </c>
      <c r="I11" s="865">
        <f t="shared" si="1"/>
        <v>5.6874999999999995E-2</v>
      </c>
      <c r="J11" s="865">
        <f t="shared" si="1"/>
        <v>0</v>
      </c>
    </row>
    <row r="13" spans="1:11" ht="15" thickBot="1">
      <c r="B13" s="85" t="s">
        <v>590</v>
      </c>
      <c r="C13" s="868">
        <f>SUM(C11:J11)</f>
        <v>0.73187499999999983</v>
      </c>
    </row>
    <row r="14" spans="1:11" ht="15" thickTop="1"/>
    <row r="16" spans="1:11">
      <c r="A16" s="878" t="s">
        <v>592</v>
      </c>
      <c r="B16" s="211"/>
      <c r="C16" s="211"/>
    </row>
    <row r="17" spans="1:10" ht="15" thickBot="1"/>
    <row r="18" spans="1:10">
      <c r="A18" s="193">
        <v>1</v>
      </c>
      <c r="B18" t="s">
        <v>2</v>
      </c>
      <c r="C18" s="1030" t="s">
        <v>396</v>
      </c>
      <c r="D18" s="1027"/>
      <c r="E18" s="1027"/>
      <c r="F18" s="1027"/>
      <c r="G18" s="1027" t="s">
        <v>89</v>
      </c>
      <c r="H18" s="1027"/>
      <c r="I18" s="1027"/>
      <c r="J18" s="1031"/>
    </row>
    <row r="19" spans="1:10">
      <c r="A19" s="193">
        <v>2</v>
      </c>
      <c r="B19" t="s">
        <v>585</v>
      </c>
      <c r="C19" s="871"/>
      <c r="D19" s="864">
        <v>0.75</v>
      </c>
      <c r="E19" s="87"/>
      <c r="F19" s="87"/>
      <c r="G19" s="87"/>
      <c r="H19" s="864">
        <v>0.25</v>
      </c>
      <c r="I19" s="87"/>
      <c r="J19" s="872"/>
    </row>
    <row r="20" spans="1:10" ht="15.6">
      <c r="A20" s="193">
        <v>3</v>
      </c>
      <c r="B20" t="s">
        <v>586</v>
      </c>
      <c r="C20" s="873" t="s">
        <v>93</v>
      </c>
      <c r="D20" s="867" t="s">
        <v>94</v>
      </c>
      <c r="E20" s="867" t="s">
        <v>579</v>
      </c>
      <c r="F20" s="867" t="s">
        <v>96</v>
      </c>
      <c r="G20" s="866" t="s">
        <v>93</v>
      </c>
      <c r="H20" s="867" t="s">
        <v>94</v>
      </c>
      <c r="I20" s="867" t="s">
        <v>579</v>
      </c>
      <c r="J20" s="874" t="s">
        <v>96</v>
      </c>
    </row>
    <row r="21" spans="1:10" ht="16.2" thickBot="1">
      <c r="A21" s="193">
        <v>4</v>
      </c>
      <c r="B21" t="s">
        <v>587</v>
      </c>
      <c r="C21" s="875">
        <v>0.25</v>
      </c>
      <c r="D21" s="876">
        <v>0.35</v>
      </c>
      <c r="E21" s="876">
        <v>0.35</v>
      </c>
      <c r="F21" s="876">
        <v>0.05</v>
      </c>
      <c r="G21" s="876">
        <v>0.25</v>
      </c>
      <c r="H21" s="876">
        <v>0.35</v>
      </c>
      <c r="I21" s="876">
        <v>0.35</v>
      </c>
      <c r="J21" s="877">
        <v>0.05</v>
      </c>
    </row>
    <row r="22" spans="1:10">
      <c r="A22" s="193">
        <v>5</v>
      </c>
      <c r="B22" s="208" t="s">
        <v>588</v>
      </c>
      <c r="C22" s="870">
        <v>1</v>
      </c>
      <c r="D22" s="870">
        <v>1</v>
      </c>
      <c r="E22" s="870">
        <v>0.8</v>
      </c>
      <c r="F22" s="870">
        <v>0.8</v>
      </c>
      <c r="G22" s="870">
        <v>0.4</v>
      </c>
      <c r="H22" s="870">
        <v>0.4</v>
      </c>
      <c r="I22" s="870">
        <v>0.4</v>
      </c>
      <c r="J22" s="870">
        <v>0.4</v>
      </c>
    </row>
    <row r="23" spans="1:10">
      <c r="A23" s="193">
        <v>6</v>
      </c>
      <c r="B23" s="208" t="s">
        <v>589</v>
      </c>
      <c r="C23" s="865">
        <f>C22*C21*$D$7</f>
        <v>0.1875</v>
      </c>
      <c r="D23" s="865">
        <f t="shared" ref="D23:F23" si="2">D22*D21*$D$7</f>
        <v>0.26249999999999996</v>
      </c>
      <c r="E23" s="865">
        <f t="shared" si="2"/>
        <v>0.20999999999999996</v>
      </c>
      <c r="F23" s="865">
        <f t="shared" si="2"/>
        <v>3.0000000000000006E-2</v>
      </c>
      <c r="G23" s="865">
        <f>G22*G21*$H$7</f>
        <v>2.5000000000000001E-2</v>
      </c>
      <c r="H23" s="865">
        <f t="shared" ref="H23:J23" si="3">H22*H21*$H$7</f>
        <v>3.4999999999999996E-2</v>
      </c>
      <c r="I23" s="865">
        <f t="shared" si="3"/>
        <v>3.4999999999999996E-2</v>
      </c>
      <c r="J23" s="865">
        <f t="shared" si="3"/>
        <v>5.000000000000001E-3</v>
      </c>
    </row>
    <row r="25" spans="1:10" ht="15" thickBot="1">
      <c r="B25" s="85" t="s">
        <v>590</v>
      </c>
      <c r="C25" s="868">
        <f>SUM(C23:J23)</f>
        <v>0.79</v>
      </c>
    </row>
    <row r="26" spans="1:10" ht="15" thickTop="1"/>
  </sheetData>
  <mergeCells count="4">
    <mergeCell ref="C6:F6"/>
    <mergeCell ref="G6:J6"/>
    <mergeCell ref="C18:F18"/>
    <mergeCell ref="G18:J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Q56"/>
  <sheetViews>
    <sheetView view="pageBreakPreview" topLeftCell="A7" zoomScale="80" zoomScaleNormal="70" zoomScaleSheetLayoutView="80" workbookViewId="0">
      <selection activeCell="C15" sqref="C15"/>
    </sheetView>
  </sheetViews>
  <sheetFormatPr defaultColWidth="8.88671875" defaultRowHeight="14.4"/>
  <cols>
    <col min="1" max="1" width="0.88671875" style="414" customWidth="1"/>
    <col min="2" max="2" width="10.6640625" style="406" customWidth="1"/>
    <col min="3" max="3" width="69.109375" style="414" customWidth="1"/>
    <col min="4" max="4" width="16.33203125" style="416" customWidth="1"/>
    <col min="5" max="6" width="17.44140625" style="424" customWidth="1"/>
    <col min="7" max="7" width="16.44140625" customWidth="1"/>
    <col min="8" max="8" width="12" customWidth="1"/>
    <col min="9" max="9" width="14.33203125" style="259" customWidth="1"/>
    <col min="10" max="10" width="13" customWidth="1"/>
    <col min="11" max="11" width="18.44140625" bestFit="1" customWidth="1"/>
    <col min="12" max="12" width="11.33203125" bestFit="1" customWidth="1"/>
    <col min="14" max="14" width="13.6640625" customWidth="1"/>
    <col min="17" max="17" width="10.33203125" bestFit="1" customWidth="1"/>
  </cols>
  <sheetData>
    <row r="1" spans="1:14" ht="22.8">
      <c r="B1" s="412" t="s">
        <v>0</v>
      </c>
      <c r="C1" s="415"/>
      <c r="D1" s="415"/>
      <c r="E1" s="415"/>
      <c r="F1" s="415"/>
    </row>
    <row r="2" spans="1:14" ht="15.6">
      <c r="B2" s="412" t="s">
        <v>402</v>
      </c>
      <c r="C2" s="406"/>
      <c r="D2" s="406"/>
      <c r="E2" s="406"/>
      <c r="F2" s="406"/>
      <c r="G2" s="406"/>
      <c r="H2" s="406"/>
      <c r="I2" s="495"/>
      <c r="J2" s="406"/>
      <c r="K2" s="406"/>
      <c r="L2" s="406"/>
    </row>
    <row r="3" spans="1:14" ht="15.6">
      <c r="B3" s="412" t="s">
        <v>339</v>
      </c>
      <c r="C3" s="406"/>
      <c r="D3" s="406"/>
      <c r="E3" s="406"/>
      <c r="F3" s="406"/>
      <c r="G3" s="406"/>
      <c r="H3" s="406"/>
      <c r="I3" s="495"/>
      <c r="J3" s="406"/>
      <c r="K3" s="406"/>
      <c r="L3" s="406"/>
    </row>
    <row r="4" spans="1:14" ht="15" thickBot="1">
      <c r="C4" s="406"/>
      <c r="D4" s="406"/>
      <c r="E4" s="406"/>
      <c r="F4" s="406"/>
      <c r="G4" s="406"/>
      <c r="H4" s="406"/>
      <c r="I4" s="495"/>
      <c r="J4" s="406"/>
      <c r="K4" s="406"/>
      <c r="L4" s="406"/>
    </row>
    <row r="5" spans="1:14" ht="50.4" customHeight="1" thickBot="1">
      <c r="A5" s="417"/>
      <c r="B5" s="460" t="s">
        <v>314</v>
      </c>
      <c r="C5" s="474" t="s">
        <v>3</v>
      </c>
      <c r="D5" s="427" t="s">
        <v>400</v>
      </c>
      <c r="E5" s="481" t="s">
        <v>401</v>
      </c>
      <c r="F5" s="481" t="s">
        <v>323</v>
      </c>
      <c r="G5" s="482" t="s">
        <v>407</v>
      </c>
      <c r="H5" s="482" t="s">
        <v>408</v>
      </c>
      <c r="I5" s="496" t="s">
        <v>399</v>
      </c>
    </row>
    <row r="6" spans="1:14" s="245" customFormat="1" ht="15.6">
      <c r="A6" s="417"/>
      <c r="B6" s="476" t="s">
        <v>351</v>
      </c>
      <c r="C6" s="461"/>
      <c r="D6" s="466"/>
      <c r="E6" s="467"/>
      <c r="F6" s="467"/>
      <c r="G6" s="514"/>
      <c r="H6" s="514"/>
      <c r="I6" s="515"/>
    </row>
    <row r="7" spans="1:14" s="245" customFormat="1">
      <c r="A7" s="417"/>
      <c r="B7" s="477">
        <v>1</v>
      </c>
      <c r="C7" s="462" t="s">
        <v>352</v>
      </c>
      <c r="D7" s="468">
        <v>4500000</v>
      </c>
      <c r="E7" s="469">
        <v>4012351.9419830278</v>
      </c>
      <c r="F7" s="469">
        <f t="shared" ref="F7:F44" si="0">D7-E7</f>
        <v>487648.05801697215</v>
      </c>
      <c r="G7" s="517">
        <v>404106.07179957582</v>
      </c>
      <c r="H7" s="517">
        <f>I7-G7</f>
        <v>0</v>
      </c>
      <c r="I7" s="517">
        <f>+'VO -1 Break Down'!N16</f>
        <v>404106.07179957582</v>
      </c>
      <c r="J7" s="938">
        <v>487648.24620685593</v>
      </c>
      <c r="K7" s="938"/>
      <c r="L7" s="938">
        <v>21865.244727225196</v>
      </c>
      <c r="M7" s="938"/>
      <c r="N7" s="938">
        <v>509513.49093408108</v>
      </c>
    </row>
    <row r="8" spans="1:14" s="245" customFormat="1">
      <c r="A8" s="417"/>
      <c r="B8" s="477">
        <v>2</v>
      </c>
      <c r="C8" s="462" t="s">
        <v>315</v>
      </c>
      <c r="D8" s="468"/>
      <c r="E8" s="469"/>
      <c r="F8" s="469">
        <f t="shared" si="0"/>
        <v>0</v>
      </c>
      <c r="G8" s="517"/>
      <c r="H8" s="516"/>
      <c r="I8" s="517"/>
    </row>
    <row r="9" spans="1:14" s="245" customFormat="1" ht="37.950000000000003" customHeight="1">
      <c r="A9" s="417"/>
      <c r="B9" s="477">
        <v>3</v>
      </c>
      <c r="C9" s="463" t="s">
        <v>353</v>
      </c>
      <c r="D9" s="468">
        <v>335000</v>
      </c>
      <c r="E9" s="469">
        <v>318250</v>
      </c>
      <c r="F9" s="469">
        <f t="shared" si="0"/>
        <v>16750</v>
      </c>
      <c r="G9" s="517">
        <v>16750.000000000029</v>
      </c>
      <c r="H9" s="517">
        <f t="shared" ref="H9:H44" si="1">I9-G9</f>
        <v>0</v>
      </c>
      <c r="I9" s="517">
        <v>16750.000000000029</v>
      </c>
      <c r="J9" s="938">
        <v>16750.000000000029</v>
      </c>
      <c r="K9" s="938"/>
      <c r="L9" s="938">
        <v>0</v>
      </c>
      <c r="M9" s="938"/>
      <c r="N9" s="938">
        <v>16750.000000000029</v>
      </c>
    </row>
    <row r="10" spans="1:14" s="245" customFormat="1">
      <c r="A10" s="417"/>
      <c r="B10" s="477">
        <v>4</v>
      </c>
      <c r="C10" s="463" t="s">
        <v>354</v>
      </c>
      <c r="D10" s="468">
        <v>125000</v>
      </c>
      <c r="E10" s="469">
        <v>125000</v>
      </c>
      <c r="F10" s="469">
        <f t="shared" si="0"/>
        <v>0</v>
      </c>
      <c r="G10" s="517"/>
      <c r="H10" s="517">
        <f t="shared" si="1"/>
        <v>0</v>
      </c>
      <c r="I10" s="517"/>
      <c r="J10" s="939"/>
      <c r="K10" s="939"/>
      <c r="L10" s="939"/>
      <c r="M10" s="939"/>
      <c r="N10" s="939"/>
    </row>
    <row r="11" spans="1:14" s="245" customFormat="1">
      <c r="A11" s="417"/>
      <c r="B11" s="477">
        <v>5</v>
      </c>
      <c r="C11" s="463" t="s">
        <v>355</v>
      </c>
      <c r="D11" s="468">
        <v>28804</v>
      </c>
      <c r="E11" s="469">
        <v>28804</v>
      </c>
      <c r="F11" s="469">
        <f t="shared" si="0"/>
        <v>0</v>
      </c>
      <c r="G11" s="517"/>
      <c r="H11" s="517">
        <f t="shared" si="1"/>
        <v>0</v>
      </c>
      <c r="I11" s="517"/>
      <c r="J11" s="939"/>
      <c r="K11" s="939"/>
      <c r="L11" s="939"/>
      <c r="M11" s="939"/>
      <c r="N11" s="939"/>
    </row>
    <row r="12" spans="1:14" s="245" customFormat="1" ht="26.4">
      <c r="A12" s="417"/>
      <c r="B12" s="477">
        <v>6</v>
      </c>
      <c r="C12" s="463" t="s">
        <v>356</v>
      </c>
      <c r="D12" s="468">
        <v>398242</v>
      </c>
      <c r="E12" s="469">
        <v>0</v>
      </c>
      <c r="F12" s="469">
        <f t="shared" si="0"/>
        <v>398242</v>
      </c>
      <c r="G12" s="517"/>
      <c r="H12" s="517">
        <f t="shared" si="1"/>
        <v>0</v>
      </c>
      <c r="I12" s="517"/>
      <c r="J12" s="939"/>
      <c r="K12" s="939"/>
      <c r="L12" s="939"/>
      <c r="M12" s="939"/>
      <c r="N12" s="939"/>
    </row>
    <row r="13" spans="1:14" s="245" customFormat="1">
      <c r="A13" s="417"/>
      <c r="B13" s="477">
        <v>7</v>
      </c>
      <c r="C13" s="463" t="s">
        <v>357</v>
      </c>
      <c r="D13" s="468">
        <v>95625</v>
      </c>
      <c r="E13" s="469">
        <v>19125</v>
      </c>
      <c r="F13" s="469">
        <f t="shared" si="0"/>
        <v>76500</v>
      </c>
      <c r="G13" s="517">
        <v>76500</v>
      </c>
      <c r="H13" s="517">
        <f t="shared" si="1"/>
        <v>0</v>
      </c>
      <c r="I13" s="517">
        <v>76500</v>
      </c>
      <c r="J13" s="938">
        <v>76500</v>
      </c>
      <c r="K13" s="938"/>
      <c r="L13" s="938">
        <v>0</v>
      </c>
      <c r="M13" s="938"/>
      <c r="N13" s="938">
        <v>76500</v>
      </c>
    </row>
    <row r="14" spans="1:14" s="245" customFormat="1">
      <c r="A14" s="417"/>
      <c r="B14" s="477">
        <v>8</v>
      </c>
      <c r="C14" s="463" t="s">
        <v>358</v>
      </c>
      <c r="D14" s="468">
        <v>168745</v>
      </c>
      <c r="E14" s="469">
        <v>16874.5</v>
      </c>
      <c r="F14" s="469">
        <f t="shared" si="0"/>
        <v>151870.5</v>
      </c>
      <c r="G14" s="517">
        <v>83436</v>
      </c>
      <c r="H14" s="517">
        <f t="shared" si="1"/>
        <v>0</v>
      </c>
      <c r="I14" s="517">
        <v>83436</v>
      </c>
      <c r="J14" s="938">
        <v>83436</v>
      </c>
      <c r="K14" s="938"/>
      <c r="L14" s="938">
        <v>0</v>
      </c>
      <c r="M14" s="938"/>
      <c r="N14" s="938">
        <v>83436</v>
      </c>
    </row>
    <row r="15" spans="1:14" s="245" customFormat="1" ht="39.6">
      <c r="A15" s="417"/>
      <c r="B15" s="477" t="s">
        <v>359</v>
      </c>
      <c r="C15" s="463" t="s">
        <v>360</v>
      </c>
      <c r="D15" s="468">
        <v>30250</v>
      </c>
      <c r="E15" s="469">
        <v>30250</v>
      </c>
      <c r="F15" s="469">
        <f t="shared" si="0"/>
        <v>0</v>
      </c>
      <c r="G15" s="517">
        <v>0</v>
      </c>
      <c r="H15" s="517">
        <f t="shared" si="1"/>
        <v>0</v>
      </c>
      <c r="I15" s="517">
        <v>0</v>
      </c>
      <c r="J15" s="938">
        <v>0</v>
      </c>
      <c r="K15" s="938"/>
      <c r="L15" s="938">
        <v>0</v>
      </c>
      <c r="M15" s="938"/>
      <c r="N15" s="938">
        <v>0</v>
      </c>
    </row>
    <row r="16" spans="1:14" s="245" customFormat="1">
      <c r="A16" s="417"/>
      <c r="B16" s="477">
        <v>10</v>
      </c>
      <c r="C16" s="463" t="s">
        <v>361</v>
      </c>
      <c r="D16" s="468">
        <v>15004</v>
      </c>
      <c r="E16" s="469"/>
      <c r="F16" s="469">
        <f t="shared" si="0"/>
        <v>15004</v>
      </c>
      <c r="G16" s="517">
        <v>12003.199999999999</v>
      </c>
      <c r="H16" s="517">
        <f t="shared" si="1"/>
        <v>0</v>
      </c>
      <c r="I16" s="517">
        <v>12003.199999999999</v>
      </c>
      <c r="J16" s="245">
        <v>12003.199999999999</v>
      </c>
      <c r="L16" s="938">
        <v>0</v>
      </c>
      <c r="N16" s="245">
        <v>12003.199999999999</v>
      </c>
    </row>
    <row r="17" spans="1:17" s="245" customFormat="1" ht="26.4">
      <c r="A17" s="417"/>
      <c r="B17" s="477">
        <v>11</v>
      </c>
      <c r="C17" s="463" t="s">
        <v>362</v>
      </c>
      <c r="D17" s="468">
        <v>207547.17</v>
      </c>
      <c r="E17" s="469">
        <v>0</v>
      </c>
      <c r="F17" s="469">
        <f t="shared" si="0"/>
        <v>207547.17</v>
      </c>
      <c r="G17" s="517">
        <v>0</v>
      </c>
      <c r="H17" s="517">
        <f t="shared" si="1"/>
        <v>0</v>
      </c>
      <c r="I17" s="517">
        <v>0</v>
      </c>
      <c r="J17" s="938">
        <v>0</v>
      </c>
      <c r="K17" s="938"/>
      <c r="L17" s="938">
        <v>0</v>
      </c>
      <c r="M17" s="938"/>
      <c r="N17" s="938">
        <v>0</v>
      </c>
    </row>
    <row r="18" spans="1:17" s="245" customFormat="1">
      <c r="A18" s="417"/>
      <c r="B18" s="477">
        <v>12</v>
      </c>
      <c r="C18" s="464" t="s">
        <v>363</v>
      </c>
      <c r="D18" s="468">
        <v>49383</v>
      </c>
      <c r="E18" s="469">
        <v>49383</v>
      </c>
      <c r="F18" s="469">
        <f t="shared" si="0"/>
        <v>0</v>
      </c>
      <c r="G18" s="517"/>
      <c r="H18" s="517">
        <f t="shared" si="1"/>
        <v>0</v>
      </c>
      <c r="I18" s="517"/>
      <c r="J18" s="938"/>
      <c r="K18" s="938"/>
      <c r="L18" s="938"/>
      <c r="M18" s="938"/>
      <c r="N18" s="938"/>
    </row>
    <row r="19" spans="1:17" s="245" customFormat="1">
      <c r="A19" s="417"/>
      <c r="B19" s="477">
        <v>13</v>
      </c>
      <c r="C19" s="463" t="s">
        <v>316</v>
      </c>
      <c r="D19" s="468">
        <v>16250</v>
      </c>
      <c r="E19" s="469"/>
      <c r="F19" s="469">
        <f t="shared" si="0"/>
        <v>16250</v>
      </c>
      <c r="G19" s="517">
        <v>0</v>
      </c>
      <c r="H19" s="517">
        <f t="shared" si="1"/>
        <v>0</v>
      </c>
      <c r="I19" s="517">
        <v>0</v>
      </c>
      <c r="J19" s="938">
        <v>0</v>
      </c>
      <c r="K19" s="938"/>
      <c r="L19" s="938">
        <v>0</v>
      </c>
      <c r="M19" s="938"/>
      <c r="N19" s="938">
        <v>0</v>
      </c>
    </row>
    <row r="20" spans="1:17" s="245" customFormat="1">
      <c r="A20" s="417"/>
      <c r="B20" s="477" t="s">
        <v>364</v>
      </c>
      <c r="C20" s="463" t="s">
        <v>317</v>
      </c>
      <c r="D20" s="468">
        <v>2475</v>
      </c>
      <c r="E20" s="469">
        <v>2475</v>
      </c>
      <c r="F20" s="469">
        <f t="shared" si="0"/>
        <v>0</v>
      </c>
      <c r="G20" s="517"/>
      <c r="H20" s="517">
        <f t="shared" si="1"/>
        <v>0</v>
      </c>
      <c r="I20" s="517"/>
      <c r="J20" s="938"/>
      <c r="K20" s="938"/>
      <c r="L20" s="938"/>
      <c r="M20" s="938"/>
      <c r="N20" s="938"/>
    </row>
    <row r="21" spans="1:17" s="245" customFormat="1">
      <c r="A21" s="418"/>
      <c r="B21" s="477">
        <v>15</v>
      </c>
      <c r="C21" s="463" t="s">
        <v>365</v>
      </c>
      <c r="D21" s="468">
        <v>111835.38</v>
      </c>
      <c r="E21" s="469">
        <v>0</v>
      </c>
      <c r="F21" s="469">
        <f t="shared" si="0"/>
        <v>111835.38</v>
      </c>
      <c r="G21" s="517"/>
      <c r="H21" s="517">
        <f t="shared" si="1"/>
        <v>0</v>
      </c>
      <c r="I21" s="517"/>
    </row>
    <row r="22" spans="1:17" s="245" customFormat="1" ht="26.4">
      <c r="A22" s="417"/>
      <c r="B22" s="477">
        <v>16</v>
      </c>
      <c r="C22" s="463" t="s">
        <v>366</v>
      </c>
      <c r="D22" s="468">
        <v>40000</v>
      </c>
      <c r="E22" s="469">
        <v>37600</v>
      </c>
      <c r="F22" s="469">
        <f t="shared" si="0"/>
        <v>2400</v>
      </c>
      <c r="G22" s="517"/>
      <c r="H22" s="517">
        <f t="shared" si="1"/>
        <v>0</v>
      </c>
      <c r="I22" s="517"/>
    </row>
    <row r="23" spans="1:17" s="245" customFormat="1">
      <c r="A23" s="417"/>
      <c r="B23" s="477">
        <v>17</v>
      </c>
      <c r="C23" s="463" t="s">
        <v>367</v>
      </c>
      <c r="D23" s="468">
        <v>49692.5</v>
      </c>
      <c r="E23" s="469"/>
      <c r="F23" s="469">
        <f t="shared" si="0"/>
        <v>49692.5</v>
      </c>
      <c r="G23" s="517">
        <v>47957.875</v>
      </c>
      <c r="H23" s="517">
        <f t="shared" si="1"/>
        <v>0</v>
      </c>
      <c r="I23" s="517">
        <f>G23</f>
        <v>47957.875</v>
      </c>
      <c r="J23" s="938">
        <v>38851.09375</v>
      </c>
      <c r="K23" s="938"/>
      <c r="L23" s="938">
        <v>9106.78125</v>
      </c>
      <c r="M23" s="938"/>
      <c r="N23" s="938">
        <v>47957.875</v>
      </c>
      <c r="Q23" s="611"/>
    </row>
    <row r="24" spans="1:17" s="245" customFormat="1" ht="39.6">
      <c r="A24" s="417"/>
      <c r="B24" s="477">
        <v>18</v>
      </c>
      <c r="C24" s="463" t="s">
        <v>368</v>
      </c>
      <c r="D24" s="468">
        <v>24750</v>
      </c>
      <c r="E24" s="469">
        <v>24750</v>
      </c>
      <c r="F24" s="469">
        <f t="shared" si="0"/>
        <v>0</v>
      </c>
      <c r="G24" s="517">
        <v>0</v>
      </c>
      <c r="H24" s="517">
        <f t="shared" si="1"/>
        <v>0</v>
      </c>
      <c r="I24" s="517">
        <v>0</v>
      </c>
      <c r="J24" s="938">
        <v>0</v>
      </c>
      <c r="K24" s="938"/>
      <c r="L24" s="938">
        <v>0</v>
      </c>
      <c r="M24" s="938"/>
      <c r="N24" s="938">
        <v>0</v>
      </c>
    </row>
    <row r="25" spans="1:17" s="245" customFormat="1" ht="26.4">
      <c r="A25" s="417"/>
      <c r="B25" s="477">
        <v>19</v>
      </c>
      <c r="C25" s="463" t="s">
        <v>369</v>
      </c>
      <c r="D25" s="468">
        <v>145355.28</v>
      </c>
      <c r="E25" s="469">
        <v>0</v>
      </c>
      <c r="F25" s="469">
        <f t="shared" si="0"/>
        <v>145355.28</v>
      </c>
      <c r="G25" s="517">
        <v>128978.2996875</v>
      </c>
      <c r="H25" s="517">
        <f t="shared" si="1"/>
        <v>0</v>
      </c>
      <c r="I25" s="517">
        <f>G25</f>
        <v>128978.2996875</v>
      </c>
      <c r="J25" s="938">
        <v>26250</v>
      </c>
      <c r="K25" s="938"/>
      <c r="L25" s="938">
        <v>102728.2996875</v>
      </c>
      <c r="M25" s="938"/>
      <c r="N25" s="938">
        <v>128978.2996875</v>
      </c>
      <c r="P25" s="611"/>
    </row>
    <row r="26" spans="1:17" s="245" customFormat="1" ht="33" customHeight="1">
      <c r="A26" s="417"/>
      <c r="B26" s="477">
        <v>20</v>
      </c>
      <c r="C26" s="463" t="s">
        <v>370</v>
      </c>
      <c r="D26" s="468">
        <v>405188.52</v>
      </c>
      <c r="E26" s="469">
        <v>192464.54699999999</v>
      </c>
      <c r="F26" s="469">
        <f t="shared" si="0"/>
        <v>212723.97300000003</v>
      </c>
      <c r="G26" s="517">
        <v>212723.97000000003</v>
      </c>
      <c r="H26" s="517">
        <f t="shared" si="1"/>
        <v>0</v>
      </c>
      <c r="I26" s="517">
        <v>212723.97000000003</v>
      </c>
      <c r="J26" s="938">
        <v>212723.97000000003</v>
      </c>
      <c r="K26" s="938"/>
      <c r="L26" s="938">
        <v>0</v>
      </c>
      <c r="M26" s="938"/>
      <c r="N26" s="938">
        <v>212723.97000000003</v>
      </c>
    </row>
    <row r="27" spans="1:17" s="245" customFormat="1" ht="39.6">
      <c r="A27" s="417"/>
      <c r="B27" s="477">
        <v>21</v>
      </c>
      <c r="C27" s="463" t="s">
        <v>371</v>
      </c>
      <c r="D27" s="468">
        <v>32954</v>
      </c>
      <c r="E27" s="469">
        <v>11533.9</v>
      </c>
      <c r="F27" s="469">
        <f t="shared" si="0"/>
        <v>21420.1</v>
      </c>
      <c r="G27" s="517">
        <v>20543</v>
      </c>
      <c r="H27" s="517">
        <f t="shared" si="1"/>
        <v>0</v>
      </c>
      <c r="I27" s="517">
        <v>20543</v>
      </c>
      <c r="J27" s="938">
        <v>19065</v>
      </c>
      <c r="K27" s="938"/>
      <c r="L27" s="938">
        <v>1478</v>
      </c>
      <c r="M27" s="938"/>
      <c r="N27" s="938">
        <v>20543</v>
      </c>
    </row>
    <row r="28" spans="1:17" s="245" customFormat="1">
      <c r="A28" s="417"/>
      <c r="B28" s="477">
        <v>22</v>
      </c>
      <c r="C28" s="463" t="s">
        <v>372</v>
      </c>
      <c r="D28" s="468">
        <v>70007.11</v>
      </c>
      <c r="E28" s="469">
        <v>70007.11</v>
      </c>
      <c r="F28" s="469">
        <f t="shared" si="0"/>
        <v>0</v>
      </c>
      <c r="G28" s="517">
        <v>0</v>
      </c>
      <c r="H28" s="517">
        <f t="shared" si="1"/>
        <v>0</v>
      </c>
      <c r="I28" s="517">
        <v>0</v>
      </c>
      <c r="J28" s="938">
        <v>0</v>
      </c>
      <c r="K28" s="938"/>
      <c r="L28" s="938">
        <v>0</v>
      </c>
      <c r="M28" s="938"/>
      <c r="N28" s="938">
        <v>0</v>
      </c>
    </row>
    <row r="29" spans="1:17" s="245" customFormat="1">
      <c r="A29" s="417"/>
      <c r="B29" s="477">
        <v>23</v>
      </c>
      <c r="C29" s="463" t="s">
        <v>373</v>
      </c>
      <c r="D29" s="468">
        <v>69080</v>
      </c>
      <c r="E29" s="469">
        <v>69080</v>
      </c>
      <c r="F29" s="469">
        <f t="shared" si="0"/>
        <v>0</v>
      </c>
      <c r="G29" s="517">
        <v>0</v>
      </c>
      <c r="H29" s="517">
        <f t="shared" si="1"/>
        <v>0</v>
      </c>
      <c r="I29" s="517">
        <v>0</v>
      </c>
      <c r="J29" s="938">
        <v>0</v>
      </c>
      <c r="K29" s="938"/>
      <c r="L29" s="938">
        <v>0</v>
      </c>
      <c r="M29" s="938"/>
      <c r="N29" s="938">
        <v>0</v>
      </c>
    </row>
    <row r="30" spans="1:17" s="245" customFormat="1">
      <c r="A30" s="417"/>
      <c r="B30" s="477">
        <v>24</v>
      </c>
      <c r="C30" s="463" t="s">
        <v>374</v>
      </c>
      <c r="D30" s="468">
        <v>229051.61</v>
      </c>
      <c r="E30" s="469">
        <v>144302.51429999998</v>
      </c>
      <c r="F30" s="469">
        <f t="shared" si="0"/>
        <v>84749.095700000005</v>
      </c>
      <c r="G30" s="517">
        <v>84749.099700000006</v>
      </c>
      <c r="H30" s="517">
        <f t="shared" si="1"/>
        <v>0</v>
      </c>
      <c r="I30" s="517">
        <v>84749.099700000006</v>
      </c>
      <c r="J30" s="938">
        <v>84749.099700000006</v>
      </c>
      <c r="K30" s="938"/>
      <c r="L30" s="938">
        <v>0</v>
      </c>
      <c r="M30" s="938"/>
      <c r="N30" s="938">
        <v>84749.099700000006</v>
      </c>
    </row>
    <row r="31" spans="1:17" s="245" customFormat="1">
      <c r="A31" s="417"/>
      <c r="B31" s="477">
        <v>25</v>
      </c>
      <c r="C31" s="463" t="s">
        <v>375</v>
      </c>
      <c r="D31" s="468">
        <v>48347</v>
      </c>
      <c r="E31" s="469">
        <v>0</v>
      </c>
      <c r="F31" s="469">
        <f t="shared" si="0"/>
        <v>48347</v>
      </c>
      <c r="G31" s="517">
        <v>45960</v>
      </c>
      <c r="H31" s="517">
        <f t="shared" si="1"/>
        <v>0</v>
      </c>
      <c r="I31" s="972">
        <v>45960</v>
      </c>
      <c r="J31" s="938">
        <v>44872</v>
      </c>
      <c r="K31" s="938"/>
      <c r="L31" s="938">
        <v>1088</v>
      </c>
      <c r="M31" s="938"/>
      <c r="N31" s="938">
        <v>45960</v>
      </c>
    </row>
    <row r="32" spans="1:17" s="245" customFormat="1">
      <c r="A32" s="417"/>
      <c r="B32" s="477">
        <v>26</v>
      </c>
      <c r="C32" s="463" t="s">
        <v>376</v>
      </c>
      <c r="D32" s="468">
        <v>11687.5</v>
      </c>
      <c r="E32" s="469">
        <v>11687.5</v>
      </c>
      <c r="F32" s="469">
        <f t="shared" si="0"/>
        <v>0</v>
      </c>
      <c r="G32" s="517"/>
      <c r="H32" s="517">
        <f t="shared" si="1"/>
        <v>0</v>
      </c>
      <c r="I32" s="517"/>
    </row>
    <row r="33" spans="1:16" s="245" customFormat="1">
      <c r="A33" s="417"/>
      <c r="B33" s="477">
        <v>27</v>
      </c>
      <c r="C33" s="463" t="s">
        <v>317</v>
      </c>
      <c r="D33" s="468">
        <v>92840</v>
      </c>
      <c r="E33" s="469">
        <v>92840</v>
      </c>
      <c r="F33" s="469">
        <f t="shared" si="0"/>
        <v>0</v>
      </c>
      <c r="G33" s="517"/>
      <c r="H33" s="517">
        <f t="shared" si="1"/>
        <v>0</v>
      </c>
      <c r="I33" s="517"/>
    </row>
    <row r="34" spans="1:16" s="245" customFormat="1">
      <c r="A34" s="417"/>
      <c r="B34" s="477">
        <v>30</v>
      </c>
      <c r="C34" s="463" t="s">
        <v>377</v>
      </c>
      <c r="D34" s="468">
        <v>126060</v>
      </c>
      <c r="E34" s="469">
        <v>126060</v>
      </c>
      <c r="F34" s="469">
        <f t="shared" si="0"/>
        <v>0</v>
      </c>
      <c r="G34" s="517"/>
      <c r="H34" s="517">
        <f t="shared" si="1"/>
        <v>0</v>
      </c>
      <c r="I34" s="517"/>
    </row>
    <row r="35" spans="1:16" s="245" customFormat="1" ht="26.4">
      <c r="A35" s="417"/>
      <c r="B35" s="477">
        <v>31</v>
      </c>
      <c r="C35" s="463" t="s">
        <v>378</v>
      </c>
      <c r="D35" s="468">
        <v>3254.5</v>
      </c>
      <c r="E35" s="469">
        <v>3254.5</v>
      </c>
      <c r="F35" s="469">
        <f t="shared" si="0"/>
        <v>0</v>
      </c>
      <c r="G35" s="517"/>
      <c r="H35" s="517">
        <f t="shared" si="1"/>
        <v>0</v>
      </c>
      <c r="I35" s="517"/>
    </row>
    <row r="36" spans="1:16" s="245" customFormat="1">
      <c r="A36" s="417"/>
      <c r="B36" s="477">
        <v>32</v>
      </c>
      <c r="C36" s="463" t="s">
        <v>379</v>
      </c>
      <c r="D36" s="468">
        <v>600000</v>
      </c>
      <c r="E36" s="469">
        <v>594000</v>
      </c>
      <c r="F36" s="469">
        <f t="shared" si="0"/>
        <v>6000</v>
      </c>
      <c r="G36" s="517">
        <v>5999.9978350514484</v>
      </c>
      <c r="H36" s="517">
        <f t="shared" si="1"/>
        <v>0</v>
      </c>
      <c r="I36" s="517">
        <v>5999.9978350514484</v>
      </c>
      <c r="J36" s="938">
        <v>5999.9978350514484</v>
      </c>
      <c r="K36" s="938"/>
      <c r="L36" s="938">
        <v>0</v>
      </c>
      <c r="M36" s="938"/>
      <c r="N36" s="941">
        <v>5999.9978350514484</v>
      </c>
    </row>
    <row r="37" spans="1:16" s="245" customFormat="1" ht="26.4">
      <c r="A37" s="417"/>
      <c r="B37" s="477">
        <v>33</v>
      </c>
      <c r="C37" s="463" t="s">
        <v>380</v>
      </c>
      <c r="D37" s="468">
        <v>40003.699999999997</v>
      </c>
      <c r="E37" s="469">
        <v>40003.699999999997</v>
      </c>
      <c r="F37" s="469">
        <f t="shared" si="0"/>
        <v>0</v>
      </c>
      <c r="G37" s="517"/>
      <c r="H37" s="517">
        <f t="shared" si="1"/>
        <v>0</v>
      </c>
      <c r="I37" s="517"/>
      <c r="N37" s="939"/>
    </row>
    <row r="38" spans="1:16" s="245" customFormat="1" ht="26.4">
      <c r="A38" s="417"/>
      <c r="B38" s="477">
        <v>34</v>
      </c>
      <c r="C38" s="463" t="s">
        <v>381</v>
      </c>
      <c r="D38" s="468">
        <v>23892</v>
      </c>
      <c r="E38" s="469">
        <v>23892</v>
      </c>
      <c r="F38" s="469">
        <f t="shared" si="0"/>
        <v>0</v>
      </c>
      <c r="G38" s="517"/>
      <c r="H38" s="517">
        <f t="shared" si="1"/>
        <v>0</v>
      </c>
      <c r="I38" s="517"/>
      <c r="N38" s="939"/>
    </row>
    <row r="39" spans="1:16" s="245" customFormat="1" ht="26.4">
      <c r="A39" s="418"/>
      <c r="B39" s="477">
        <v>35</v>
      </c>
      <c r="C39" s="463" t="s">
        <v>382</v>
      </c>
      <c r="D39" s="468">
        <v>13578.37</v>
      </c>
      <c r="E39" s="469">
        <v>13578.37</v>
      </c>
      <c r="F39" s="469">
        <f t="shared" si="0"/>
        <v>0</v>
      </c>
      <c r="G39" s="516"/>
      <c r="H39" s="517">
        <f t="shared" si="1"/>
        <v>0</v>
      </c>
      <c r="I39" s="517"/>
      <c r="N39" s="939"/>
    </row>
    <row r="40" spans="1:16" s="245" customFormat="1">
      <c r="A40" s="418"/>
      <c r="B40" s="477">
        <v>36</v>
      </c>
      <c r="C40" s="463" t="s">
        <v>383</v>
      </c>
      <c r="D40" s="468">
        <v>9829.49</v>
      </c>
      <c r="E40" s="469">
        <v>9829.49</v>
      </c>
      <c r="F40" s="469">
        <f t="shared" si="0"/>
        <v>0</v>
      </c>
      <c r="G40" s="516"/>
      <c r="H40" s="517">
        <f t="shared" si="1"/>
        <v>0</v>
      </c>
      <c r="I40" s="517"/>
      <c r="N40" s="939"/>
    </row>
    <row r="41" spans="1:16" s="245" customFormat="1">
      <c r="A41" s="418"/>
      <c r="B41" s="477">
        <v>37</v>
      </c>
      <c r="C41" s="463" t="s">
        <v>383</v>
      </c>
      <c r="D41" s="468">
        <v>5940</v>
      </c>
      <c r="E41" s="469">
        <v>5940</v>
      </c>
      <c r="F41" s="469">
        <f t="shared" si="0"/>
        <v>0</v>
      </c>
      <c r="G41" s="516"/>
      <c r="H41" s="517">
        <f t="shared" si="1"/>
        <v>0</v>
      </c>
      <c r="I41" s="517"/>
      <c r="N41" s="939"/>
    </row>
    <row r="42" spans="1:16" s="245" customFormat="1">
      <c r="A42" s="418"/>
      <c r="B42" s="478" t="s">
        <v>384</v>
      </c>
      <c r="C42" s="463" t="s">
        <v>385</v>
      </c>
      <c r="D42" s="468">
        <v>138192</v>
      </c>
      <c r="E42" s="469">
        <v>0</v>
      </c>
      <c r="F42" s="469">
        <f t="shared" si="0"/>
        <v>138192</v>
      </c>
      <c r="G42" s="517">
        <v>133942.59599999999</v>
      </c>
      <c r="H42" s="517">
        <f t="shared" si="1"/>
        <v>0</v>
      </c>
      <c r="I42" s="517">
        <v>133942.59599999999</v>
      </c>
      <c r="J42" s="938">
        <v>125219.22599999998</v>
      </c>
      <c r="K42" s="938"/>
      <c r="L42" s="938">
        <v>8723.3700000000044</v>
      </c>
      <c r="M42" s="938"/>
      <c r="N42" s="941">
        <v>133942.59599999999</v>
      </c>
      <c r="P42" s="611"/>
    </row>
    <row r="43" spans="1:16" s="245" customFormat="1">
      <c r="A43" s="418"/>
      <c r="B43" s="477"/>
      <c r="C43" s="463" t="s">
        <v>386</v>
      </c>
      <c r="D43" s="470"/>
      <c r="E43" s="469">
        <v>0</v>
      </c>
      <c r="F43" s="469">
        <f t="shared" si="0"/>
        <v>0</v>
      </c>
      <c r="G43" s="516"/>
      <c r="H43" s="517">
        <f t="shared" si="1"/>
        <v>0</v>
      </c>
      <c r="I43" s="517"/>
    </row>
    <row r="44" spans="1:16" s="245" customFormat="1" ht="15" thickBot="1">
      <c r="A44" s="418"/>
      <c r="B44" s="479"/>
      <c r="C44" s="471" t="s">
        <v>387</v>
      </c>
      <c r="D44" s="472">
        <v>0</v>
      </c>
      <c r="E44" s="473">
        <v>0</v>
      </c>
      <c r="F44" s="469">
        <f t="shared" si="0"/>
        <v>0</v>
      </c>
      <c r="G44" s="518"/>
      <c r="H44" s="517">
        <f t="shared" si="1"/>
        <v>0</v>
      </c>
      <c r="I44" s="519"/>
    </row>
    <row r="45" spans="1:16" ht="15" thickBot="1">
      <c r="A45" s="418"/>
      <c r="B45" s="419"/>
      <c r="C45" s="475"/>
      <c r="D45" s="458">
        <f>SUM(D6:D44)</f>
        <v>8263864.1300000008</v>
      </c>
      <c r="E45" s="458">
        <f>SUM(E6:E44)</f>
        <v>6073337.0732830288</v>
      </c>
      <c r="F45" s="458">
        <f>SUM(F6:F44)</f>
        <v>2190527.056716972</v>
      </c>
      <c r="G45" s="493">
        <f>SUM(G6:G44)</f>
        <v>1273650.1100221272</v>
      </c>
      <c r="H45" s="493">
        <f>I45-G45</f>
        <v>0</v>
      </c>
      <c r="I45" s="493">
        <f>SUM(I6:I44)</f>
        <v>1273650.1100221272</v>
      </c>
      <c r="J45" s="940">
        <f t="shared" ref="J45:M45" si="2">SUM(J7:J43)</f>
        <v>1234067.8334919075</v>
      </c>
      <c r="K45" s="940">
        <f t="shared" si="2"/>
        <v>0</v>
      </c>
      <c r="L45" s="940">
        <f t="shared" si="2"/>
        <v>144989.69566472518</v>
      </c>
      <c r="M45" s="940">
        <f t="shared" si="2"/>
        <v>0</v>
      </c>
      <c r="N45" s="940">
        <f>SUM(N7:N43)</f>
        <v>1379057.5291566325</v>
      </c>
    </row>
    <row r="46" spans="1:16" ht="15" thickBot="1">
      <c r="A46" s="245"/>
      <c r="B46"/>
      <c r="C46"/>
      <c r="D46"/>
      <c r="E46"/>
      <c r="F46"/>
    </row>
    <row r="47" spans="1:16" ht="15" thickBot="1">
      <c r="A47" s="245"/>
      <c r="B47" s="480" t="s">
        <v>388</v>
      </c>
      <c r="C47" s="420"/>
      <c r="D47" s="421"/>
      <c r="E47" s="422"/>
      <c r="F47" s="422"/>
      <c r="G47" s="465"/>
      <c r="H47" s="465"/>
      <c r="I47" s="498"/>
    </row>
    <row r="48" spans="1:16" ht="26.4">
      <c r="A48" s="245"/>
      <c r="B48" s="484">
        <v>1</v>
      </c>
      <c r="C48" s="485" t="s">
        <v>389</v>
      </c>
      <c r="D48" s="486">
        <v>645007.35999999999</v>
      </c>
      <c r="E48" s="486"/>
      <c r="F48" s="486"/>
      <c r="G48" s="497">
        <v>64500.73629999999</v>
      </c>
      <c r="H48" s="504">
        <f t="shared" ref="H48:H52" si="3">I48-G48</f>
        <v>0</v>
      </c>
      <c r="I48" s="497">
        <v>64500.73629999999</v>
      </c>
      <c r="K48">
        <v>64500.73629999999</v>
      </c>
    </row>
    <row r="49" spans="1:11">
      <c r="A49" s="245"/>
      <c r="B49" s="477">
        <v>2</v>
      </c>
      <c r="C49" s="487" t="s">
        <v>390</v>
      </c>
      <c r="D49" s="468">
        <v>53020</v>
      </c>
      <c r="E49" s="468">
        <v>0</v>
      </c>
      <c r="F49" s="468"/>
      <c r="G49" s="483">
        <v>52357.25</v>
      </c>
      <c r="H49" s="504">
        <f t="shared" si="3"/>
        <v>0</v>
      </c>
      <c r="I49" s="483">
        <v>52357.25</v>
      </c>
      <c r="K49" s="259">
        <v>52357.25</v>
      </c>
    </row>
    <row r="50" spans="1:11">
      <c r="A50" s="245"/>
      <c r="B50" s="477">
        <v>3</v>
      </c>
      <c r="C50" s="487" t="s">
        <v>391</v>
      </c>
      <c r="D50" s="468">
        <v>801071.99</v>
      </c>
      <c r="E50" s="468"/>
      <c r="F50" s="468"/>
      <c r="G50" s="483">
        <v>0</v>
      </c>
      <c r="H50" s="504">
        <f t="shared" si="3"/>
        <v>0</v>
      </c>
      <c r="I50" s="946">
        <v>0</v>
      </c>
      <c r="K50" s="259"/>
    </row>
    <row r="51" spans="1:11">
      <c r="A51" s="245"/>
      <c r="B51" s="477">
        <v>4</v>
      </c>
      <c r="C51" s="487" t="s">
        <v>392</v>
      </c>
      <c r="D51" s="468">
        <v>312774</v>
      </c>
      <c r="E51" s="468"/>
      <c r="F51" s="468"/>
      <c r="G51" s="483">
        <v>300472.38374999998</v>
      </c>
      <c r="H51" s="504">
        <f t="shared" si="3"/>
        <v>0</v>
      </c>
      <c r="I51" s="973">
        <v>300472.38374999998</v>
      </c>
    </row>
    <row r="52" spans="1:11" ht="32.4" customHeight="1">
      <c r="A52" s="245"/>
      <c r="B52" s="477">
        <v>5</v>
      </c>
      <c r="C52" s="487" t="s">
        <v>393</v>
      </c>
      <c r="D52" s="468">
        <v>13826.65</v>
      </c>
      <c r="E52" s="488"/>
      <c r="F52" s="488"/>
      <c r="G52" s="483">
        <v>13550.117924528302</v>
      </c>
      <c r="H52" s="504">
        <f t="shared" si="3"/>
        <v>0</v>
      </c>
      <c r="I52" s="483">
        <v>13550.117924528302</v>
      </c>
    </row>
    <row r="53" spans="1:11">
      <c r="A53" s="245"/>
      <c r="B53" s="477">
        <v>6</v>
      </c>
      <c r="C53" s="487" t="s">
        <v>394</v>
      </c>
      <c r="D53" s="468">
        <v>15000</v>
      </c>
      <c r="E53" s="488">
        <v>0</v>
      </c>
      <c r="F53" s="488"/>
      <c r="G53" s="483">
        <v>15000</v>
      </c>
      <c r="H53" s="504">
        <f>I53-G53</f>
        <v>0</v>
      </c>
      <c r="I53" s="483">
        <f>D53</f>
        <v>15000</v>
      </c>
    </row>
    <row r="54" spans="1:11" ht="15" thickBot="1">
      <c r="A54" s="245"/>
      <c r="B54" s="489">
        <v>7</v>
      </c>
      <c r="C54" s="490" t="s">
        <v>395</v>
      </c>
      <c r="D54" s="491">
        <v>69300</v>
      </c>
      <c r="E54" s="492"/>
      <c r="F54" s="492"/>
      <c r="G54" s="499">
        <v>34650</v>
      </c>
      <c r="H54" s="974">
        <f>I54-G54</f>
        <v>0</v>
      </c>
      <c r="I54" s="499">
        <f>D54*0.5</f>
        <v>34650</v>
      </c>
    </row>
    <row r="55" spans="1:11" s="85" customFormat="1" ht="15" thickBot="1">
      <c r="A55" s="389"/>
      <c r="B55" s="420"/>
      <c r="C55" s="420"/>
      <c r="D55" s="459">
        <f>SUM(D48:D54)</f>
        <v>1910000</v>
      </c>
      <c r="E55" s="505"/>
      <c r="F55" s="505"/>
      <c r="G55" s="493">
        <f>SUM(G48:G54)</f>
        <v>480530.48797452828</v>
      </c>
      <c r="H55" s="493">
        <f>SUM(H48:H54)</f>
        <v>0</v>
      </c>
      <c r="I55" s="493">
        <f>SUM(I48:I54)</f>
        <v>480530.48797452828</v>
      </c>
      <c r="K55" s="937"/>
    </row>
    <row r="56" spans="1:11">
      <c r="A56" s="245"/>
      <c r="B56" s="457"/>
      <c r="C56" s="457"/>
      <c r="D56" s="423"/>
      <c r="E56" s="423"/>
      <c r="F56" s="423"/>
    </row>
  </sheetData>
  <protectedRanges>
    <protectedRange sqref="B7:B8 D26" name="Range1_3"/>
    <protectedRange sqref="B9:B14 B16:B19 B22:B38 B48:B54" name="Range1_3_2"/>
    <protectedRange sqref="D27 C22:D25 C16:D19 C7:D14" name="Range1_3_9_2"/>
    <protectedRange sqref="D15 D28:D45 C26:C38 D20:D21 E45:F45 H45 C48:D54" name="Range1_3_3_6_2"/>
    <protectedRange sqref="C15 C39:C45 C20:C21" name="Range1_3_3_2"/>
  </protectedRanges>
  <pageMargins left="0.7" right="0.7" top="0.75" bottom="0.75" header="0.3" footer="0.3"/>
  <pageSetup paperSize="9" scale="54"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A756-2FD8-4743-9A3C-8F95B52D6F00}">
  <sheetPr>
    <tabColor rgb="FFFFFF00"/>
    <pageSetUpPr fitToPage="1"/>
  </sheetPr>
  <dimension ref="B1:F32"/>
  <sheetViews>
    <sheetView topLeftCell="A16" zoomScale="85" zoomScaleNormal="85" workbookViewId="0">
      <selection activeCell="F28" sqref="F28"/>
    </sheetView>
  </sheetViews>
  <sheetFormatPr defaultColWidth="8.88671875" defaultRowHeight="14.4"/>
  <cols>
    <col min="1" max="1" width="6.6640625" customWidth="1"/>
    <col min="2" max="2" width="49.6640625" customWidth="1"/>
    <col min="3" max="3" width="16.21875" customWidth="1"/>
    <col min="4" max="4" width="18.5546875" customWidth="1"/>
    <col min="5" max="5" width="20.21875" customWidth="1"/>
    <col min="6" max="6" width="26" customWidth="1"/>
  </cols>
  <sheetData>
    <row r="1" spans="2:6">
      <c r="B1" t="s">
        <v>410</v>
      </c>
    </row>
    <row r="2" spans="2:6">
      <c r="B2" t="s">
        <v>661</v>
      </c>
    </row>
    <row r="4" spans="2:6" s="245" customFormat="1" ht="45.6" customHeight="1">
      <c r="B4" s="960" t="s">
        <v>3</v>
      </c>
      <c r="C4" s="960" t="s">
        <v>662</v>
      </c>
      <c r="D4" s="960" t="s">
        <v>663</v>
      </c>
      <c r="E4" s="960" t="s">
        <v>664</v>
      </c>
    </row>
    <row r="6" spans="2:6" s="245" customFormat="1" ht="28.8">
      <c r="B6" s="948" t="s">
        <v>650</v>
      </c>
      <c r="C6" s="949">
        <v>142074</v>
      </c>
      <c r="D6" s="949">
        <v>56412.442499999997</v>
      </c>
      <c r="E6" s="611">
        <v>14103.110624999999</v>
      </c>
    </row>
    <row r="7" spans="2:6" s="245" customFormat="1" ht="25.8" customHeight="1">
      <c r="B7" s="245" t="s">
        <v>651</v>
      </c>
      <c r="C7" s="938">
        <v>271975</v>
      </c>
      <c r="D7" s="938">
        <v>267895.375</v>
      </c>
      <c r="E7" s="611">
        <v>224316.3</v>
      </c>
    </row>
    <row r="8" spans="2:6" s="245" customFormat="1" ht="28.8">
      <c r="B8" s="948" t="s">
        <v>652</v>
      </c>
      <c r="C8" s="938">
        <v>30250</v>
      </c>
      <c r="D8" s="938">
        <v>30250</v>
      </c>
      <c r="E8" s="952">
        <v>30250</v>
      </c>
    </row>
    <row r="9" spans="2:6" s="245" customFormat="1" ht="28.8">
      <c r="B9" s="948" t="s">
        <v>653</v>
      </c>
      <c r="C9" s="938">
        <v>3292</v>
      </c>
      <c r="D9" s="938"/>
    </row>
    <row r="10" spans="2:6" s="245" customFormat="1" ht="28.8">
      <c r="B10" s="948" t="s">
        <v>654</v>
      </c>
      <c r="C10" s="950">
        <v>14850</v>
      </c>
      <c r="D10" s="938"/>
    </row>
    <row r="11" spans="2:6" s="245" customFormat="1">
      <c r="B11" s="948" t="s">
        <v>644</v>
      </c>
      <c r="C11" s="950">
        <v>33824</v>
      </c>
      <c r="D11" s="938">
        <v>33401</v>
      </c>
      <c r="E11" s="611">
        <v>17588.48</v>
      </c>
    </row>
    <row r="12" spans="2:6" s="245" customFormat="1" ht="28.8">
      <c r="B12" s="948" t="s">
        <v>645</v>
      </c>
      <c r="C12" s="938">
        <v>64178</v>
      </c>
      <c r="D12" s="245">
        <v>15793</v>
      </c>
      <c r="E12" s="611">
        <f>C12*0.5</f>
        <v>32089</v>
      </c>
    </row>
    <row r="13" spans="2:6" s="245" customFormat="1" ht="28.8">
      <c r="B13" s="948" t="s">
        <v>655</v>
      </c>
      <c r="C13" s="938">
        <v>74387</v>
      </c>
      <c r="D13" s="938"/>
      <c r="E13" s="611">
        <f>C13*0.45</f>
        <v>33474.15</v>
      </c>
      <c r="F13" s="975" t="s">
        <v>673</v>
      </c>
    </row>
    <row r="14" spans="2:6" s="245" customFormat="1" ht="28.8">
      <c r="B14" s="948" t="s">
        <v>656</v>
      </c>
      <c r="C14" s="938">
        <v>25089</v>
      </c>
      <c r="D14" s="938"/>
      <c r="E14" s="611">
        <f>C14*0.5</f>
        <v>12544.5</v>
      </c>
      <c r="F14" s="975" t="s">
        <v>674</v>
      </c>
    </row>
    <row r="15" spans="2:6" s="245" customFormat="1">
      <c r="D15" s="938">
        <v>3036</v>
      </c>
    </row>
    <row r="16" spans="2:6" s="245" customFormat="1" ht="43.2">
      <c r="B16" s="948" t="s">
        <v>646</v>
      </c>
      <c r="C16" s="938">
        <v>3036</v>
      </c>
      <c r="D16" s="938"/>
    </row>
    <row r="17" spans="2:6" s="245" customFormat="1">
      <c r="D17" s="938"/>
    </row>
    <row r="18" spans="2:6" s="245" customFormat="1" ht="28.8">
      <c r="B18" s="948" t="s">
        <v>657</v>
      </c>
      <c r="C18" s="938">
        <v>4558</v>
      </c>
      <c r="D18" s="938"/>
    </row>
    <row r="19" spans="2:6" s="245" customFormat="1" ht="28.8">
      <c r="B19" s="948" t="s">
        <v>675</v>
      </c>
      <c r="C19" s="938">
        <v>1591.7</v>
      </c>
      <c r="D19" s="938"/>
    </row>
    <row r="20" spans="2:6" s="245" customFormat="1" ht="28.8">
      <c r="B20" s="948" t="s">
        <v>676</v>
      </c>
      <c r="C20" s="938">
        <v>651.20000000000005</v>
      </c>
      <c r="D20" s="938"/>
      <c r="E20" s="611">
        <f>C20*0.5</f>
        <v>325.60000000000002</v>
      </c>
      <c r="F20" s="975" t="s">
        <v>685</v>
      </c>
    </row>
    <row r="21" spans="2:6" s="245" customFormat="1" ht="28.8">
      <c r="B21" s="948" t="s">
        <v>677</v>
      </c>
      <c r="C21" s="938">
        <v>2238.5</v>
      </c>
      <c r="D21" s="938"/>
      <c r="E21" s="611">
        <f>C21*0.5</f>
        <v>1119.25</v>
      </c>
      <c r="F21" s="975" t="s">
        <v>685</v>
      </c>
    </row>
    <row r="22" spans="2:6" s="245" customFormat="1" ht="43.2">
      <c r="B22" s="948" t="s">
        <v>678</v>
      </c>
      <c r="C22" s="938">
        <v>14592.6</v>
      </c>
      <c r="D22" s="938"/>
      <c r="E22" s="611">
        <f>C22*0.5</f>
        <v>7296.3</v>
      </c>
      <c r="F22" s="975" t="s">
        <v>685</v>
      </c>
    </row>
    <row r="23" spans="2:6" s="245" customFormat="1" ht="28.8">
      <c r="B23" s="948" t="s">
        <v>679</v>
      </c>
      <c r="C23" s="938">
        <v>9360</v>
      </c>
      <c r="D23" s="938"/>
      <c r="E23" s="611">
        <f>C23*0.4</f>
        <v>3744</v>
      </c>
      <c r="F23" s="245" t="s">
        <v>691</v>
      </c>
    </row>
    <row r="24" spans="2:6" s="245" customFormat="1" ht="43.2">
      <c r="B24" s="948" t="s">
        <v>680</v>
      </c>
      <c r="C24" s="938">
        <v>1367.3</v>
      </c>
      <c r="D24" s="938"/>
    </row>
    <row r="25" spans="2:6" s="245" customFormat="1" ht="28.8">
      <c r="B25" s="948" t="s">
        <v>681</v>
      </c>
      <c r="C25" s="938">
        <v>5255.8</v>
      </c>
      <c r="D25" s="938"/>
      <c r="E25" s="611">
        <f>C25*0.5</f>
        <v>2627.9</v>
      </c>
      <c r="F25" s="975" t="s">
        <v>685</v>
      </c>
    </row>
    <row r="26" spans="2:6" s="245" customFormat="1" ht="43.2">
      <c r="B26" s="948" t="s">
        <v>682</v>
      </c>
      <c r="C26" s="938">
        <v>30341.3</v>
      </c>
      <c r="D26" s="938"/>
      <c r="E26" s="611">
        <f>C26*0.5</f>
        <v>15170.65</v>
      </c>
      <c r="F26" s="975" t="s">
        <v>685</v>
      </c>
    </row>
    <row r="27" spans="2:6" s="245" customFormat="1">
      <c r="B27" s="948" t="s">
        <v>683</v>
      </c>
      <c r="C27" s="938">
        <v>10926</v>
      </c>
      <c r="D27" s="938"/>
      <c r="E27" s="611">
        <f>C27*0.4</f>
        <v>4370.4000000000005</v>
      </c>
      <c r="F27" s="245" t="s">
        <v>691</v>
      </c>
    </row>
    <row r="28" spans="2:6" s="245" customFormat="1" ht="43.2">
      <c r="B28" s="948" t="s">
        <v>684</v>
      </c>
      <c r="C28" s="938">
        <v>1621.4</v>
      </c>
      <c r="D28" s="938"/>
    </row>
    <row r="29" spans="2:6" s="245" customFormat="1">
      <c r="B29" s="948"/>
      <c r="C29" s="938"/>
      <c r="D29" s="938"/>
    </row>
    <row r="30" spans="2:6" s="245" customFormat="1">
      <c r="B30" s="948"/>
      <c r="C30" s="938"/>
      <c r="D30" s="938"/>
    </row>
    <row r="31" spans="2:6" s="245" customFormat="1" ht="15" thickBot="1">
      <c r="C31" s="951">
        <f>SUM(C6:C28)</f>
        <v>745458.8</v>
      </c>
      <c r="D31" s="951">
        <f>SUM(D6:D28)</f>
        <v>406787.8175</v>
      </c>
      <c r="E31" s="951">
        <f>SUM(E6:E28)</f>
        <v>399019.64062500006</v>
      </c>
    </row>
    <row r="32" spans="2:6" ht="15" thickTop="1">
      <c r="C32" s="192"/>
      <c r="D32" s="259"/>
    </row>
  </sheetData>
  <printOptions horizontalCentered="1"/>
  <pageMargins left="0.45" right="0.45" top="0.5" bottom="0.5" header="0.3" footer="0.3"/>
  <pageSetup paperSize="8" scale="5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29"/>
  <sheetViews>
    <sheetView view="pageBreakPreview" zoomScale="70" zoomScaleNormal="100" zoomScaleSheetLayoutView="70" workbookViewId="0">
      <selection activeCell="D28" sqref="D28"/>
    </sheetView>
  </sheetViews>
  <sheetFormatPr defaultColWidth="9.109375" defaultRowHeight="15.6" outlineLevelCol="1"/>
  <cols>
    <col min="1" max="1" width="5.109375" style="521" customWidth="1"/>
    <col min="2" max="2" width="10.33203125" style="573" customWidth="1"/>
    <col min="3" max="3" width="64.33203125" style="521" bestFit="1" customWidth="1"/>
    <col min="4" max="4" width="16.109375" style="521" customWidth="1"/>
    <col min="5" max="5" width="15.5546875" style="521" customWidth="1"/>
    <col min="6" max="6" width="11.5546875" style="521" customWidth="1"/>
    <col min="7" max="7" width="15.88671875" style="521" bestFit="1" customWidth="1"/>
    <col min="8" max="8" width="20.33203125" style="521" hidden="1" customWidth="1" outlineLevel="1"/>
    <col min="9" max="9" width="10" style="521" hidden="1" customWidth="1" outlineLevel="1"/>
    <col min="10" max="10" width="18.44140625" style="521" hidden="1" customWidth="1" outlineLevel="1"/>
    <col min="11" max="11" width="4" style="521" customWidth="1" collapsed="1"/>
    <col min="12" max="12" width="15.6640625" style="521" customWidth="1"/>
    <col min="13" max="13" width="15.6640625" style="568" customWidth="1"/>
    <col min="14" max="14" width="26.5546875" style="521" customWidth="1"/>
    <col min="15" max="15" width="29.5546875" style="521" customWidth="1"/>
    <col min="16" max="16" width="11.33203125" style="521" bestFit="1" customWidth="1"/>
    <col min="17" max="16384" width="9.109375" style="521"/>
  </cols>
  <sheetData>
    <row r="1" spans="2:19" ht="16.5" customHeight="1">
      <c r="B1" s="520" t="s">
        <v>410</v>
      </c>
    </row>
    <row r="2" spans="2:19" s="522" customFormat="1" ht="19.5" customHeight="1" thickBot="1">
      <c r="B2" s="520" t="s">
        <v>411</v>
      </c>
      <c r="M2" s="612"/>
    </row>
    <row r="3" spans="2:19" s="522" customFormat="1" ht="54" customHeight="1" thickTop="1" thickBot="1">
      <c r="B3" s="523" t="s">
        <v>412</v>
      </c>
      <c r="C3" s="524" t="s">
        <v>3</v>
      </c>
      <c r="D3" s="525" t="s">
        <v>413</v>
      </c>
      <c r="E3" s="525" t="s">
        <v>414</v>
      </c>
      <c r="F3" s="525" t="s">
        <v>415</v>
      </c>
      <c r="G3" s="526" t="s">
        <v>416</v>
      </c>
      <c r="H3" s="527" t="s">
        <v>417</v>
      </c>
      <c r="I3" s="525" t="s">
        <v>415</v>
      </c>
      <c r="J3" s="528" t="s">
        <v>416</v>
      </c>
      <c r="M3" s="612"/>
      <c r="P3" s="1032" t="s">
        <v>89</v>
      </c>
      <c r="Q3" s="1033"/>
      <c r="R3" s="1033"/>
      <c r="S3" s="1034"/>
    </row>
    <row r="4" spans="2:19" s="522" customFormat="1" ht="25.5" customHeight="1">
      <c r="B4" s="529" t="s">
        <v>418</v>
      </c>
      <c r="C4" s="530" t="s">
        <v>419</v>
      </c>
      <c r="D4" s="531">
        <v>2009685</v>
      </c>
      <c r="E4" s="531">
        <v>1512809.5476649648</v>
      </c>
      <c r="F4" s="532">
        <v>1</v>
      </c>
      <c r="G4" s="533">
        <f>F4*E4</f>
        <v>1512809.5476649648</v>
      </c>
      <c r="H4" s="534">
        <v>785919.8628874803</v>
      </c>
      <c r="I4" s="535">
        <v>1</v>
      </c>
      <c r="J4" s="536">
        <f>I4*H4</f>
        <v>785919.8628874803</v>
      </c>
      <c r="M4" s="612"/>
      <c r="P4" s="1035">
        <v>1</v>
      </c>
      <c r="Q4" s="1036"/>
      <c r="R4" s="1036"/>
      <c r="S4" s="1037"/>
    </row>
    <row r="5" spans="2:19" s="522" customFormat="1" ht="31.2" customHeight="1">
      <c r="B5" s="578" t="s">
        <v>420</v>
      </c>
      <c r="C5" s="579" t="s">
        <v>421</v>
      </c>
      <c r="D5" s="580">
        <v>256700.05050240009</v>
      </c>
      <c r="E5" s="580">
        <v>193233.41085100872</v>
      </c>
      <c r="F5" s="581">
        <v>0.85</v>
      </c>
      <c r="G5" s="582">
        <f>F5*E5</f>
        <v>164248.39922335741</v>
      </c>
      <c r="H5" s="543">
        <v>248419.09758305698</v>
      </c>
      <c r="I5" s="541">
        <v>1</v>
      </c>
      <c r="J5" s="544">
        <f t="shared" ref="J5:J15" si="0">I5*H5</f>
        <v>248419.09758305698</v>
      </c>
      <c r="L5" s="537">
        <f>E5-G5</f>
        <v>28985.011627651314</v>
      </c>
      <c r="M5" s="612">
        <v>1</v>
      </c>
      <c r="N5" s="537">
        <f>M5*L5</f>
        <v>28985.011627651314</v>
      </c>
      <c r="P5" s="429" t="s">
        <v>93</v>
      </c>
      <c r="Q5" s="428" t="s">
        <v>94</v>
      </c>
      <c r="R5" s="428" t="s">
        <v>97</v>
      </c>
      <c r="S5" s="430" t="s">
        <v>96</v>
      </c>
    </row>
    <row r="6" spans="2:19" s="522" customFormat="1" ht="34.5" customHeight="1">
      <c r="B6" s="545" t="s">
        <v>422</v>
      </c>
      <c r="C6" s="546" t="s">
        <v>423</v>
      </c>
      <c r="D6" s="547">
        <v>2022245</v>
      </c>
      <c r="E6" s="547">
        <v>1522264.2074343674</v>
      </c>
      <c r="F6" s="548">
        <v>0.75</v>
      </c>
      <c r="G6" s="549">
        <f t="shared" ref="G6:G15" si="1">F6*E6</f>
        <v>1141698.1555757755</v>
      </c>
      <c r="H6" s="543">
        <v>1006613.7714705658</v>
      </c>
      <c r="I6" s="550">
        <f>J6/H6</f>
        <v>0.58918627470642948</v>
      </c>
      <c r="J6" s="544">
        <v>593083.01808093186</v>
      </c>
      <c r="L6" s="537">
        <f t="shared" ref="L6:L15" si="2">E6-G6</f>
        <v>380566.05185859185</v>
      </c>
      <c r="M6" s="612">
        <f>O8</f>
        <v>0.90499999999999992</v>
      </c>
      <c r="N6" s="537">
        <f>M6*L6</f>
        <v>344412.27693202556</v>
      </c>
      <c r="P6" s="502">
        <v>0.25</v>
      </c>
      <c r="Q6" s="503">
        <v>0.35</v>
      </c>
      <c r="R6" s="503">
        <v>0.35</v>
      </c>
      <c r="S6" s="431">
        <v>0.05</v>
      </c>
    </row>
    <row r="7" spans="2:19" s="522" customFormat="1" ht="31.2" customHeight="1">
      <c r="B7" s="538" t="s">
        <v>424</v>
      </c>
      <c r="C7" s="539" t="s">
        <v>425</v>
      </c>
      <c r="D7" s="551">
        <v>76654.816000000006</v>
      </c>
      <c r="E7" s="551">
        <v>57702.643707496994</v>
      </c>
      <c r="F7" s="541">
        <v>0</v>
      </c>
      <c r="G7" s="552">
        <f t="shared" si="1"/>
        <v>0</v>
      </c>
      <c r="H7" s="543">
        <v>41826.636456684151</v>
      </c>
      <c r="I7" s="541">
        <v>0</v>
      </c>
      <c r="J7" s="544">
        <f t="shared" si="0"/>
        <v>0</v>
      </c>
      <c r="L7" s="537">
        <f t="shared" si="2"/>
        <v>57702.643707496994</v>
      </c>
      <c r="M7" s="612">
        <v>0.4</v>
      </c>
      <c r="N7" s="537">
        <f t="shared" ref="N7:N15" si="3">M7*L7</f>
        <v>23081.0574829988</v>
      </c>
      <c r="P7" s="574">
        <v>1</v>
      </c>
      <c r="Q7" s="575">
        <v>1</v>
      </c>
      <c r="R7" s="575">
        <v>0.8</v>
      </c>
      <c r="S7" s="945">
        <v>0.5</v>
      </c>
    </row>
    <row r="8" spans="2:19" s="522" customFormat="1" ht="37.5" customHeight="1">
      <c r="B8" s="583" t="s">
        <v>426</v>
      </c>
      <c r="C8" s="584" t="s">
        <v>427</v>
      </c>
      <c r="D8" s="585">
        <v>17423.811553200001</v>
      </c>
      <c r="E8" s="585">
        <v>13115.940296313145</v>
      </c>
      <c r="F8" s="586">
        <v>0.98</v>
      </c>
      <c r="G8" s="587">
        <f t="shared" si="1"/>
        <v>12853.621490386882</v>
      </c>
      <c r="H8" s="543">
        <v>17423.790081716958</v>
      </c>
      <c r="I8" s="541">
        <v>1</v>
      </c>
      <c r="J8" s="544">
        <f t="shared" si="0"/>
        <v>17423.790081716958</v>
      </c>
      <c r="L8" s="537">
        <f t="shared" si="2"/>
        <v>262.31880592626294</v>
      </c>
      <c r="M8" s="612"/>
      <c r="N8" s="537">
        <f t="shared" si="3"/>
        <v>0</v>
      </c>
      <c r="O8" s="577">
        <f>SUM(P8:S8)</f>
        <v>0.90499999999999992</v>
      </c>
      <c r="P8" s="577">
        <f>P7*P6*$P$4</f>
        <v>0.25</v>
      </c>
      <c r="Q8" s="577">
        <f>Q7*Q6*$P$4</f>
        <v>0.35</v>
      </c>
      <c r="R8" s="577">
        <f>R7*R6*$P$4</f>
        <v>0.27999999999999997</v>
      </c>
      <c r="S8" s="577">
        <f>S7*S6*$P$4</f>
        <v>2.5000000000000001E-2</v>
      </c>
    </row>
    <row r="9" spans="2:19" s="522" customFormat="1" ht="31.2" customHeight="1">
      <c r="B9" s="553" t="s">
        <v>428</v>
      </c>
      <c r="C9" s="539" t="s">
        <v>429</v>
      </c>
      <c r="D9" s="554">
        <v>76221</v>
      </c>
      <c r="E9" s="540">
        <v>57376.08457672286</v>
      </c>
      <c r="F9" s="541">
        <v>0.99</v>
      </c>
      <c r="G9" s="542">
        <f t="shared" si="1"/>
        <v>56802.323730955628</v>
      </c>
      <c r="H9" s="543"/>
      <c r="I9" s="541"/>
      <c r="J9" s="544"/>
      <c r="L9" s="537">
        <f t="shared" si="2"/>
        <v>573.76084576723224</v>
      </c>
      <c r="M9" s="612"/>
      <c r="N9" s="537">
        <f t="shared" si="3"/>
        <v>0</v>
      </c>
      <c r="O9" s="576"/>
    </row>
    <row r="10" spans="2:19" s="522" customFormat="1" ht="31.2" customHeight="1">
      <c r="B10" s="538" t="s">
        <v>430</v>
      </c>
      <c r="C10" s="555" t="s">
        <v>431</v>
      </c>
      <c r="D10" s="540">
        <v>380796</v>
      </c>
      <c r="E10" s="540">
        <v>286647.82018705813</v>
      </c>
      <c r="F10" s="541">
        <v>1</v>
      </c>
      <c r="G10" s="542">
        <f t="shared" si="1"/>
        <v>286647.82018705813</v>
      </c>
      <c r="H10" s="543">
        <v>103342.37417372328</v>
      </c>
      <c r="I10" s="541">
        <v>1</v>
      </c>
      <c r="J10" s="544">
        <f t="shared" si="0"/>
        <v>103342.37417372328</v>
      </c>
      <c r="L10" s="537">
        <f t="shared" si="2"/>
        <v>0</v>
      </c>
      <c r="M10" s="612"/>
      <c r="N10" s="537">
        <f t="shared" si="3"/>
        <v>0</v>
      </c>
      <c r="P10" s="577"/>
      <c r="Q10" s="577"/>
      <c r="R10" s="577"/>
      <c r="S10" s="577"/>
    </row>
    <row r="11" spans="2:19" s="522" customFormat="1" ht="36" customHeight="1">
      <c r="B11" s="538" t="s">
        <v>432</v>
      </c>
      <c r="C11" s="539" t="s">
        <v>433</v>
      </c>
      <c r="D11" s="551">
        <v>795527</v>
      </c>
      <c r="E11" s="551">
        <v>598840.53522082639</v>
      </c>
      <c r="F11" s="541">
        <v>1</v>
      </c>
      <c r="G11" s="552">
        <f t="shared" si="1"/>
        <v>598840.53522082639</v>
      </c>
      <c r="H11" s="543">
        <v>795527</v>
      </c>
      <c r="I11" s="550">
        <v>0.4</v>
      </c>
      <c r="J11" s="544">
        <f t="shared" si="0"/>
        <v>318210.80000000005</v>
      </c>
      <c r="L11" s="537">
        <f t="shared" si="2"/>
        <v>0</v>
      </c>
      <c r="M11" s="612"/>
      <c r="N11" s="537">
        <f t="shared" si="3"/>
        <v>0</v>
      </c>
    </row>
    <row r="12" spans="2:19" s="522" customFormat="1" ht="47.25" customHeight="1">
      <c r="B12" s="583" t="s">
        <v>434</v>
      </c>
      <c r="C12" s="584" t="s">
        <v>435</v>
      </c>
      <c r="D12" s="585">
        <v>174610.86600000001</v>
      </c>
      <c r="E12" s="585">
        <v>131439.99443238505</v>
      </c>
      <c r="F12" s="586">
        <v>0.85119999999999996</v>
      </c>
      <c r="G12" s="587">
        <f t="shared" si="1"/>
        <v>111881.72326084615</v>
      </c>
      <c r="H12" s="556">
        <v>118867.64749999993</v>
      </c>
      <c r="I12" s="541">
        <v>0</v>
      </c>
      <c r="J12" s="544">
        <f t="shared" si="0"/>
        <v>0</v>
      </c>
      <c r="L12" s="537">
        <f t="shared" si="2"/>
        <v>19558.271171538901</v>
      </c>
      <c r="M12" s="612">
        <v>0.39</v>
      </c>
      <c r="N12" s="537">
        <f t="shared" si="3"/>
        <v>7627.7257569001722</v>
      </c>
    </row>
    <row r="13" spans="2:19" s="522" customFormat="1" ht="45.75" customHeight="1">
      <c r="B13" s="538" t="s">
        <v>436</v>
      </c>
      <c r="C13" s="539" t="s">
        <v>437</v>
      </c>
      <c r="D13" s="540">
        <v>19080.845999999998</v>
      </c>
      <c r="E13" s="540">
        <v>14363.288777258549</v>
      </c>
      <c r="F13" s="541">
        <v>1</v>
      </c>
      <c r="G13" s="542">
        <f t="shared" si="1"/>
        <v>14363.288777258549</v>
      </c>
      <c r="H13" s="556">
        <v>19080.846000000001</v>
      </c>
      <c r="I13" s="541">
        <v>1</v>
      </c>
      <c r="J13" s="544">
        <f t="shared" si="0"/>
        <v>19080.846000000001</v>
      </c>
      <c r="L13" s="537">
        <f t="shared" si="2"/>
        <v>0</v>
      </c>
      <c r="M13" s="612"/>
      <c r="N13" s="537">
        <f t="shared" si="3"/>
        <v>0</v>
      </c>
    </row>
    <row r="14" spans="2:19" s="522" customFormat="1" ht="50.25" customHeight="1">
      <c r="B14" s="538" t="s">
        <v>438</v>
      </c>
      <c r="C14" s="539" t="s">
        <v>439</v>
      </c>
      <c r="D14" s="540">
        <v>-11142.747000000061</v>
      </c>
      <c r="E14" s="540">
        <v>-8387.8090590392203</v>
      </c>
      <c r="F14" s="541">
        <v>1</v>
      </c>
      <c r="G14" s="542">
        <f t="shared" si="1"/>
        <v>-8387.8090590392203</v>
      </c>
      <c r="H14" s="557">
        <v>-107107.71000000008</v>
      </c>
      <c r="I14" s="541">
        <v>1</v>
      </c>
      <c r="J14" s="544">
        <f t="shared" si="0"/>
        <v>-107107.71000000008</v>
      </c>
      <c r="L14" s="537">
        <f t="shared" si="2"/>
        <v>0</v>
      </c>
      <c r="M14" s="612"/>
      <c r="N14" s="537">
        <f t="shared" si="3"/>
        <v>0</v>
      </c>
    </row>
    <row r="15" spans="2:19" s="522" customFormat="1" ht="40.5" customHeight="1">
      <c r="B15" s="538" t="s">
        <v>440</v>
      </c>
      <c r="C15" s="539" t="s">
        <v>441</v>
      </c>
      <c r="D15" s="540">
        <v>160203</v>
      </c>
      <c r="E15" s="540">
        <v>120594.33591063791</v>
      </c>
      <c r="F15" s="541">
        <v>1</v>
      </c>
      <c r="G15" s="542">
        <f t="shared" si="1"/>
        <v>120594.33591063791</v>
      </c>
      <c r="H15" s="556">
        <v>122057.53445276967</v>
      </c>
      <c r="I15" s="541">
        <v>1</v>
      </c>
      <c r="J15" s="544">
        <f t="shared" si="0"/>
        <v>122057.53445276967</v>
      </c>
      <c r="K15" s="558"/>
      <c r="L15" s="537">
        <f t="shared" si="2"/>
        <v>0</v>
      </c>
      <c r="M15" s="612"/>
      <c r="N15" s="537">
        <f t="shared" si="3"/>
        <v>0</v>
      </c>
    </row>
    <row r="16" spans="2:19" s="522" customFormat="1" ht="15.75" customHeight="1" thickBot="1">
      <c r="B16" s="559"/>
      <c r="C16" s="560" t="s">
        <v>100</v>
      </c>
      <c r="D16" s="561">
        <f>SUM(D4:D15)</f>
        <v>5978004.6430555992</v>
      </c>
      <c r="E16" s="561">
        <f>SUM(E4:E15)</f>
        <v>4500000.0000000009</v>
      </c>
      <c r="F16" s="562">
        <f>G16/E16</f>
        <v>0.89163376488511725</v>
      </c>
      <c r="G16" s="563">
        <f>SUM(G4:G15)</f>
        <v>4012351.9419830283</v>
      </c>
      <c r="H16" s="564">
        <f>SUM(H4:H15)</f>
        <v>3151970.8506059973</v>
      </c>
      <c r="I16" s="565">
        <f>J16/H16</f>
        <v>0.66638611612028409</v>
      </c>
      <c r="J16" s="566">
        <f>SUM(J4:J15)</f>
        <v>2100429.6132596787</v>
      </c>
      <c r="L16" s="537">
        <f>SUM(L5:L15)</f>
        <v>487648.0580169725</v>
      </c>
      <c r="M16" s="612">
        <f>N16/L16</f>
        <v>0.82868385335702699</v>
      </c>
      <c r="N16" s="537">
        <f>SUM(N5:N15)</f>
        <v>404106.07179957582</v>
      </c>
      <c r="O16" s="537">
        <f>E16-G16</f>
        <v>487648.05801697262</v>
      </c>
    </row>
    <row r="18" spans="3:8">
      <c r="D18" s="567"/>
      <c r="F18" s="568"/>
      <c r="H18" s="569"/>
    </row>
    <row r="19" spans="3:8">
      <c r="C19" s="521" t="s">
        <v>442</v>
      </c>
    </row>
    <row r="20" spans="3:8">
      <c r="H20" s="569"/>
    </row>
    <row r="21" spans="3:8">
      <c r="C21" t="s">
        <v>443</v>
      </c>
      <c r="D21" s="570">
        <v>1974861</v>
      </c>
    </row>
    <row r="22" spans="3:8">
      <c r="C22"/>
      <c r="D22"/>
    </row>
    <row r="23" spans="3:8">
      <c r="C23" t="s">
        <v>444</v>
      </c>
      <c r="D23" s="570">
        <v>691000</v>
      </c>
    </row>
    <row r="24" spans="3:8">
      <c r="C24" t="s">
        <v>444</v>
      </c>
      <c r="D24" s="570">
        <v>151000</v>
      </c>
    </row>
    <row r="25" spans="3:8">
      <c r="C25" t="s">
        <v>444</v>
      </c>
      <c r="D25" s="570">
        <f>50000+70300</f>
        <v>120300</v>
      </c>
    </row>
    <row r="26" spans="3:8" ht="16.2" thickBot="1">
      <c r="C26" t="s">
        <v>445</v>
      </c>
      <c r="D26" s="571">
        <f>SUM(D23:D25)</f>
        <v>962300</v>
      </c>
    </row>
    <row r="27" spans="3:8" ht="16.2" thickTop="1">
      <c r="C27"/>
      <c r="D27"/>
    </row>
    <row r="28" spans="3:8" ht="16.2" thickBot="1">
      <c r="C28" t="s">
        <v>311</v>
      </c>
      <c r="D28" s="572">
        <f>D26/D21</f>
        <v>0.48727480060621986</v>
      </c>
    </row>
    <row r="29" spans="3:8" ht="16.2" thickTop="1">
      <c r="C29"/>
      <c r="D29"/>
    </row>
  </sheetData>
  <mergeCells count="2">
    <mergeCell ref="P3:S3"/>
    <mergeCell ref="P4:S4"/>
  </mergeCells>
  <pageMargins left="0.56000000000000005" right="0.7" top="0.56999999999999995" bottom="0.75" header="0.3" footer="0.3"/>
  <pageSetup paperSize="9" scale="4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H16"/>
  <sheetViews>
    <sheetView view="pageBreakPreview" zoomScale="115" zoomScaleNormal="100" zoomScaleSheetLayoutView="115" workbookViewId="0">
      <selection activeCell="H15" sqref="H15"/>
    </sheetView>
  </sheetViews>
  <sheetFormatPr defaultRowHeight="14.4"/>
  <cols>
    <col min="1" max="1" width="2.109375" customWidth="1"/>
    <col min="2" max="2" width="5.44140625" customWidth="1"/>
    <col min="3" max="3" width="46.5546875" customWidth="1"/>
    <col min="4" max="4" width="12.5546875" bestFit="1" customWidth="1"/>
    <col min="5" max="6" width="14.33203125" customWidth="1"/>
    <col min="7" max="7" width="6.33203125" customWidth="1"/>
    <col min="8" max="8" width="14.33203125" customWidth="1"/>
  </cols>
  <sheetData>
    <row r="2" spans="1:8">
      <c r="A2" s="414"/>
      <c r="B2" t="s">
        <v>483</v>
      </c>
      <c r="C2" s="414"/>
      <c r="D2" s="424"/>
      <c r="H2" s="617" t="s">
        <v>474</v>
      </c>
    </row>
    <row r="3" spans="1:8">
      <c r="A3" s="414"/>
      <c r="B3" t="s">
        <v>481</v>
      </c>
      <c r="C3" s="414"/>
      <c r="D3" s="424"/>
      <c r="H3" s="616">
        <v>44866</v>
      </c>
    </row>
    <row r="4" spans="1:8">
      <c r="A4" s="414"/>
      <c r="B4" t="s">
        <v>482</v>
      </c>
      <c r="C4" s="414"/>
      <c r="D4" s="424"/>
      <c r="H4" s="259"/>
    </row>
    <row r="5" spans="1:8">
      <c r="A5" s="414"/>
      <c r="C5" s="414"/>
      <c r="D5" s="424"/>
      <c r="H5" s="259"/>
    </row>
    <row r="6" spans="1:8" s="618" customFormat="1">
      <c r="B6" s="619" t="s">
        <v>388</v>
      </c>
      <c r="C6" s="620"/>
      <c r="D6" s="620" t="s">
        <v>7</v>
      </c>
      <c r="E6" s="620" t="s">
        <v>407</v>
      </c>
      <c r="F6" s="620" t="s">
        <v>408</v>
      </c>
      <c r="G6" s="620" t="s">
        <v>99</v>
      </c>
      <c r="H6" s="620" t="s">
        <v>472</v>
      </c>
    </row>
    <row r="7" spans="1:8" s="618" customFormat="1">
      <c r="B7" s="633"/>
      <c r="C7" s="634"/>
      <c r="D7" s="634"/>
      <c r="E7" s="635"/>
      <c r="F7" s="635"/>
      <c r="G7" s="635"/>
      <c r="H7" s="636"/>
    </row>
    <row r="8" spans="1:8">
      <c r="A8" s="245"/>
      <c r="B8" s="623">
        <v>1</v>
      </c>
      <c r="C8" s="624" t="s">
        <v>470</v>
      </c>
      <c r="D8" s="625">
        <f>+'VO with KCE'!G22</f>
        <v>9684</v>
      </c>
      <c r="E8" s="637">
        <v>8450.8799999999992</v>
      </c>
      <c r="F8" s="626">
        <f>H8-E8</f>
        <v>0</v>
      </c>
      <c r="G8" s="627">
        <f>H8/D8</f>
        <v>0.87266418835192061</v>
      </c>
      <c r="H8" s="626">
        <f>+'VO with KCE'!AC22</f>
        <v>8450.8799999999992</v>
      </c>
    </row>
    <row r="9" spans="1:8">
      <c r="A9" s="245"/>
      <c r="B9" s="623">
        <v>2</v>
      </c>
      <c r="C9" s="624" t="s">
        <v>471</v>
      </c>
      <c r="D9" s="625">
        <f>+'VO with KCE'!G34</f>
        <v>271975</v>
      </c>
      <c r="E9" s="637">
        <v>222525</v>
      </c>
      <c r="F9" s="626">
        <f>H9-E9</f>
        <v>0</v>
      </c>
      <c r="G9" s="627">
        <f>H9/D9</f>
        <v>0.81818181818181823</v>
      </c>
      <c r="H9" s="626">
        <f>+'VO with KCE'!AC34</f>
        <v>222525</v>
      </c>
    </row>
    <row r="10" spans="1:8" ht="26.4">
      <c r="A10" s="245"/>
      <c r="B10" s="898">
        <v>3</v>
      </c>
      <c r="C10" s="624" t="s">
        <v>643</v>
      </c>
      <c r="D10" s="899">
        <v>30250</v>
      </c>
      <c r="E10" s="900">
        <v>12100</v>
      </c>
      <c r="F10" s="626">
        <f>H10-E10</f>
        <v>0</v>
      </c>
      <c r="G10" s="627">
        <f t="shared" ref="G10:G13" si="0">H10/D10</f>
        <v>0.4</v>
      </c>
      <c r="H10" s="899">
        <f>'VO with KCE'!AC59</f>
        <v>12100</v>
      </c>
    </row>
    <row r="11" spans="1:8">
      <c r="A11" s="245"/>
      <c r="B11" s="898">
        <v>4</v>
      </c>
      <c r="C11" s="624" t="s">
        <v>644</v>
      </c>
      <c r="D11" s="899">
        <v>33824</v>
      </c>
      <c r="E11" s="900">
        <v>21146</v>
      </c>
      <c r="F11" s="626">
        <f t="shared" ref="F11:F13" si="1">H11-E11</f>
        <v>0</v>
      </c>
      <c r="G11" s="627">
        <f t="shared" si="0"/>
        <v>0.62517738883632923</v>
      </c>
      <c r="H11" s="899">
        <f>'VO with KCE'!AC86</f>
        <v>21146</v>
      </c>
    </row>
    <row r="12" spans="1:8" ht="26.4">
      <c r="A12" s="245"/>
      <c r="B12" s="898">
        <v>5</v>
      </c>
      <c r="C12" s="624" t="s">
        <v>645</v>
      </c>
      <c r="D12" s="899">
        <v>64178</v>
      </c>
      <c r="E12" s="900">
        <v>11281</v>
      </c>
      <c r="F12" s="626">
        <f t="shared" si="1"/>
        <v>0</v>
      </c>
      <c r="G12" s="627">
        <f t="shared" si="0"/>
        <v>0.17577674592539499</v>
      </c>
      <c r="H12" s="899">
        <f>'VO with KCE'!AC95</f>
        <v>11281</v>
      </c>
    </row>
    <row r="13" spans="1:8" ht="39.6">
      <c r="A13" s="245"/>
      <c r="B13" s="898">
        <v>6</v>
      </c>
      <c r="C13" s="624" t="s">
        <v>646</v>
      </c>
      <c r="D13" s="899">
        <v>3036</v>
      </c>
      <c r="E13" s="900">
        <v>774.4</v>
      </c>
      <c r="F13" s="626">
        <f t="shared" si="1"/>
        <v>0</v>
      </c>
      <c r="G13" s="627">
        <f t="shared" si="0"/>
        <v>0.25507246376811593</v>
      </c>
      <c r="H13" s="899">
        <f>'VO with KCE'!AC126</f>
        <v>774.4</v>
      </c>
    </row>
    <row r="14" spans="1:8">
      <c r="A14" s="245"/>
      <c r="B14" s="628"/>
      <c r="C14" s="629"/>
      <c r="D14" s="630"/>
      <c r="E14" s="631"/>
      <c r="F14" s="631"/>
      <c r="G14" s="631"/>
      <c r="H14" s="632"/>
    </row>
    <row r="15" spans="1:8" s="85" customFormat="1">
      <c r="A15" s="389"/>
      <c r="B15" s="619" t="s">
        <v>484</v>
      </c>
      <c r="C15" s="621"/>
      <c r="D15" s="622">
        <f>SUM(D8:D14)</f>
        <v>412947</v>
      </c>
      <c r="E15" s="622">
        <f>SUM(E8:E14)</f>
        <v>276277.28000000003</v>
      </c>
      <c r="F15" s="622">
        <f>SUM(F8:F14)</f>
        <v>0</v>
      </c>
      <c r="G15" s="638">
        <f>H15/D15</f>
        <v>0.66903810900672489</v>
      </c>
      <c r="H15" s="622">
        <f>SUM(H8:H14)</f>
        <v>276277.28000000003</v>
      </c>
    </row>
    <row r="16" spans="1:8">
      <c r="A16" s="414"/>
      <c r="B16" s="406"/>
      <c r="C16" s="414"/>
      <c r="D16" s="424"/>
      <c r="H16" s="259"/>
    </row>
  </sheetData>
  <protectedRanges>
    <protectedRange sqref="B8:B14" name="Range1_3_2"/>
    <protectedRange sqref="C8:D14 H10:H13" name="Range1_3_3_6_2"/>
  </protectedRanges>
  <pageMargins left="0.7" right="0.7" top="0.75" bottom="0.75" header="0.3" footer="0.3"/>
  <pageSetup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E135"/>
  <sheetViews>
    <sheetView view="pageBreakPreview" zoomScale="85" zoomScaleNormal="80" zoomScaleSheetLayoutView="85" workbookViewId="0">
      <pane xSplit="3" ySplit="6" topLeftCell="D106" activePane="bottomRight" state="frozen"/>
      <selection pane="topRight" activeCell="D1" sqref="D1"/>
      <selection pane="bottomLeft" activeCell="A7" sqref="A7"/>
      <selection pane="bottomRight" activeCell="AC135" sqref="AC135"/>
    </sheetView>
  </sheetViews>
  <sheetFormatPr defaultColWidth="8.88671875" defaultRowHeight="14.4"/>
  <cols>
    <col min="1" max="2" width="8.5546875" customWidth="1"/>
    <col min="3" max="3" width="77" customWidth="1"/>
    <col min="4" max="4" width="6.109375" customWidth="1"/>
    <col min="5" max="5" width="5.109375" customWidth="1"/>
    <col min="6" max="6" width="12.33203125" bestFit="1" customWidth="1"/>
    <col min="7" max="7" width="19.109375" customWidth="1"/>
    <col min="8" max="8" width="8.5546875" hidden="1" customWidth="1"/>
    <col min="9" max="9" width="15.109375" hidden="1" customWidth="1"/>
    <col min="10" max="10" width="9.33203125" hidden="1" customWidth="1"/>
    <col min="11" max="11" width="14.33203125" hidden="1" customWidth="1"/>
    <col min="12" max="12" width="8.6640625" hidden="1" customWidth="1"/>
    <col min="13" max="13" width="14.33203125" hidden="1" customWidth="1"/>
    <col min="14" max="14" width="7.88671875" hidden="1" customWidth="1"/>
    <col min="15" max="15" width="14.33203125" hidden="1" customWidth="1"/>
    <col min="16" max="16" width="8.6640625" hidden="1" customWidth="1"/>
    <col min="17" max="17" width="16.109375" hidden="1" customWidth="1"/>
    <col min="18" max="18" width="9" hidden="1" customWidth="1"/>
    <col min="19" max="19" width="14.33203125" hidden="1" customWidth="1"/>
    <col min="20" max="20" width="9.5546875" hidden="1" customWidth="1"/>
    <col min="21" max="21" width="14.33203125" hidden="1" customWidth="1"/>
    <col min="22" max="22" width="9.88671875" hidden="1" customWidth="1"/>
    <col min="23" max="23" width="14.33203125" hidden="1" customWidth="1"/>
    <col min="24" max="24" width="5.33203125" customWidth="1"/>
    <col min="25" max="25" width="21.33203125" customWidth="1"/>
    <col min="26" max="26" width="5.33203125" customWidth="1"/>
    <col min="27" max="27" width="13.6640625" customWidth="1"/>
    <col min="28" max="28" width="5.33203125" customWidth="1"/>
    <col min="29" max="29" width="17.5546875" customWidth="1"/>
  </cols>
  <sheetData>
    <row r="1" spans="1:29">
      <c r="A1" s="70" t="s">
        <v>409</v>
      </c>
      <c r="B1" s="70"/>
      <c r="C1" s="65"/>
      <c r="D1" s="66"/>
      <c r="E1" s="238"/>
      <c r="F1" s="67"/>
      <c r="G1" s="67"/>
      <c r="H1" s="1040">
        <v>44865</v>
      </c>
      <c r="I1" s="1041"/>
      <c r="J1" s="1041"/>
      <c r="K1" s="1041"/>
      <c r="L1" s="1041"/>
      <c r="M1" s="1041"/>
      <c r="N1" s="1041"/>
      <c r="O1" s="1041"/>
      <c r="P1" s="1041"/>
      <c r="Q1" s="1041"/>
      <c r="R1" s="1041"/>
      <c r="S1" s="1041"/>
      <c r="T1" s="1041"/>
      <c r="U1" s="1041"/>
      <c r="V1" s="1041"/>
      <c r="W1" s="1041"/>
      <c r="X1" s="1041"/>
      <c r="Y1" s="1041"/>
      <c r="Z1" s="1041"/>
      <c r="AA1" s="1041"/>
      <c r="AB1" s="1041"/>
      <c r="AC1" s="1042"/>
    </row>
    <row r="2" spans="1:29" ht="15" customHeight="1">
      <c r="A2" s="70"/>
      <c r="B2" s="70"/>
      <c r="C2" s="65"/>
      <c r="D2" s="66"/>
      <c r="E2" s="238"/>
      <c r="F2" s="67"/>
      <c r="G2" s="67"/>
      <c r="H2" s="1038" t="s">
        <v>88</v>
      </c>
      <c r="I2" s="1043"/>
      <c r="J2" s="1043"/>
      <c r="K2" s="1043"/>
      <c r="L2" s="1043"/>
      <c r="M2" s="1043"/>
      <c r="N2" s="1043"/>
      <c r="O2" s="1039"/>
      <c r="P2" s="1038" t="s">
        <v>89</v>
      </c>
      <c r="Q2" s="1043"/>
      <c r="R2" s="1043"/>
      <c r="S2" s="1043"/>
      <c r="T2" s="1043"/>
      <c r="U2" s="1043"/>
      <c r="V2" s="1043"/>
      <c r="W2" s="1039"/>
      <c r="X2" s="1044" t="s">
        <v>324</v>
      </c>
      <c r="Y2" s="1045"/>
      <c r="Z2" s="1044" t="s">
        <v>92</v>
      </c>
      <c r="AA2" s="1045"/>
      <c r="AB2" s="1050" t="s">
        <v>90</v>
      </c>
      <c r="AC2" s="1051"/>
    </row>
    <row r="3" spans="1:29">
      <c r="A3" s="71"/>
      <c r="B3" s="71"/>
      <c r="C3" s="65"/>
      <c r="D3" s="66"/>
      <c r="E3" s="238"/>
      <c r="F3" s="67"/>
      <c r="G3" s="67"/>
      <c r="H3" s="1056">
        <v>0.75</v>
      </c>
      <c r="I3" s="1057"/>
      <c r="J3" s="1057"/>
      <c r="K3" s="1057"/>
      <c r="L3" s="1057"/>
      <c r="M3" s="1057"/>
      <c r="N3" s="1057"/>
      <c r="O3" s="1058"/>
      <c r="P3" s="1056">
        <v>0.25</v>
      </c>
      <c r="Q3" s="1057"/>
      <c r="R3" s="1057"/>
      <c r="S3" s="1057"/>
      <c r="T3" s="1057"/>
      <c r="U3" s="1057"/>
      <c r="V3" s="1057"/>
      <c r="W3" s="1058"/>
      <c r="X3" s="1046"/>
      <c r="Y3" s="1047"/>
      <c r="Z3" s="1046"/>
      <c r="AA3" s="1047"/>
      <c r="AB3" s="1052"/>
      <c r="AC3" s="1053"/>
    </row>
    <row r="4" spans="1:29" ht="14.4" customHeight="1" thickBot="1">
      <c r="A4" s="66"/>
      <c r="B4" s="66"/>
      <c r="C4" s="72"/>
      <c r="D4" s="66"/>
      <c r="E4" s="238"/>
      <c r="F4" s="67"/>
      <c r="G4" s="67"/>
      <c r="H4" s="1056" t="s">
        <v>93</v>
      </c>
      <c r="I4" s="1058"/>
      <c r="J4" s="1038" t="s">
        <v>94</v>
      </c>
      <c r="K4" s="1039"/>
      <c r="L4" s="1038" t="s">
        <v>95</v>
      </c>
      <c r="M4" s="1039"/>
      <c r="N4" s="1038" t="s">
        <v>96</v>
      </c>
      <c r="O4" s="1039"/>
      <c r="P4" s="1038" t="s">
        <v>93</v>
      </c>
      <c r="Q4" s="1039"/>
      <c r="R4" s="1038" t="s">
        <v>94</v>
      </c>
      <c r="S4" s="1039"/>
      <c r="T4" s="1038" t="s">
        <v>97</v>
      </c>
      <c r="U4" s="1039"/>
      <c r="V4" s="1038" t="s">
        <v>96</v>
      </c>
      <c r="W4" s="1039"/>
      <c r="X4" s="1046"/>
      <c r="Y4" s="1047"/>
      <c r="Z4" s="1046"/>
      <c r="AA4" s="1047"/>
      <c r="AB4" s="1052"/>
      <c r="AC4" s="1053"/>
    </row>
    <row r="5" spans="1:29" ht="15" thickTop="1">
      <c r="A5" s="1059" t="s">
        <v>318</v>
      </c>
      <c r="B5" s="1061" t="s">
        <v>314</v>
      </c>
      <c r="C5" s="588" t="s">
        <v>3</v>
      </c>
      <c r="D5" s="340" t="s">
        <v>4</v>
      </c>
      <c r="E5" s="341" t="s">
        <v>5</v>
      </c>
      <c r="F5" s="342" t="s">
        <v>6</v>
      </c>
      <c r="G5" s="343" t="s">
        <v>7</v>
      </c>
      <c r="H5" s="1063">
        <v>0.25</v>
      </c>
      <c r="I5" s="1058"/>
      <c r="J5" s="1056">
        <v>0.35</v>
      </c>
      <c r="K5" s="1058"/>
      <c r="L5" s="1056">
        <v>0.35</v>
      </c>
      <c r="M5" s="1058"/>
      <c r="N5" s="1056">
        <v>0.05</v>
      </c>
      <c r="O5" s="1058"/>
      <c r="P5" s="1056">
        <v>0.25</v>
      </c>
      <c r="Q5" s="1058"/>
      <c r="R5" s="1056">
        <v>0.35</v>
      </c>
      <c r="S5" s="1058"/>
      <c r="T5" s="1056">
        <v>0.35</v>
      </c>
      <c r="U5" s="1058"/>
      <c r="V5" s="1056">
        <v>0.05</v>
      </c>
      <c r="W5" s="1058"/>
      <c r="X5" s="1048"/>
      <c r="Y5" s="1049"/>
      <c r="Z5" s="1048"/>
      <c r="AA5" s="1049"/>
      <c r="AB5" s="1054"/>
      <c r="AC5" s="1055"/>
    </row>
    <row r="6" spans="1:29" ht="27.6">
      <c r="A6" s="1060"/>
      <c r="B6" s="1062"/>
      <c r="C6" s="344"/>
      <c r="D6" s="345"/>
      <c r="E6" s="346"/>
      <c r="F6" s="347"/>
      <c r="G6" s="348" t="s">
        <v>8</v>
      </c>
      <c r="H6" s="388" t="s">
        <v>321</v>
      </c>
      <c r="I6" s="349" t="s">
        <v>186</v>
      </c>
      <c r="J6" s="388" t="s">
        <v>321</v>
      </c>
      <c r="K6" s="349" t="s">
        <v>186</v>
      </c>
      <c r="L6" s="388" t="s">
        <v>321</v>
      </c>
      <c r="M6" s="349" t="s">
        <v>186</v>
      </c>
      <c r="N6" s="388" t="s">
        <v>321</v>
      </c>
      <c r="O6" s="349" t="s">
        <v>186</v>
      </c>
      <c r="P6" s="388" t="s">
        <v>321</v>
      </c>
      <c r="Q6" s="349" t="s">
        <v>186</v>
      </c>
      <c r="R6" s="388" t="s">
        <v>321</v>
      </c>
      <c r="S6" s="349" t="s">
        <v>186</v>
      </c>
      <c r="T6" s="388" t="s">
        <v>321</v>
      </c>
      <c r="U6" s="349" t="s">
        <v>186</v>
      </c>
      <c r="V6" s="388" t="s">
        <v>321</v>
      </c>
      <c r="W6" s="349" t="s">
        <v>186</v>
      </c>
      <c r="X6" s="350" t="s">
        <v>99</v>
      </c>
      <c r="Y6" s="349" t="s">
        <v>186</v>
      </c>
      <c r="Z6" s="350" t="s">
        <v>99</v>
      </c>
      <c r="AA6" s="349" t="s">
        <v>186</v>
      </c>
      <c r="AB6" s="350" t="s">
        <v>99</v>
      </c>
      <c r="AC6" s="349" t="s">
        <v>186</v>
      </c>
    </row>
    <row r="7" spans="1:29">
      <c r="A7" s="589" t="s">
        <v>446</v>
      </c>
      <c r="B7" s="590"/>
      <c r="C7" s="591"/>
      <c r="D7" s="592"/>
      <c r="E7" s="592"/>
      <c r="F7" s="593"/>
      <c r="G7" s="594"/>
      <c r="H7" s="595"/>
      <c r="I7" s="596"/>
      <c r="J7" s="595"/>
      <c r="K7" s="596"/>
      <c r="L7" s="595"/>
      <c r="M7" s="596"/>
      <c r="N7" s="595"/>
      <c r="O7" s="596"/>
      <c r="P7" s="595"/>
      <c r="Q7" s="596"/>
      <c r="R7" s="595"/>
      <c r="S7" s="596"/>
      <c r="T7" s="595"/>
      <c r="U7" s="596"/>
      <c r="V7" s="595"/>
      <c r="W7" s="596"/>
      <c r="X7" s="596"/>
      <c r="Y7" s="596"/>
      <c r="Z7" s="596"/>
      <c r="AA7" s="596"/>
      <c r="AB7" s="596"/>
      <c r="AC7" s="596"/>
    </row>
    <row r="8" spans="1:29">
      <c r="A8" s="307"/>
      <c r="B8" s="308"/>
      <c r="C8" s="326"/>
      <c r="D8" s="327"/>
      <c r="E8" s="328"/>
      <c r="F8" s="329"/>
      <c r="G8" s="330"/>
      <c r="H8" s="315"/>
      <c r="I8" s="316"/>
      <c r="J8" s="315"/>
      <c r="K8" s="317"/>
      <c r="L8" s="315"/>
      <c r="M8" s="317"/>
      <c r="N8" s="315"/>
      <c r="O8" s="317"/>
      <c r="P8" s="315"/>
      <c r="Q8" s="318"/>
      <c r="R8" s="315"/>
      <c r="S8" s="317"/>
      <c r="T8" s="315"/>
      <c r="U8" s="317"/>
      <c r="V8" s="315"/>
      <c r="W8" s="317"/>
      <c r="X8" s="2"/>
      <c r="Y8" s="314"/>
      <c r="Z8" s="2"/>
      <c r="AA8" s="314"/>
      <c r="AB8" s="2"/>
      <c r="AC8" s="314"/>
    </row>
    <row r="9" spans="1:29" ht="69">
      <c r="A9" s="307"/>
      <c r="B9" s="308">
        <v>1</v>
      </c>
      <c r="C9" s="331" t="s">
        <v>447</v>
      </c>
      <c r="D9" s="327"/>
      <c r="E9" s="328"/>
      <c r="F9" s="329"/>
      <c r="G9" s="330"/>
      <c r="H9" s="315"/>
      <c r="I9" s="291" t="s">
        <v>448</v>
      </c>
      <c r="J9" s="315"/>
      <c r="K9" s="317"/>
      <c r="L9" s="315"/>
      <c r="M9" s="317"/>
      <c r="N9" s="315"/>
      <c r="O9" s="317"/>
      <c r="P9" s="315"/>
      <c r="Q9" s="291" t="s">
        <v>313</v>
      </c>
      <c r="R9" s="315"/>
      <c r="S9" s="317"/>
      <c r="T9" s="315"/>
      <c r="U9" s="317"/>
      <c r="V9" s="315"/>
      <c r="W9" s="317"/>
      <c r="X9" s="2"/>
      <c r="Y9" s="314"/>
      <c r="Z9" s="2"/>
      <c r="AA9" s="314"/>
      <c r="AB9" s="2"/>
      <c r="AC9" s="314"/>
    </row>
    <row r="10" spans="1:29">
      <c r="A10" s="312"/>
      <c r="B10" s="313"/>
      <c r="C10" s="332" t="s">
        <v>312</v>
      </c>
      <c r="D10" s="333">
        <v>1</v>
      </c>
      <c r="E10" s="334" t="s">
        <v>2</v>
      </c>
      <c r="F10" s="335">
        <v>26097</v>
      </c>
      <c r="G10" s="336">
        <f>D10*F10</f>
        <v>26097</v>
      </c>
      <c r="H10" s="239"/>
      <c r="I10" s="1">
        <f>H10*G10*0.75</f>
        <v>0</v>
      </c>
      <c r="J10" s="239"/>
      <c r="K10" s="1"/>
      <c r="L10" s="239"/>
      <c r="M10" s="1"/>
      <c r="N10" s="239"/>
      <c r="O10" s="1"/>
      <c r="P10" s="239"/>
      <c r="Q10" s="1">
        <f>P10*G10*0.25</f>
        <v>0</v>
      </c>
      <c r="R10" s="239"/>
      <c r="S10" s="1"/>
      <c r="T10" s="239"/>
      <c r="U10" s="1"/>
      <c r="V10" s="239"/>
      <c r="W10" s="1"/>
      <c r="X10" s="2"/>
      <c r="Y10" s="3"/>
      <c r="Z10" s="2">
        <f>AB10-X10</f>
        <v>0</v>
      </c>
      <c r="AA10" s="3">
        <f>AC10-Y10</f>
        <v>0</v>
      </c>
      <c r="AB10" s="2">
        <f>AC10/$G10</f>
        <v>0</v>
      </c>
      <c r="AC10" s="3">
        <f>O10+I10+K10+M10+Q10+S10+U10+W10</f>
        <v>0</v>
      </c>
    </row>
    <row r="11" spans="1:29">
      <c r="A11" s="312"/>
      <c r="B11" s="313"/>
      <c r="C11" s="332" t="s">
        <v>277</v>
      </c>
      <c r="D11" s="333"/>
      <c r="E11" s="334">
        <v>0.1</v>
      </c>
      <c r="F11" s="335"/>
      <c r="G11" s="336">
        <f>ROUND(E11*G10,0)</f>
        <v>2610</v>
      </c>
      <c r="H11" s="239"/>
      <c r="I11" s="1">
        <f>H11*G11*0.75</f>
        <v>0</v>
      </c>
      <c r="J11" s="239"/>
      <c r="K11" s="1"/>
      <c r="L11" s="239"/>
      <c r="M11" s="1"/>
      <c r="N11" s="239"/>
      <c r="O11" s="1"/>
      <c r="P11" s="239"/>
      <c r="Q11" s="1">
        <f>P11*G11*0.25</f>
        <v>0</v>
      </c>
      <c r="R11" s="239"/>
      <c r="S11" s="1"/>
      <c r="T11" s="239"/>
      <c r="U11" s="1"/>
      <c r="V11" s="239"/>
      <c r="W11" s="1"/>
      <c r="X11" s="2"/>
      <c r="Y11" s="3"/>
      <c r="Z11" s="2">
        <f>AB11-X11</f>
        <v>0</v>
      </c>
      <c r="AA11" s="3">
        <f>AC11-Y11</f>
        <v>0</v>
      </c>
      <c r="AB11" s="2">
        <f>AC11/$G11</f>
        <v>0</v>
      </c>
      <c r="AC11" s="3">
        <f>O11+I11+K11+M11+Q11+S11+U11+W11</f>
        <v>0</v>
      </c>
    </row>
    <row r="12" spans="1:29">
      <c r="A12" s="307"/>
      <c r="B12" s="308"/>
      <c r="C12" s="326"/>
      <c r="D12" s="327"/>
      <c r="E12" s="328"/>
      <c r="F12" s="329"/>
      <c r="G12" s="330"/>
      <c r="H12" s="315"/>
      <c r="I12" s="316"/>
      <c r="J12" s="315"/>
      <c r="K12" s="317"/>
      <c r="L12" s="315"/>
      <c r="M12" s="317"/>
      <c r="N12" s="315"/>
      <c r="O12" s="317"/>
      <c r="P12" s="315"/>
      <c r="Q12" s="318"/>
      <c r="R12" s="315"/>
      <c r="S12" s="317"/>
      <c r="T12" s="315"/>
      <c r="U12" s="317"/>
      <c r="V12" s="315"/>
      <c r="W12" s="317"/>
      <c r="X12" s="2"/>
      <c r="Y12" s="314"/>
      <c r="Z12" s="2"/>
      <c r="AA12" s="314"/>
      <c r="AB12" s="2"/>
      <c r="AC12" s="314"/>
    </row>
    <row r="13" spans="1:29">
      <c r="A13" s="309"/>
      <c r="B13" s="310"/>
      <c r="C13" s="319" t="s">
        <v>100</v>
      </c>
      <c r="D13" s="597"/>
      <c r="E13" s="598"/>
      <c r="F13" s="599"/>
      <c r="G13" s="311">
        <f>SUM(G10:G12)</f>
        <v>28707</v>
      </c>
      <c r="H13" s="320"/>
      <c r="I13" s="351">
        <f>SUM(I10:I12)</f>
        <v>0</v>
      </c>
      <c r="J13" s="320"/>
      <c r="K13" s="351">
        <f>SUM(K10:K12)</f>
        <v>0</v>
      </c>
      <c r="L13" s="320"/>
      <c r="M13" s="351">
        <f>SUM(M10:M12)</f>
        <v>0</v>
      </c>
      <c r="N13" s="320"/>
      <c r="O13" s="351">
        <f>SUM(O10:O12)</f>
        <v>0</v>
      </c>
      <c r="P13" s="320"/>
      <c r="Q13" s="351">
        <f>SUM(Q10:Q12)</f>
        <v>0</v>
      </c>
      <c r="R13" s="320"/>
      <c r="S13" s="351">
        <f>SUM(S10:S12)</f>
        <v>0</v>
      </c>
      <c r="T13" s="320"/>
      <c r="U13" s="351">
        <f>SUM(U10:U12)</f>
        <v>0</v>
      </c>
      <c r="V13" s="320"/>
      <c r="W13" s="351">
        <f>SUM(W10:W12)</f>
        <v>0</v>
      </c>
      <c r="X13" s="600"/>
      <c r="Y13" s="351">
        <f>SUM(Y10:Y12)</f>
        <v>0</v>
      </c>
      <c r="Z13" s="600"/>
      <c r="AA13" s="351">
        <f>SUM(AA10:AA12)</f>
        <v>0</v>
      </c>
      <c r="AB13" s="600"/>
      <c r="AC13" s="351">
        <f>SUM(AC10:AC12)</f>
        <v>0</v>
      </c>
    </row>
    <row r="14" spans="1:29">
      <c r="A14" s="307"/>
      <c r="B14" s="308"/>
      <c r="C14" s="326"/>
      <c r="D14" s="327"/>
      <c r="E14" s="328"/>
      <c r="F14" s="329"/>
      <c r="G14" s="330"/>
      <c r="H14" s="315"/>
      <c r="I14" s="316"/>
      <c r="J14" s="315"/>
      <c r="K14" s="317"/>
      <c r="L14" s="315"/>
      <c r="M14" s="317"/>
      <c r="N14" s="315"/>
      <c r="O14" s="317"/>
      <c r="P14" s="315"/>
      <c r="Q14" s="318"/>
      <c r="R14" s="315"/>
      <c r="S14" s="317"/>
      <c r="T14" s="315"/>
      <c r="U14" s="317"/>
      <c r="V14" s="315"/>
      <c r="W14" s="317"/>
      <c r="X14" s="2"/>
      <c r="Y14" s="314"/>
      <c r="Z14" s="2"/>
      <c r="AA14" s="314"/>
      <c r="AB14" s="2"/>
      <c r="AC14" s="314"/>
    </row>
    <row r="15" spans="1:29" ht="27.6">
      <c r="A15" s="307"/>
      <c r="B15" s="308">
        <v>2</v>
      </c>
      <c r="C15" s="322" t="s">
        <v>449</v>
      </c>
      <c r="D15" s="323"/>
      <c r="E15" s="324"/>
      <c r="F15" s="69"/>
      <c r="G15" s="325"/>
      <c r="H15" s="315"/>
      <c r="I15" s="291"/>
      <c r="J15" s="315"/>
      <c r="K15" s="317"/>
      <c r="L15" s="315"/>
      <c r="M15" s="317"/>
      <c r="N15" s="315"/>
      <c r="O15" s="317"/>
      <c r="P15" s="315"/>
      <c r="Q15" s="291"/>
      <c r="R15" s="315"/>
      <c r="S15" s="317"/>
      <c r="T15" s="315"/>
      <c r="U15" s="317"/>
      <c r="V15" s="315"/>
      <c r="W15" s="317"/>
      <c r="X15" s="2"/>
      <c r="Y15" s="314"/>
      <c r="Z15" s="2"/>
      <c r="AA15" s="314"/>
      <c r="AB15" s="2"/>
      <c r="AC15" s="314"/>
    </row>
    <row r="16" spans="1:29">
      <c r="A16" s="312"/>
      <c r="B16" s="313"/>
      <c r="C16" s="290" t="s">
        <v>450</v>
      </c>
      <c r="D16" s="285">
        <v>123</v>
      </c>
      <c r="E16" s="286" t="s">
        <v>11</v>
      </c>
      <c r="F16" s="601">
        <v>-262</v>
      </c>
      <c r="G16" s="602">
        <f>D16*F16</f>
        <v>-32226</v>
      </c>
      <c r="H16" s="501">
        <v>1</v>
      </c>
      <c r="I16" s="1">
        <f>H16*$H$3*H$5*$G16</f>
        <v>-6042.375</v>
      </c>
      <c r="J16" s="501">
        <v>1</v>
      </c>
      <c r="K16" s="1">
        <f>J16*$H$3*J$5*$G16</f>
        <v>-8459.3249999999989</v>
      </c>
      <c r="L16" s="501">
        <v>1</v>
      </c>
      <c r="M16" s="1">
        <f>L16*$H$3*L$5*$G16</f>
        <v>-8459.3249999999989</v>
      </c>
      <c r="N16" s="501">
        <v>1</v>
      </c>
      <c r="O16" s="1">
        <f>N16*$H$3*N$5*$G16</f>
        <v>-1208.4750000000001</v>
      </c>
      <c r="P16" s="501">
        <v>1</v>
      </c>
      <c r="Q16" s="1">
        <f>P16*$P$3*P$5*$G16</f>
        <v>-2014.125</v>
      </c>
      <c r="R16" s="501">
        <v>0.98</v>
      </c>
      <c r="S16" s="1"/>
      <c r="T16" s="501">
        <v>0.8</v>
      </c>
      <c r="U16" s="1">
        <f>T16*$P$3*T$5*$G16</f>
        <v>-2255.8199999999997</v>
      </c>
      <c r="V16" s="239"/>
      <c r="W16" s="1">
        <f>V16*$P$3*V$5*$G16</f>
        <v>0</v>
      </c>
      <c r="X16" s="2">
        <v>0.88249999999999995</v>
      </c>
      <c r="Y16" s="3">
        <v>-28439.445</v>
      </c>
      <c r="Z16" s="2">
        <f>AB16-X16</f>
        <v>0</v>
      </c>
      <c r="AA16" s="3">
        <f>AC16-Y16</f>
        <v>0</v>
      </c>
      <c r="AB16" s="2">
        <f>AC16/$G16</f>
        <v>0.88249999999999995</v>
      </c>
      <c r="AC16" s="3">
        <f>O16+I16+K16+M16+Q16+S16+U16+W16</f>
        <v>-28439.445</v>
      </c>
    </row>
    <row r="17" spans="1:29" ht="27.6">
      <c r="A17" s="312"/>
      <c r="B17" s="313"/>
      <c r="C17" s="290" t="s">
        <v>451</v>
      </c>
      <c r="D17" s="289">
        <v>38</v>
      </c>
      <c r="E17" s="286" t="s">
        <v>452</v>
      </c>
      <c r="F17" s="287">
        <v>575</v>
      </c>
      <c r="G17" s="338">
        <f>D17*F17</f>
        <v>21850</v>
      </c>
      <c r="H17" s="501">
        <v>1</v>
      </c>
      <c r="I17" s="1">
        <f t="shared" ref="I17:K18" si="0">H17*$H$3*H$5*$G17</f>
        <v>4096.875</v>
      </c>
      <c r="J17" s="501">
        <v>1</v>
      </c>
      <c r="K17" s="1">
        <f t="shared" si="0"/>
        <v>5735.6249999999991</v>
      </c>
      <c r="L17" s="501">
        <v>1</v>
      </c>
      <c r="M17" s="1">
        <f t="shared" ref="M17:M18" si="1">L17*$H$3*L$5*$G17</f>
        <v>5735.6249999999991</v>
      </c>
      <c r="N17" s="501">
        <v>1</v>
      </c>
      <c r="O17" s="1">
        <f t="shared" ref="O17:O18" si="2">N17*$H$3*N$5*$G17</f>
        <v>819.37500000000011</v>
      </c>
      <c r="P17" s="501">
        <v>1</v>
      </c>
      <c r="Q17" s="1">
        <f>P17*$P$3*P$5*$G17</f>
        <v>1365.625</v>
      </c>
      <c r="R17" s="501">
        <v>0.98</v>
      </c>
      <c r="S17" s="1">
        <f>R17*$P$3*R$5*$G17</f>
        <v>1873.6374999999998</v>
      </c>
      <c r="T17" s="501">
        <v>0.8</v>
      </c>
      <c r="U17" s="1">
        <f>T17*$P$3*T$5*$G17</f>
        <v>1529.4999999999998</v>
      </c>
      <c r="V17" s="239"/>
      <c r="W17" s="1">
        <f>V17*$P$3*V$5*$G17</f>
        <v>0</v>
      </c>
      <c r="X17" s="2">
        <v>0.96825000000000006</v>
      </c>
      <c r="Y17" s="3">
        <v>21156.262500000001</v>
      </c>
      <c r="Z17" s="2">
        <f t="shared" ref="Z17:AA20" si="3">AB17-X17</f>
        <v>0</v>
      </c>
      <c r="AA17" s="3">
        <f t="shared" si="3"/>
        <v>0</v>
      </c>
      <c r="AB17" s="2">
        <f t="shared" ref="AB17:AB20" si="4">AC17/$G17</f>
        <v>0.96825000000000006</v>
      </c>
      <c r="AC17" s="3">
        <f t="shared" ref="AC17:AC20" si="5">O17+I17+K17+M17+Q17+S17+U17+W17</f>
        <v>21156.262500000001</v>
      </c>
    </row>
    <row r="18" spans="1:29">
      <c r="A18" s="312"/>
      <c r="B18" s="313"/>
      <c r="C18" s="290" t="s">
        <v>453</v>
      </c>
      <c r="D18" s="285">
        <v>130</v>
      </c>
      <c r="E18" s="286" t="s">
        <v>454</v>
      </c>
      <c r="F18" s="287">
        <v>125</v>
      </c>
      <c r="G18" s="339">
        <f>D18*F18</f>
        <v>16250</v>
      </c>
      <c r="H18" s="501">
        <v>1</v>
      </c>
      <c r="I18" s="1">
        <f t="shared" si="0"/>
        <v>3046.875</v>
      </c>
      <c r="J18" s="501">
        <v>1</v>
      </c>
      <c r="K18" s="1">
        <f t="shared" si="0"/>
        <v>4265.6249999999991</v>
      </c>
      <c r="L18" s="501">
        <v>1</v>
      </c>
      <c r="M18" s="1">
        <f t="shared" si="1"/>
        <v>4265.6249999999991</v>
      </c>
      <c r="N18" s="501">
        <v>1</v>
      </c>
      <c r="O18" s="1">
        <f t="shared" si="2"/>
        <v>609.37500000000011</v>
      </c>
      <c r="P18" s="501">
        <v>1</v>
      </c>
      <c r="Q18" s="1">
        <f>P18*$P$3*P$5*$G18</f>
        <v>1015.625</v>
      </c>
      <c r="R18" s="501">
        <v>0.98</v>
      </c>
      <c r="S18" s="1">
        <f>R18*$P$3*R$5*$G18</f>
        <v>1393.4374999999998</v>
      </c>
      <c r="T18" s="501">
        <v>0.8</v>
      </c>
      <c r="U18" s="1">
        <f>T18*$P$3*T$5*$G18</f>
        <v>1137.4999999999998</v>
      </c>
      <c r="V18" s="239"/>
      <c r="W18" s="1">
        <f>V18*$P$3*V$5*$G18</f>
        <v>0</v>
      </c>
      <c r="X18" s="2">
        <v>0.96824999999999983</v>
      </c>
      <c r="Y18" s="3">
        <v>15734.062499999998</v>
      </c>
      <c r="Z18" s="2">
        <f t="shared" si="3"/>
        <v>0</v>
      </c>
      <c r="AA18" s="3">
        <f t="shared" si="3"/>
        <v>0</v>
      </c>
      <c r="AB18" s="2">
        <f t="shared" si="4"/>
        <v>0.96824999999999983</v>
      </c>
      <c r="AC18" s="3">
        <f t="shared" si="5"/>
        <v>15734.062499999998</v>
      </c>
    </row>
    <row r="19" spans="1:29">
      <c r="A19" s="312"/>
      <c r="B19" s="313"/>
      <c r="C19" s="295"/>
      <c r="D19" s="240"/>
      <c r="E19" s="68"/>
      <c r="F19" s="321"/>
      <c r="G19" s="603"/>
      <c r="H19" s="239"/>
      <c r="I19" s="1"/>
      <c r="J19" s="239"/>
      <c r="K19" s="1"/>
      <c r="L19" s="239"/>
      <c r="M19" s="1"/>
      <c r="N19" s="239"/>
      <c r="O19" s="1"/>
      <c r="P19" s="239"/>
      <c r="Q19" s="1"/>
      <c r="R19" s="239"/>
      <c r="S19" s="1"/>
      <c r="T19" s="239"/>
      <c r="U19" s="1"/>
      <c r="V19" s="239"/>
      <c r="W19" s="1"/>
      <c r="X19" s="2"/>
      <c r="Y19" s="3"/>
      <c r="Z19" s="2"/>
      <c r="AA19" s="3"/>
      <c r="AB19" s="2"/>
      <c r="AC19" s="3"/>
    </row>
    <row r="20" spans="1:29">
      <c r="A20" s="312"/>
      <c r="B20" s="313"/>
      <c r="C20" s="290" t="s">
        <v>455</v>
      </c>
      <c r="D20" s="285"/>
      <c r="E20" s="288"/>
      <c r="F20" s="288">
        <v>0.1</v>
      </c>
      <c r="G20" s="339">
        <f>SUM(G17:G18)*F20</f>
        <v>3810</v>
      </c>
      <c r="H20" s="239"/>
      <c r="I20" s="1">
        <f>H20*$H$3*H$5*$G20</f>
        <v>0</v>
      </c>
      <c r="J20" s="239"/>
      <c r="K20" s="1">
        <f>J20*$H$3*J$5*$G20</f>
        <v>0</v>
      </c>
      <c r="L20" s="239"/>
      <c r="M20" s="1">
        <f>L20*$H$3*L$5*$G20</f>
        <v>0</v>
      </c>
      <c r="N20" s="239"/>
      <c r="O20" s="1">
        <f>N20*$H$3*N$5*$G20</f>
        <v>0</v>
      </c>
      <c r="P20" s="239"/>
      <c r="Q20" s="1">
        <f>P20*$P$3*P$5*$G20</f>
        <v>0</v>
      </c>
      <c r="R20" s="239"/>
      <c r="S20" s="1">
        <f>R20*$P$3*R$5*$G20</f>
        <v>0</v>
      </c>
      <c r="T20" s="239"/>
      <c r="U20" s="1">
        <f>T20*$P$3*T$5*$G20</f>
        <v>0</v>
      </c>
      <c r="V20" s="239"/>
      <c r="W20" s="1">
        <f>V20*$P$3*V$5*$G20</f>
        <v>0</v>
      </c>
      <c r="X20" s="2"/>
      <c r="Y20" s="3"/>
      <c r="Z20" s="2">
        <f t="shared" si="3"/>
        <v>0</v>
      </c>
      <c r="AA20" s="3">
        <f t="shared" si="3"/>
        <v>0</v>
      </c>
      <c r="AB20" s="2">
        <f t="shared" si="4"/>
        <v>0</v>
      </c>
      <c r="AC20" s="3">
        <f t="shared" si="5"/>
        <v>0</v>
      </c>
    </row>
    <row r="21" spans="1:29">
      <c r="A21" s="307"/>
      <c r="B21" s="308"/>
      <c r="C21" s="326"/>
      <c r="D21" s="327"/>
      <c r="E21" s="328"/>
      <c r="F21" s="329"/>
      <c r="G21" s="330"/>
      <c r="H21" s="315"/>
      <c r="I21" s="316"/>
      <c r="J21" s="315"/>
      <c r="K21" s="317"/>
      <c r="L21" s="315"/>
      <c r="M21" s="317"/>
      <c r="N21" s="315"/>
      <c r="O21" s="317"/>
      <c r="P21" s="315"/>
      <c r="Q21" s="318"/>
      <c r="R21" s="315"/>
      <c r="S21" s="317"/>
      <c r="T21" s="315"/>
      <c r="U21" s="317"/>
      <c r="V21" s="315"/>
      <c r="W21" s="317"/>
      <c r="X21" s="2"/>
      <c r="Y21" s="314"/>
      <c r="Z21" s="2"/>
      <c r="AA21" s="314"/>
      <c r="AB21" s="2"/>
      <c r="AC21" s="314"/>
    </row>
    <row r="22" spans="1:29">
      <c r="A22" s="309"/>
      <c r="B22" s="310"/>
      <c r="C22" s="319" t="s">
        <v>100</v>
      </c>
      <c r="D22" s="597"/>
      <c r="E22" s="598"/>
      <c r="F22" s="599"/>
      <c r="G22" s="311">
        <f>SUM(G16:G21)</f>
        <v>9684</v>
      </c>
      <c r="H22" s="320"/>
      <c r="I22" s="351">
        <f>SUM(I16:I21)</f>
        <v>1101.375</v>
      </c>
      <c r="J22" s="320"/>
      <c r="K22" s="351">
        <f>SUM(K16:K21)</f>
        <v>1541.9249999999993</v>
      </c>
      <c r="L22" s="320"/>
      <c r="M22" s="351">
        <f>SUM(M16:M21)</f>
        <v>1541.9249999999993</v>
      </c>
      <c r="N22" s="320"/>
      <c r="O22" s="351">
        <f>SUM(O16:O21)</f>
        <v>220.27500000000009</v>
      </c>
      <c r="P22" s="320"/>
      <c r="Q22" s="351">
        <f>SUM(Q16:Q21)</f>
        <v>367.125</v>
      </c>
      <c r="R22" s="320"/>
      <c r="S22" s="351">
        <f>SUM(S16:S21)</f>
        <v>3267.0749999999998</v>
      </c>
      <c r="T22" s="320"/>
      <c r="U22" s="351">
        <f>SUM(U16:U21)</f>
        <v>411.17999999999984</v>
      </c>
      <c r="V22" s="320"/>
      <c r="W22" s="351">
        <f>SUM(W16:W21)</f>
        <v>0</v>
      </c>
      <c r="X22" s="600"/>
      <c r="Y22" s="351">
        <v>0</v>
      </c>
      <c r="Z22" s="600"/>
      <c r="AA22" s="351">
        <f>SUM(AA16:AA21)</f>
        <v>0</v>
      </c>
      <c r="AB22" s="600"/>
      <c r="AC22" s="351">
        <f>SUM(AC16:AC21)</f>
        <v>8450.8799999999992</v>
      </c>
    </row>
    <row r="23" spans="1:29">
      <c r="A23" s="307"/>
      <c r="B23" s="308"/>
      <c r="C23" s="326"/>
      <c r="D23" s="327"/>
      <c r="E23" s="328"/>
      <c r="F23" s="329"/>
      <c r="G23" s="330"/>
      <c r="H23" s="315"/>
      <c r="I23" s="316"/>
      <c r="J23" s="315"/>
      <c r="K23" s="317"/>
      <c r="L23" s="315"/>
      <c r="M23" s="317"/>
      <c r="N23" s="315"/>
      <c r="O23" s="317"/>
      <c r="P23" s="315"/>
      <c r="Q23" s="318"/>
      <c r="R23" s="315"/>
      <c r="S23" s="317"/>
      <c r="T23" s="315"/>
      <c r="U23" s="317"/>
      <c r="V23" s="315"/>
      <c r="W23" s="317"/>
      <c r="X23" s="2"/>
      <c r="Y23" s="314"/>
      <c r="Z23" s="2"/>
      <c r="AA23" s="314"/>
      <c r="AB23" s="2"/>
      <c r="AC23" s="314"/>
    </row>
    <row r="24" spans="1:29" ht="41.4">
      <c r="A24" s="307"/>
      <c r="B24" s="308">
        <v>3</v>
      </c>
      <c r="C24" s="322" t="s">
        <v>456</v>
      </c>
      <c r="D24" s="323"/>
      <c r="E24" s="324"/>
      <c r="F24" s="69"/>
      <c r="G24" s="325"/>
      <c r="H24" s="315"/>
      <c r="I24" s="291"/>
      <c r="J24" s="315"/>
      <c r="K24" s="317"/>
      <c r="L24" s="315"/>
      <c r="M24" s="317"/>
      <c r="N24" s="315"/>
      <c r="O24" s="317"/>
      <c r="P24" s="315"/>
      <c r="Q24" s="291"/>
      <c r="R24" s="315"/>
      <c r="S24" s="317"/>
      <c r="T24" s="315"/>
      <c r="U24" s="317"/>
      <c r="V24" s="315"/>
      <c r="W24" s="317"/>
      <c r="X24" s="2"/>
      <c r="Y24" s="314"/>
      <c r="Z24" s="2"/>
      <c r="AA24" s="314"/>
      <c r="AB24" s="2"/>
      <c r="AC24" s="314"/>
    </row>
    <row r="25" spans="1:29">
      <c r="A25" s="312"/>
      <c r="B25" s="313"/>
      <c r="C25" s="290" t="s">
        <v>457</v>
      </c>
      <c r="D25" s="285">
        <v>60</v>
      </c>
      <c r="E25" s="286" t="s">
        <v>285</v>
      </c>
      <c r="F25" s="601">
        <v>125</v>
      </c>
      <c r="G25" s="602">
        <f>D25*F25</f>
        <v>7500</v>
      </c>
      <c r="H25" s="501">
        <v>1</v>
      </c>
      <c r="I25" s="1">
        <f>H25*$H$3*H$5*$G25</f>
        <v>1406.25</v>
      </c>
      <c r="J25" s="501">
        <v>1</v>
      </c>
      <c r="K25" s="1">
        <f>J25*$H$3*J$5*$G25</f>
        <v>1968.7499999999998</v>
      </c>
      <c r="L25" s="501">
        <v>1</v>
      </c>
      <c r="M25" s="1">
        <f>L25*$H$3*L$5*$G25</f>
        <v>1968.7499999999998</v>
      </c>
      <c r="N25" s="501">
        <v>1</v>
      </c>
      <c r="O25" s="1">
        <f>N25*$H$3*N$5*$G25</f>
        <v>281.25000000000006</v>
      </c>
      <c r="P25" s="501">
        <v>0.5</v>
      </c>
      <c r="Q25" s="1">
        <f>P25*$P$3*P$5*$G25</f>
        <v>234.375</v>
      </c>
      <c r="R25" s="501">
        <v>0.5</v>
      </c>
      <c r="S25" s="1">
        <f>R25*$P$3*R$5*$G25</f>
        <v>328.125</v>
      </c>
      <c r="T25" s="501">
        <v>0.5</v>
      </c>
      <c r="U25" s="1">
        <f>T25*$P$3*T$5*$G25</f>
        <v>328.125</v>
      </c>
      <c r="V25" s="501">
        <v>0.5</v>
      </c>
      <c r="W25" s="1">
        <f>V25*$P$3*V$5*$G25</f>
        <v>46.875</v>
      </c>
      <c r="X25" s="2">
        <v>0.875</v>
      </c>
      <c r="Y25" s="3">
        <v>6562.5</v>
      </c>
      <c r="Z25" s="2">
        <f>AB25-X25</f>
        <v>2.5000000000000022E-2</v>
      </c>
      <c r="AA25" s="3">
        <f>AC25-Y25</f>
        <v>187.5</v>
      </c>
      <c r="AB25" s="2">
        <v>0.9</v>
      </c>
      <c r="AC25" s="3">
        <f>AB25*G25</f>
        <v>6750</v>
      </c>
    </row>
    <row r="26" spans="1:29">
      <c r="A26" s="312"/>
      <c r="B26" s="313"/>
      <c r="C26" s="290" t="s">
        <v>458</v>
      </c>
      <c r="D26" s="289">
        <v>350</v>
      </c>
      <c r="E26" s="286" t="s">
        <v>459</v>
      </c>
      <c r="F26" s="287">
        <v>685</v>
      </c>
      <c r="G26" s="338">
        <f>D26*F26</f>
        <v>239750</v>
      </c>
      <c r="H26" s="501">
        <v>1</v>
      </c>
      <c r="I26" s="1">
        <f t="shared" ref="I26" si="6">H26*$H$3*H$5*$G26</f>
        <v>44953.125</v>
      </c>
      <c r="J26" s="501">
        <v>1</v>
      </c>
      <c r="K26" s="1">
        <f t="shared" ref="K26" si="7">J26*$H$3*J$5*$G26</f>
        <v>62934.374999999993</v>
      </c>
      <c r="L26" s="501">
        <v>1</v>
      </c>
      <c r="M26" s="1">
        <f t="shared" ref="M26" si="8">L26*$H$3*L$5*$G26</f>
        <v>62934.374999999993</v>
      </c>
      <c r="N26" s="501">
        <v>1</v>
      </c>
      <c r="O26" s="1">
        <f t="shared" ref="O26" si="9">N26*$H$3*N$5*$G26</f>
        <v>8990.6250000000018</v>
      </c>
      <c r="P26" s="501">
        <v>0.5</v>
      </c>
      <c r="Q26" s="1">
        <f>P26*$P$3*P$5*$G26</f>
        <v>7492.1875</v>
      </c>
      <c r="R26" s="501">
        <v>0.5</v>
      </c>
      <c r="S26" s="1">
        <f>R26*$P$3*R$5*$G26</f>
        <v>10489.0625</v>
      </c>
      <c r="T26" s="501">
        <v>0.5</v>
      </c>
      <c r="U26" s="1">
        <f>T26*$P$3*T$5*$G26</f>
        <v>10489.0625</v>
      </c>
      <c r="V26" s="501">
        <v>0.5</v>
      </c>
      <c r="W26" s="1">
        <f>V26*$P$3*V$5*$G26</f>
        <v>1498.4375</v>
      </c>
      <c r="X26" s="2">
        <v>0.875</v>
      </c>
      <c r="Y26" s="3">
        <v>209781.25</v>
      </c>
      <c r="Z26" s="2">
        <f t="shared" ref="Z26:AA26" si="10">AB26-X26</f>
        <v>2.5000000000000022E-2</v>
      </c>
      <c r="AA26" s="3">
        <f t="shared" si="10"/>
        <v>5993.75</v>
      </c>
      <c r="AB26" s="2">
        <f>+AB25</f>
        <v>0.9</v>
      </c>
      <c r="AC26" s="3">
        <f>AB26*G26</f>
        <v>215775</v>
      </c>
    </row>
    <row r="27" spans="1:29">
      <c r="A27" s="312"/>
      <c r="B27" s="313"/>
      <c r="C27" s="290" t="s">
        <v>460</v>
      </c>
      <c r="D27" s="289"/>
      <c r="E27" s="286"/>
      <c r="F27" s="287"/>
      <c r="G27" s="339"/>
      <c r="H27" s="239"/>
      <c r="I27" s="1"/>
      <c r="J27" s="239"/>
      <c r="K27" s="1"/>
      <c r="L27" s="239"/>
      <c r="M27" s="1"/>
      <c r="N27" s="239"/>
      <c r="O27" s="1"/>
      <c r="P27" s="239"/>
      <c r="Q27" s="1"/>
      <c r="R27" s="239"/>
      <c r="S27" s="1"/>
      <c r="T27" s="239"/>
      <c r="U27" s="1"/>
      <c r="V27" s="239"/>
      <c r="W27" s="1"/>
      <c r="X27" s="2"/>
      <c r="Y27" s="3"/>
      <c r="Z27" s="2"/>
      <c r="AA27" s="3"/>
      <c r="AB27" s="2"/>
      <c r="AC27" s="3" t="s">
        <v>246</v>
      </c>
    </row>
    <row r="28" spans="1:29">
      <c r="A28" s="312"/>
      <c r="B28" s="313"/>
      <c r="C28" s="290" t="s">
        <v>461</v>
      </c>
      <c r="D28" s="289"/>
      <c r="E28" s="286"/>
      <c r="F28" s="287"/>
      <c r="G28" s="339"/>
      <c r="H28" s="239"/>
      <c r="I28" s="1"/>
      <c r="J28" s="239"/>
      <c r="K28" s="1"/>
      <c r="L28" s="239"/>
      <c r="M28" s="1"/>
      <c r="N28" s="239"/>
      <c r="O28" s="1"/>
      <c r="P28" s="239"/>
      <c r="Q28" s="1"/>
      <c r="R28" s="239"/>
      <c r="S28" s="1"/>
      <c r="T28" s="239"/>
      <c r="U28" s="1"/>
      <c r="V28" s="239"/>
      <c r="W28" s="1"/>
      <c r="X28" s="2"/>
      <c r="Y28" s="3"/>
      <c r="Z28" s="2"/>
      <c r="AA28" s="3"/>
      <c r="AB28" s="2"/>
      <c r="AC28" s="3"/>
    </row>
    <row r="29" spans="1:29">
      <c r="A29" s="312"/>
      <c r="B29" s="313"/>
      <c r="C29" s="290" t="s">
        <v>462</v>
      </c>
      <c r="D29" s="289"/>
      <c r="E29" s="286"/>
      <c r="F29" s="287"/>
      <c r="G29" s="339"/>
      <c r="H29" s="239"/>
      <c r="I29" s="1"/>
      <c r="J29" s="239"/>
      <c r="K29" s="1"/>
      <c r="L29" s="239"/>
      <c r="M29" s="1"/>
      <c r="N29" s="239"/>
      <c r="O29" s="1"/>
      <c r="P29" s="239"/>
      <c r="Q29" s="1"/>
      <c r="R29" s="239"/>
      <c r="S29" s="1"/>
      <c r="T29" s="239"/>
      <c r="U29" s="1"/>
      <c r="V29" s="239"/>
      <c r="W29" s="1"/>
      <c r="X29" s="2"/>
      <c r="Y29" s="3"/>
      <c r="Z29" s="2"/>
      <c r="AA29" s="3"/>
      <c r="AB29" s="2"/>
      <c r="AC29" s="3"/>
    </row>
    <row r="30" spans="1:29">
      <c r="A30" s="312"/>
      <c r="B30" s="313"/>
      <c r="C30" s="290" t="s">
        <v>463</v>
      </c>
      <c r="D30" s="289"/>
      <c r="E30" s="286"/>
      <c r="F30" s="287"/>
      <c r="G30" s="339"/>
      <c r="H30" s="239"/>
      <c r="I30" s="1"/>
      <c r="J30" s="239"/>
      <c r="K30" s="1"/>
      <c r="L30" s="239"/>
      <c r="M30" s="1"/>
      <c r="N30" s="239"/>
      <c r="O30" s="1"/>
      <c r="P30" s="239"/>
      <c r="Q30" s="1"/>
      <c r="R30" s="239"/>
      <c r="S30" s="1"/>
      <c r="T30" s="239"/>
      <c r="U30" s="1"/>
      <c r="V30" s="239"/>
      <c r="W30" s="1"/>
      <c r="X30" s="2"/>
      <c r="Y30" s="3"/>
      <c r="Z30" s="2"/>
      <c r="AA30" s="3"/>
      <c r="AB30" s="2"/>
      <c r="AC30" s="3"/>
    </row>
    <row r="31" spans="1:29">
      <c r="A31" s="312"/>
      <c r="B31" s="313"/>
      <c r="C31" s="295"/>
      <c r="D31" s="240"/>
      <c r="E31" s="68"/>
      <c r="F31" s="321"/>
      <c r="G31" s="603"/>
      <c r="H31" s="239"/>
      <c r="I31" s="1"/>
      <c r="J31" s="239"/>
      <c r="K31" s="1"/>
      <c r="L31" s="239"/>
      <c r="M31" s="1"/>
      <c r="N31" s="239"/>
      <c r="O31" s="1"/>
      <c r="P31" s="239"/>
      <c r="Q31" s="1"/>
      <c r="R31" s="239"/>
      <c r="S31" s="1"/>
      <c r="T31" s="239"/>
      <c r="U31" s="1"/>
      <c r="V31" s="239"/>
      <c r="W31" s="1"/>
      <c r="X31" s="2"/>
      <c r="Y31" s="3"/>
      <c r="Z31" s="2"/>
      <c r="AA31" s="3"/>
      <c r="AB31" s="2"/>
      <c r="AC31" s="3"/>
    </row>
    <row r="32" spans="1:29">
      <c r="A32" s="312"/>
      <c r="B32" s="313"/>
      <c r="C32" s="290" t="s">
        <v>464</v>
      </c>
      <c r="D32" s="285"/>
      <c r="E32" s="288"/>
      <c r="F32" s="288">
        <v>0.1</v>
      </c>
      <c r="G32" s="339">
        <f>SUM(G25:G26)*F32</f>
        <v>24725</v>
      </c>
      <c r="H32" s="239"/>
      <c r="I32" s="1">
        <f>H32*$H$3*H$5*$G32</f>
        <v>0</v>
      </c>
      <c r="J32" s="239"/>
      <c r="K32" s="1">
        <f>J32*$H$3*J$5*$G32</f>
        <v>0</v>
      </c>
      <c r="L32" s="239"/>
      <c r="M32" s="1">
        <f>L32*$H$3*L$5*$G32</f>
        <v>0</v>
      </c>
      <c r="N32" s="239"/>
      <c r="O32" s="1">
        <f>N32*$H$3*N$5*$G32</f>
        <v>0</v>
      </c>
      <c r="P32" s="239"/>
      <c r="Q32" s="1">
        <f>P32*$P$3*P$5*$G32</f>
        <v>0</v>
      </c>
      <c r="R32" s="239"/>
      <c r="S32" s="1">
        <f>R32*$P$3*R$5*$G32</f>
        <v>0</v>
      </c>
      <c r="T32" s="239"/>
      <c r="U32" s="1">
        <f>T32*$P$3*T$5*$G32</f>
        <v>0</v>
      </c>
      <c r="V32" s="239"/>
      <c r="W32" s="1">
        <f>V32*$P$3*V$5*$G32</f>
        <v>0</v>
      </c>
      <c r="X32" s="2"/>
      <c r="Y32" s="3"/>
      <c r="Z32" s="2">
        <f t="shared" ref="Z32:AA32" si="11">AB32-X32</f>
        <v>0</v>
      </c>
      <c r="AA32" s="3">
        <f t="shared" si="11"/>
        <v>0</v>
      </c>
      <c r="AB32" s="2">
        <f t="shared" ref="AB32" si="12">AC32/$G32</f>
        <v>0</v>
      </c>
      <c r="AC32" s="3">
        <f t="shared" ref="AC32" si="13">O32+I32+K32+M32+Q32+S32+U32+W32</f>
        <v>0</v>
      </c>
    </row>
    <row r="33" spans="1:31">
      <c r="A33" s="307"/>
      <c r="B33" s="308"/>
      <c r="C33" s="326"/>
      <c r="D33" s="327"/>
      <c r="E33" s="328"/>
      <c r="F33" s="329"/>
      <c r="G33" s="330"/>
      <c r="H33" s="315"/>
      <c r="I33" s="316"/>
      <c r="J33" s="315"/>
      <c r="K33" s="317"/>
      <c r="L33" s="315"/>
      <c r="M33" s="317"/>
      <c r="N33" s="315"/>
      <c r="O33" s="317"/>
      <c r="P33" s="315"/>
      <c r="Q33" s="318"/>
      <c r="R33" s="315"/>
      <c r="S33" s="317"/>
      <c r="T33" s="315"/>
      <c r="U33" s="317"/>
      <c r="V33" s="315"/>
      <c r="W33" s="317"/>
      <c r="X33" s="2"/>
      <c r="Y33" s="314"/>
      <c r="Z33" s="2"/>
      <c r="AA33" s="314"/>
      <c r="AB33" s="2"/>
      <c r="AC33" s="314"/>
    </row>
    <row r="34" spans="1:31">
      <c r="A34" s="309"/>
      <c r="B34" s="310"/>
      <c r="C34" s="319" t="s">
        <v>100</v>
      </c>
      <c r="D34" s="597"/>
      <c r="E34" s="598"/>
      <c r="F34" s="599"/>
      <c r="G34" s="311">
        <f>SUM(G25:G33)</f>
        <v>271975</v>
      </c>
      <c r="H34" s="320"/>
      <c r="I34" s="351">
        <f>SUM(I25:I33)</f>
        <v>46359.375</v>
      </c>
      <c r="J34" s="320"/>
      <c r="K34" s="351">
        <f>SUM(K25:K33)</f>
        <v>64903.124999999993</v>
      </c>
      <c r="L34" s="320"/>
      <c r="M34" s="351">
        <f>SUM(M25:M33)</f>
        <v>64903.124999999993</v>
      </c>
      <c r="N34" s="320"/>
      <c r="O34" s="351">
        <f>SUM(O25:O33)</f>
        <v>9271.8750000000018</v>
      </c>
      <c r="P34" s="320"/>
      <c r="Q34" s="351">
        <f>SUM(Q25:Q33)</f>
        <v>7726.5625</v>
      </c>
      <c r="R34" s="320"/>
      <c r="S34" s="351">
        <f>SUM(S25:S33)</f>
        <v>10817.1875</v>
      </c>
      <c r="T34" s="320"/>
      <c r="U34" s="351">
        <f>SUM(U25:U33)</f>
        <v>10817.1875</v>
      </c>
      <c r="V34" s="320"/>
      <c r="W34" s="351">
        <f>SUM(W25:W33)</f>
        <v>1545.3125</v>
      </c>
      <c r="X34" s="600"/>
      <c r="Y34" s="351">
        <f>SUM(Y25:Y33)</f>
        <v>216343.75</v>
      </c>
      <c r="Z34" s="600"/>
      <c r="AA34" s="351">
        <f>SUM(AA25:AA33)</f>
        <v>6181.25</v>
      </c>
      <c r="AB34" s="600"/>
      <c r="AC34" s="351">
        <f>SUM(AC25:AC33)</f>
        <v>222525</v>
      </c>
      <c r="AE34" s="260">
        <f>7/11</f>
        <v>0.63636363636363635</v>
      </c>
    </row>
    <row r="35" spans="1:31">
      <c r="A35" s="307"/>
      <c r="B35" s="308"/>
      <c r="C35" s="326"/>
      <c r="D35" s="327"/>
      <c r="E35" s="328"/>
      <c r="F35" s="329"/>
      <c r="G35" s="330"/>
      <c r="H35" s="315"/>
      <c r="I35" s="316"/>
      <c r="J35" s="315"/>
      <c r="K35" s="317"/>
      <c r="L35" s="315"/>
      <c r="M35" s="317"/>
      <c r="N35" s="315"/>
      <c r="O35" s="317"/>
      <c r="P35" s="315"/>
      <c r="Q35" s="318"/>
      <c r="R35" s="315"/>
      <c r="S35" s="317"/>
      <c r="T35" s="315"/>
      <c r="U35" s="317"/>
      <c r="V35" s="315"/>
      <c r="W35" s="317"/>
      <c r="X35" s="2"/>
      <c r="Y35" s="314"/>
      <c r="Z35" s="2"/>
      <c r="AA35" s="314"/>
      <c r="AB35" s="2"/>
      <c r="AC35" s="314"/>
    </row>
    <row r="36" spans="1:31" ht="55.2">
      <c r="A36" s="307"/>
      <c r="B36" s="308" t="s">
        <v>465</v>
      </c>
      <c r="C36" s="331" t="s">
        <v>466</v>
      </c>
      <c r="D36" s="327"/>
      <c r="E36" s="328"/>
      <c r="F36" s="329"/>
      <c r="G36" s="330"/>
      <c r="H36" s="315"/>
      <c r="I36" s="604" t="s">
        <v>448</v>
      </c>
      <c r="J36" s="315"/>
      <c r="K36" s="317"/>
      <c r="L36" s="315"/>
      <c r="M36" s="317"/>
      <c r="N36" s="315"/>
      <c r="O36" s="317"/>
      <c r="P36" s="315"/>
      <c r="Q36" s="291" t="s">
        <v>313</v>
      </c>
      <c r="R36" s="315"/>
      <c r="S36" s="317"/>
      <c r="T36" s="315"/>
      <c r="U36" s="317"/>
      <c r="V36" s="315"/>
      <c r="W36" s="317"/>
      <c r="X36" s="2"/>
      <c r="Y36" s="314"/>
      <c r="Z36" s="2"/>
      <c r="AA36" s="314"/>
      <c r="AB36" s="2"/>
      <c r="AC36" s="314"/>
    </row>
    <row r="37" spans="1:31">
      <c r="A37" s="312"/>
      <c r="B37" s="313"/>
      <c r="C37" s="332" t="s">
        <v>312</v>
      </c>
      <c r="D37" s="333">
        <v>1</v>
      </c>
      <c r="E37" s="334" t="s">
        <v>2</v>
      </c>
      <c r="F37" s="335">
        <v>35375</v>
      </c>
      <c r="G37" s="336">
        <f>D37*F37</f>
        <v>35375</v>
      </c>
      <c r="H37" s="239"/>
      <c r="I37" s="1">
        <f>H37*G37*0.75</f>
        <v>0</v>
      </c>
      <c r="J37" s="239"/>
      <c r="K37" s="1"/>
      <c r="L37" s="239"/>
      <c r="M37" s="1"/>
      <c r="N37" s="239"/>
      <c r="O37" s="1"/>
      <c r="P37" s="239"/>
      <c r="Q37" s="1">
        <f>P37*G37*0.25</f>
        <v>0</v>
      </c>
      <c r="R37" s="239"/>
      <c r="S37" s="1"/>
      <c r="T37" s="239"/>
      <c r="U37" s="1"/>
      <c r="V37" s="239"/>
      <c r="W37" s="1"/>
      <c r="X37" s="2"/>
      <c r="Y37" s="3"/>
      <c r="Z37" s="2">
        <f>AB37-X37</f>
        <v>0</v>
      </c>
      <c r="AA37" s="3">
        <f>AC37-Y37</f>
        <v>0</v>
      </c>
      <c r="AB37" s="2">
        <f>AC37/$G37</f>
        <v>0</v>
      </c>
      <c r="AC37" s="3">
        <f>O37+I37+K37+M37+Q37+S37+U37+W37</f>
        <v>0</v>
      </c>
    </row>
    <row r="38" spans="1:31">
      <c r="A38" s="312"/>
      <c r="B38" s="313"/>
      <c r="C38" s="332" t="s">
        <v>277</v>
      </c>
      <c r="D38" s="333"/>
      <c r="E38" s="334">
        <v>0.1</v>
      </c>
      <c r="F38" s="335"/>
      <c r="G38" s="336">
        <f>ROUND(E38*G37,0)</f>
        <v>3538</v>
      </c>
      <c r="H38" s="239"/>
      <c r="I38" s="1">
        <f>H38*G38*0.75</f>
        <v>0</v>
      </c>
      <c r="J38" s="239"/>
      <c r="K38" s="1"/>
      <c r="L38" s="239"/>
      <c r="M38" s="1"/>
      <c r="N38" s="239"/>
      <c r="O38" s="1"/>
      <c r="P38" s="239"/>
      <c r="Q38" s="1">
        <f>P38*G38*0.25</f>
        <v>0</v>
      </c>
      <c r="R38" s="239"/>
      <c r="S38" s="1"/>
      <c r="T38" s="239"/>
      <c r="U38" s="1"/>
      <c r="V38" s="239"/>
      <c r="W38" s="1"/>
      <c r="X38" s="2"/>
      <c r="Y38" s="3"/>
      <c r="Z38" s="2">
        <f>AB38-X38</f>
        <v>0</v>
      </c>
      <c r="AA38" s="3">
        <f>AC38-Y38</f>
        <v>0</v>
      </c>
      <c r="AB38" s="2">
        <f>AC38/$G38</f>
        <v>0</v>
      </c>
      <c r="AC38" s="3">
        <f>O38+I38+K38+M38+Q38+S38+U38+W38</f>
        <v>0</v>
      </c>
    </row>
    <row r="39" spans="1:31">
      <c r="A39" s="307"/>
      <c r="B39" s="308"/>
      <c r="C39" s="326"/>
      <c r="D39" s="327"/>
      <c r="E39" s="328"/>
      <c r="F39" s="329"/>
      <c r="G39" s="330"/>
      <c r="H39" s="315"/>
      <c r="I39" s="316"/>
      <c r="J39" s="315"/>
      <c r="K39" s="317"/>
      <c r="L39" s="315"/>
      <c r="M39" s="317"/>
      <c r="N39" s="315"/>
      <c r="O39" s="317"/>
      <c r="P39" s="315"/>
      <c r="Q39" s="318"/>
      <c r="R39" s="315"/>
      <c r="S39" s="317"/>
      <c r="T39" s="315"/>
      <c r="U39" s="317"/>
      <c r="V39" s="315"/>
      <c r="W39" s="317"/>
      <c r="X39" s="2"/>
      <c r="Y39" s="314"/>
      <c r="Z39" s="2"/>
      <c r="AA39" s="314"/>
      <c r="AB39" s="2"/>
      <c r="AC39" s="314"/>
    </row>
    <row r="40" spans="1:31">
      <c r="A40" s="309"/>
      <c r="B40" s="310"/>
      <c r="C40" s="319" t="s">
        <v>100</v>
      </c>
      <c r="D40" s="597"/>
      <c r="E40" s="598"/>
      <c r="F40" s="599"/>
      <c r="G40" s="311">
        <f>SUM(G37:G39)</f>
        <v>38913</v>
      </c>
      <c r="H40" s="320"/>
      <c r="I40" s="351">
        <f>SUM(I37:I39)</f>
        <v>0</v>
      </c>
      <c r="J40" s="320"/>
      <c r="K40" s="351">
        <f>SUM(K37:K39)</f>
        <v>0</v>
      </c>
      <c r="L40" s="320"/>
      <c r="M40" s="351">
        <f>SUM(M37:M39)</f>
        <v>0</v>
      </c>
      <c r="N40" s="320"/>
      <c r="O40" s="351">
        <f>SUM(O37:O39)</f>
        <v>0</v>
      </c>
      <c r="P40" s="320"/>
      <c r="Q40" s="351">
        <f>SUM(Q37:Q39)</f>
        <v>0</v>
      </c>
      <c r="R40" s="320"/>
      <c r="S40" s="351">
        <f>SUM(S37:S39)</f>
        <v>0</v>
      </c>
      <c r="T40" s="320"/>
      <c r="U40" s="351">
        <f>SUM(U37:U39)</f>
        <v>0</v>
      </c>
      <c r="V40" s="320"/>
      <c r="W40" s="351">
        <f>SUM(W37:W39)</f>
        <v>0</v>
      </c>
      <c r="X40" s="600"/>
      <c r="Y40" s="351">
        <f>SUM(Y37:Y39)</f>
        <v>0</v>
      </c>
      <c r="Z40" s="600"/>
      <c r="AA40" s="351">
        <f>SUM(AA37:AA39)</f>
        <v>0</v>
      </c>
      <c r="AB40" s="600"/>
      <c r="AC40" s="351">
        <f>SUM(AC37:AC39)</f>
        <v>0</v>
      </c>
    </row>
    <row r="41" spans="1:31">
      <c r="A41" s="307"/>
      <c r="B41" s="308"/>
      <c r="C41" s="326"/>
      <c r="D41" s="327"/>
      <c r="E41" s="328"/>
      <c r="F41" s="329"/>
      <c r="G41" s="330"/>
      <c r="H41" s="315"/>
      <c r="I41" s="316"/>
      <c r="J41" s="315"/>
      <c r="K41" s="317"/>
      <c r="L41" s="315"/>
      <c r="M41" s="317"/>
      <c r="N41" s="315"/>
      <c r="O41" s="317"/>
      <c r="P41" s="315"/>
      <c r="Q41" s="318"/>
      <c r="R41" s="315"/>
      <c r="S41" s="317"/>
      <c r="T41" s="315"/>
      <c r="U41" s="317"/>
      <c r="V41" s="315"/>
      <c r="W41" s="317"/>
      <c r="X41" s="2"/>
      <c r="Y41" s="314"/>
      <c r="Z41" s="2"/>
      <c r="AA41" s="314"/>
      <c r="AB41" s="2"/>
      <c r="AC41" s="314"/>
    </row>
    <row r="42" spans="1:31" ht="55.2">
      <c r="A42" s="307"/>
      <c r="B42" s="308" t="s">
        <v>467</v>
      </c>
      <c r="C42" s="331" t="s">
        <v>468</v>
      </c>
      <c r="D42" s="327"/>
      <c r="E42" s="328"/>
      <c r="F42" s="329"/>
      <c r="G42" s="330"/>
      <c r="H42" s="315"/>
      <c r="I42" s="604" t="s">
        <v>448</v>
      </c>
      <c r="J42" s="315"/>
      <c r="K42" s="317"/>
      <c r="L42" s="315"/>
      <c r="M42" s="317"/>
      <c r="N42" s="315"/>
      <c r="O42" s="317"/>
      <c r="P42" s="315"/>
      <c r="Q42" s="291" t="s">
        <v>313</v>
      </c>
      <c r="R42" s="315"/>
      <c r="S42" s="317"/>
      <c r="T42" s="315"/>
      <c r="U42" s="317"/>
      <c r="V42" s="315"/>
      <c r="W42" s="317"/>
      <c r="X42" s="2"/>
      <c r="Y42" s="314"/>
      <c r="Z42" s="2"/>
      <c r="AA42" s="314"/>
      <c r="AB42" s="2"/>
      <c r="AC42" s="314"/>
    </row>
    <row r="43" spans="1:31">
      <c r="A43" s="312"/>
      <c r="B43" s="313"/>
      <c r="C43" s="332" t="s">
        <v>312</v>
      </c>
      <c r="D43" s="333">
        <v>1</v>
      </c>
      <c r="E43" s="334" t="s">
        <v>2</v>
      </c>
      <c r="F43" s="335">
        <v>13741</v>
      </c>
      <c r="G43" s="336">
        <f>D43*F43</f>
        <v>13741</v>
      </c>
      <c r="H43" s="239"/>
      <c r="I43" s="1">
        <f>H43*G43*0.75</f>
        <v>0</v>
      </c>
      <c r="J43" s="239"/>
      <c r="K43" s="1"/>
      <c r="L43" s="239"/>
      <c r="M43" s="1"/>
      <c r="N43" s="239"/>
      <c r="O43" s="1"/>
      <c r="P43" s="239"/>
      <c r="Q43" s="1">
        <f>P43*G43*0.25</f>
        <v>0</v>
      </c>
      <c r="R43" s="239"/>
      <c r="S43" s="1"/>
      <c r="T43" s="239"/>
      <c r="U43" s="1"/>
      <c r="V43" s="239"/>
      <c r="W43" s="1"/>
      <c r="X43" s="2"/>
      <c r="Y43" s="3"/>
      <c r="Z43" s="2">
        <f>AB43-X43</f>
        <v>0</v>
      </c>
      <c r="AA43" s="3">
        <f>AC43-Y43</f>
        <v>0</v>
      </c>
      <c r="AB43" s="2">
        <f>AC43/$G43</f>
        <v>0</v>
      </c>
      <c r="AC43" s="3">
        <f>O43+I43+K43+M43+Q43+S43+U43+W43</f>
        <v>0</v>
      </c>
    </row>
    <row r="44" spans="1:31">
      <c r="A44" s="312"/>
      <c r="B44" s="313"/>
      <c r="C44" s="332" t="s">
        <v>277</v>
      </c>
      <c r="D44" s="333"/>
      <c r="E44" s="334">
        <v>0.1</v>
      </c>
      <c r="F44" s="335"/>
      <c r="G44" s="336">
        <f>ROUND(E44*G43,0)</f>
        <v>1374</v>
      </c>
      <c r="H44" s="239"/>
      <c r="I44" s="1">
        <f>H44*G44*0.75</f>
        <v>0</v>
      </c>
      <c r="J44" s="239"/>
      <c r="K44" s="1"/>
      <c r="L44" s="239"/>
      <c r="M44" s="1"/>
      <c r="N44" s="239"/>
      <c r="O44" s="1"/>
      <c r="P44" s="239"/>
      <c r="Q44" s="1">
        <f>P44*G44*0.25</f>
        <v>0</v>
      </c>
      <c r="R44" s="239"/>
      <c r="S44" s="1"/>
      <c r="T44" s="239"/>
      <c r="U44" s="1"/>
      <c r="V44" s="239"/>
      <c r="W44" s="1"/>
      <c r="X44" s="2"/>
      <c r="Y44" s="3"/>
      <c r="Z44" s="2">
        <f>AB44-X44</f>
        <v>0</v>
      </c>
      <c r="AA44" s="3">
        <f>AC44-Y44</f>
        <v>0</v>
      </c>
      <c r="AB44" s="2">
        <f>AC44/$G44</f>
        <v>0</v>
      </c>
      <c r="AC44" s="3">
        <f>O44+I44+K44+M44+Q44+S44+U44+W44</f>
        <v>0</v>
      </c>
    </row>
    <row r="45" spans="1:31">
      <c r="A45" s="307"/>
      <c r="B45" s="308"/>
      <c r="C45" s="326"/>
      <c r="D45" s="327"/>
      <c r="E45" s="328"/>
      <c r="F45" s="329"/>
      <c r="G45" s="330"/>
      <c r="H45" s="315"/>
      <c r="I45" s="316"/>
      <c r="J45" s="315"/>
      <c r="K45" s="317"/>
      <c r="L45" s="315"/>
      <c r="M45" s="317"/>
      <c r="N45" s="315"/>
      <c r="O45" s="317"/>
      <c r="P45" s="315"/>
      <c r="Q45" s="318"/>
      <c r="R45" s="315"/>
      <c r="S45" s="317"/>
      <c r="T45" s="315"/>
      <c r="U45" s="317"/>
      <c r="V45" s="315"/>
      <c r="W45" s="317"/>
      <c r="X45" s="2"/>
      <c r="Y45" s="314"/>
      <c r="Z45" s="2"/>
      <c r="AA45" s="314"/>
      <c r="AB45" s="2"/>
      <c r="AC45" s="314"/>
    </row>
    <row r="46" spans="1:31">
      <c r="A46" s="309"/>
      <c r="B46" s="310"/>
      <c r="C46" s="319" t="s">
        <v>100</v>
      </c>
      <c r="D46" s="597"/>
      <c r="E46" s="598"/>
      <c r="F46" s="599"/>
      <c r="G46" s="311">
        <f>SUM(G43:G45)</f>
        <v>15115</v>
      </c>
      <c r="H46" s="320"/>
      <c r="I46" s="351">
        <f>SUM(I43:I45)</f>
        <v>0</v>
      </c>
      <c r="J46" s="320"/>
      <c r="K46" s="351">
        <f>SUM(K43:K45)</f>
        <v>0</v>
      </c>
      <c r="L46" s="320"/>
      <c r="M46" s="351">
        <f>SUM(M43:M45)</f>
        <v>0</v>
      </c>
      <c r="N46" s="320"/>
      <c r="O46" s="351">
        <f>SUM(O43:O45)</f>
        <v>0</v>
      </c>
      <c r="P46" s="320"/>
      <c r="Q46" s="351">
        <f>SUM(Q43:Q45)</f>
        <v>0</v>
      </c>
      <c r="R46" s="320"/>
      <c r="S46" s="351">
        <f>SUM(S43:S45)</f>
        <v>0</v>
      </c>
      <c r="T46" s="320"/>
      <c r="U46" s="351">
        <f>SUM(U43:U45)</f>
        <v>0</v>
      </c>
      <c r="V46" s="320"/>
      <c r="W46" s="351">
        <f>SUM(W43:W45)</f>
        <v>0</v>
      </c>
      <c r="X46" s="600"/>
      <c r="Y46" s="351">
        <f>SUM(Y43:Y45)</f>
        <v>0</v>
      </c>
      <c r="Z46" s="600"/>
      <c r="AA46" s="351">
        <f>SUM(AA43:AA45)</f>
        <v>0</v>
      </c>
      <c r="AB46" s="600"/>
      <c r="AC46" s="351">
        <f>SUM(AC43:AC45)</f>
        <v>0</v>
      </c>
    </row>
    <row r="47" spans="1:31" ht="41.4">
      <c r="A47" s="307"/>
      <c r="B47" s="308">
        <v>4</v>
      </c>
      <c r="C47" s="322" t="s">
        <v>475</v>
      </c>
      <c r="D47" s="323"/>
      <c r="E47" s="324"/>
      <c r="F47" s="69"/>
      <c r="G47" s="325"/>
      <c r="H47" s="315"/>
      <c r="I47" s="291"/>
      <c r="J47" s="315"/>
      <c r="K47" s="317"/>
      <c r="L47" s="315"/>
      <c r="M47" s="317"/>
      <c r="N47" s="315"/>
      <c r="O47" s="317"/>
      <c r="P47" s="315"/>
      <c r="Q47" s="291"/>
      <c r="R47" s="315"/>
      <c r="S47" s="317"/>
      <c r="T47" s="315"/>
      <c r="U47" s="317"/>
      <c r="V47" s="315"/>
      <c r="W47" s="317"/>
      <c r="X47" s="2"/>
      <c r="Y47" s="314"/>
      <c r="Z47" s="2"/>
      <c r="AA47" s="314"/>
      <c r="AB47" s="2"/>
      <c r="AC47" s="314"/>
    </row>
    <row r="48" spans="1:31">
      <c r="A48" s="307"/>
      <c r="B48" s="308"/>
      <c r="C48" s="322"/>
      <c r="D48" s="323"/>
      <c r="E48" s="324"/>
      <c r="F48" s="69"/>
      <c r="G48" s="325"/>
      <c r="H48" s="315"/>
      <c r="I48" s="614"/>
      <c r="J48" s="315"/>
      <c r="K48" s="317"/>
      <c r="L48" s="315"/>
      <c r="M48" s="317"/>
      <c r="N48" s="315"/>
      <c r="O48" s="317"/>
      <c r="P48" s="315"/>
      <c r="Q48" s="614"/>
      <c r="R48" s="315"/>
      <c r="S48" s="317"/>
      <c r="T48" s="315"/>
      <c r="U48" s="317"/>
      <c r="V48" s="315"/>
      <c r="W48" s="317"/>
      <c r="X48" s="2"/>
      <c r="Y48" s="314"/>
      <c r="Z48" s="2"/>
      <c r="AA48" s="314"/>
      <c r="AB48" s="2"/>
      <c r="AC48" s="314"/>
    </row>
    <row r="49" spans="1:29">
      <c r="A49" s="312"/>
      <c r="B49" s="313"/>
      <c r="C49" s="290" t="s">
        <v>476</v>
      </c>
      <c r="D49" s="285">
        <v>500</v>
      </c>
      <c r="E49" s="286" t="s">
        <v>285</v>
      </c>
      <c r="F49" s="601">
        <v>22</v>
      </c>
      <c r="G49" s="602">
        <v>11000</v>
      </c>
      <c r="H49" s="501">
        <v>1</v>
      </c>
      <c r="I49" s="1">
        <v>2062.5</v>
      </c>
      <c r="J49" s="501">
        <v>1</v>
      </c>
      <c r="K49" s="1">
        <v>2887.4999999999995</v>
      </c>
      <c r="L49" s="501">
        <v>1</v>
      </c>
      <c r="M49" s="1">
        <v>2887.4999999999995</v>
      </c>
      <c r="N49" s="501">
        <v>1</v>
      </c>
      <c r="O49" s="1">
        <v>412.50000000000006</v>
      </c>
      <c r="P49" s="501">
        <v>1</v>
      </c>
      <c r="Q49" s="1">
        <v>687.5</v>
      </c>
      <c r="R49" s="501">
        <v>1</v>
      </c>
      <c r="S49" s="1">
        <v>962.49999999999989</v>
      </c>
      <c r="T49" s="501">
        <v>1</v>
      </c>
      <c r="U49" s="1">
        <v>962.49999999999989</v>
      </c>
      <c r="V49" s="501">
        <v>1</v>
      </c>
      <c r="W49" s="1">
        <v>137.5</v>
      </c>
      <c r="X49" s="2"/>
      <c r="Y49" s="3"/>
      <c r="Z49" s="2">
        <v>1</v>
      </c>
      <c r="AA49" s="3">
        <v>11000</v>
      </c>
      <c r="AB49" s="2">
        <v>1</v>
      </c>
      <c r="AC49" s="3">
        <v>11000</v>
      </c>
    </row>
    <row r="50" spans="1:29">
      <c r="A50" s="312"/>
      <c r="B50" s="313"/>
      <c r="C50" s="615" t="s">
        <v>477</v>
      </c>
      <c r="D50" s="285"/>
      <c r="E50" s="286"/>
      <c r="F50" s="601"/>
      <c r="G50" s="602"/>
      <c r="H50" s="613"/>
      <c r="I50" s="1"/>
      <c r="J50" s="613"/>
      <c r="K50" s="1"/>
      <c r="L50" s="613"/>
      <c r="M50" s="1"/>
      <c r="N50" s="613"/>
      <c r="O50" s="1"/>
      <c r="P50" s="613"/>
      <c r="Q50" s="1"/>
      <c r="R50" s="613"/>
      <c r="S50" s="1"/>
      <c r="T50" s="613"/>
      <c r="U50" s="1"/>
      <c r="V50" s="613"/>
      <c r="W50" s="1"/>
      <c r="X50" s="2"/>
      <c r="Y50" s="3"/>
      <c r="Z50" s="2"/>
      <c r="AA50" s="3"/>
      <c r="AB50" s="2"/>
      <c r="AC50" s="3"/>
    </row>
    <row r="51" spans="1:29">
      <c r="A51" s="312"/>
      <c r="B51" s="313"/>
      <c r="C51" s="615" t="s">
        <v>478</v>
      </c>
      <c r="D51" s="285"/>
      <c r="E51" s="286"/>
      <c r="F51" s="601"/>
      <c r="G51" s="602"/>
      <c r="H51" s="613"/>
      <c r="I51" s="1"/>
      <c r="J51" s="613"/>
      <c r="K51" s="1"/>
      <c r="L51" s="613"/>
      <c r="M51" s="1"/>
      <c r="N51" s="613"/>
      <c r="O51" s="1"/>
      <c r="P51" s="613"/>
      <c r="Q51" s="1"/>
      <c r="R51" s="613"/>
      <c r="S51" s="1"/>
      <c r="T51" s="613"/>
      <c r="U51" s="1"/>
      <c r="V51" s="613"/>
      <c r="W51" s="1"/>
      <c r="X51" s="2"/>
      <c r="Y51" s="3"/>
      <c r="Z51" s="2"/>
      <c r="AA51" s="3"/>
      <c r="AB51" s="2"/>
      <c r="AC51" s="3"/>
    </row>
    <row r="52" spans="1:29">
      <c r="A52" s="312"/>
      <c r="B52" s="313"/>
      <c r="C52" s="290"/>
      <c r="D52" s="285"/>
      <c r="E52" s="286"/>
      <c r="F52" s="601"/>
      <c r="G52" s="602"/>
      <c r="H52" s="613"/>
      <c r="I52" s="1"/>
      <c r="J52" s="613"/>
      <c r="K52" s="1"/>
      <c r="L52" s="613"/>
      <c r="M52" s="1"/>
      <c r="N52" s="613"/>
      <c r="O52" s="1"/>
      <c r="P52" s="613"/>
      <c r="Q52" s="1"/>
      <c r="R52" s="613"/>
      <c r="S52" s="1"/>
      <c r="T52" s="613"/>
      <c r="U52" s="1"/>
      <c r="V52" s="613"/>
      <c r="W52" s="1"/>
      <c r="X52" s="2"/>
      <c r="Y52" s="3"/>
      <c r="Z52" s="2"/>
      <c r="AA52" s="3"/>
      <c r="AB52" s="2"/>
      <c r="AC52" s="3"/>
    </row>
    <row r="53" spans="1:29">
      <c r="A53" s="312"/>
      <c r="B53" s="313"/>
      <c r="C53" s="290" t="s">
        <v>479</v>
      </c>
      <c r="D53" s="285">
        <v>750</v>
      </c>
      <c r="E53" s="286" t="s">
        <v>285</v>
      </c>
      <c r="F53" s="601">
        <v>22</v>
      </c>
      <c r="G53" s="338">
        <v>16500</v>
      </c>
      <c r="H53" s="501">
        <v>1</v>
      </c>
      <c r="I53" s="1">
        <v>3093.75</v>
      </c>
      <c r="J53" s="501">
        <v>1</v>
      </c>
      <c r="K53" s="1">
        <v>4331.2499999999991</v>
      </c>
      <c r="L53" s="501">
        <v>1</v>
      </c>
      <c r="M53" s="1">
        <v>4331.2499999999991</v>
      </c>
      <c r="N53" s="501">
        <v>1</v>
      </c>
      <c r="O53" s="1">
        <v>618.75000000000011</v>
      </c>
      <c r="P53" s="501">
        <v>1</v>
      </c>
      <c r="Q53" s="1">
        <v>1031.25</v>
      </c>
      <c r="R53" s="501">
        <v>1</v>
      </c>
      <c r="S53" s="1">
        <v>1443.75</v>
      </c>
      <c r="T53" s="501">
        <v>1</v>
      </c>
      <c r="U53" s="1">
        <v>1443.75</v>
      </c>
      <c r="V53" s="501">
        <v>1</v>
      </c>
      <c r="W53" s="1">
        <v>206.25</v>
      </c>
      <c r="X53" s="2"/>
      <c r="Y53" s="3"/>
      <c r="Z53" s="2"/>
      <c r="AA53" s="3"/>
      <c r="AB53" s="2"/>
      <c r="AC53" s="3"/>
    </row>
    <row r="54" spans="1:29">
      <c r="A54" s="312"/>
      <c r="B54" s="313"/>
      <c r="C54" s="615" t="s">
        <v>477</v>
      </c>
      <c r="D54" s="289"/>
      <c r="E54" s="286"/>
      <c r="F54" s="287"/>
      <c r="G54" s="339"/>
      <c r="H54" s="239"/>
      <c r="I54" s="1"/>
      <c r="J54" s="239"/>
      <c r="K54" s="1"/>
      <c r="L54" s="239"/>
      <c r="M54" s="1"/>
      <c r="N54" s="239"/>
      <c r="O54" s="1"/>
      <c r="P54" s="239"/>
      <c r="Q54" s="1"/>
      <c r="R54" s="239"/>
      <c r="S54" s="1"/>
      <c r="T54" s="239"/>
      <c r="U54" s="1"/>
      <c r="V54" s="239"/>
      <c r="W54" s="1"/>
      <c r="X54" s="2"/>
      <c r="Y54" s="3"/>
      <c r="Z54" s="2"/>
      <c r="AA54" s="3"/>
      <c r="AB54" s="2"/>
      <c r="AC54" s="3"/>
    </row>
    <row r="55" spans="1:29">
      <c r="A55" s="312"/>
      <c r="B55" s="313"/>
      <c r="C55" s="615" t="s">
        <v>480</v>
      </c>
      <c r="D55" s="289"/>
      <c r="E55" s="286"/>
      <c r="F55" s="287"/>
      <c r="G55" s="339"/>
      <c r="H55" s="239"/>
      <c r="I55" s="1"/>
      <c r="J55" s="239"/>
      <c r="K55" s="1"/>
      <c r="L55" s="239"/>
      <c r="M55" s="1"/>
      <c r="N55" s="239"/>
      <c r="O55" s="1"/>
      <c r="P55" s="239"/>
      <c r="Q55" s="1"/>
      <c r="R55" s="239"/>
      <c r="S55" s="1"/>
      <c r="T55" s="239"/>
      <c r="U55" s="1"/>
      <c r="V55" s="239"/>
      <c r="W55" s="1"/>
      <c r="X55" s="2"/>
      <c r="Y55" s="3"/>
      <c r="Z55" s="2"/>
      <c r="AA55" s="3"/>
      <c r="AB55" s="2"/>
      <c r="AC55" s="3"/>
    </row>
    <row r="56" spans="1:29">
      <c r="A56" s="312"/>
      <c r="B56" s="313"/>
      <c r="C56" s="295"/>
      <c r="D56" s="240"/>
      <c r="E56" s="68"/>
      <c r="F56" s="321"/>
      <c r="G56" s="603"/>
      <c r="H56" s="239"/>
      <c r="I56" s="1"/>
      <c r="J56" s="239"/>
      <c r="K56" s="1"/>
      <c r="L56" s="239"/>
      <c r="M56" s="1"/>
      <c r="N56" s="239"/>
      <c r="O56" s="1"/>
      <c r="P56" s="239"/>
      <c r="Q56" s="1"/>
      <c r="R56" s="239"/>
      <c r="S56" s="1"/>
      <c r="T56" s="239"/>
      <c r="U56" s="1"/>
      <c r="V56" s="239"/>
      <c r="W56" s="1"/>
      <c r="X56" s="2"/>
      <c r="Y56" s="3"/>
      <c r="Z56" s="2"/>
      <c r="AA56" s="3"/>
      <c r="AB56" s="2"/>
      <c r="AC56" s="3"/>
    </row>
    <row r="57" spans="1:29">
      <c r="A57" s="312"/>
      <c r="B57" s="313"/>
      <c r="C57" s="290" t="s">
        <v>464</v>
      </c>
      <c r="D57" s="285"/>
      <c r="E57" s="288"/>
      <c r="F57" s="288">
        <v>0.1</v>
      </c>
      <c r="G57" s="339">
        <v>2750</v>
      </c>
      <c r="H57" s="501">
        <v>1</v>
      </c>
      <c r="I57" s="1">
        <v>515.625</v>
      </c>
      <c r="J57" s="501">
        <v>1</v>
      </c>
      <c r="K57" s="1">
        <v>721.87499999999989</v>
      </c>
      <c r="L57" s="501">
        <v>1</v>
      </c>
      <c r="M57" s="1">
        <v>721.87499999999989</v>
      </c>
      <c r="N57" s="501">
        <v>1</v>
      </c>
      <c r="O57" s="1">
        <v>103.12500000000001</v>
      </c>
      <c r="P57" s="501">
        <v>1</v>
      </c>
      <c r="Q57" s="1">
        <v>171.875</v>
      </c>
      <c r="R57" s="501">
        <v>1</v>
      </c>
      <c r="S57" s="1">
        <v>240.62499999999997</v>
      </c>
      <c r="T57" s="501">
        <v>1</v>
      </c>
      <c r="U57" s="1">
        <v>240.62499999999997</v>
      </c>
      <c r="V57" s="501">
        <v>1</v>
      </c>
      <c r="W57" s="1">
        <v>34.375</v>
      </c>
      <c r="X57" s="2"/>
      <c r="Y57" s="3"/>
      <c r="Z57" s="2">
        <v>1</v>
      </c>
      <c r="AA57" s="3">
        <v>1100</v>
      </c>
      <c r="AB57" s="2">
        <f>G49/(G49+G53)</f>
        <v>0.4</v>
      </c>
      <c r="AC57" s="3">
        <f>AB57*G57</f>
        <v>1100</v>
      </c>
    </row>
    <row r="58" spans="1:29">
      <c r="A58" s="307"/>
      <c r="B58" s="308"/>
      <c r="C58" s="326"/>
      <c r="D58" s="327"/>
      <c r="E58" s="328"/>
      <c r="F58" s="329"/>
      <c r="G58" s="330"/>
      <c r="H58" s="315"/>
      <c r="I58" s="316"/>
      <c r="J58" s="315"/>
      <c r="K58" s="317"/>
      <c r="L58" s="315"/>
      <c r="M58" s="317"/>
      <c r="N58" s="315"/>
      <c r="O58" s="317"/>
      <c r="P58" s="315"/>
      <c r="Q58" s="318"/>
      <c r="R58" s="315"/>
      <c r="S58" s="317"/>
      <c r="T58" s="315"/>
      <c r="U58" s="317"/>
      <c r="V58" s="315"/>
      <c r="W58" s="317"/>
      <c r="X58" s="2"/>
      <c r="Y58" s="314"/>
      <c r="Z58" s="2"/>
      <c r="AA58" s="314"/>
      <c r="AB58" s="2"/>
      <c r="AC58" s="314"/>
    </row>
    <row r="59" spans="1:29">
      <c r="A59" s="309"/>
      <c r="B59" s="310"/>
      <c r="C59" s="319" t="s">
        <v>100</v>
      </c>
      <c r="D59" s="597"/>
      <c r="E59" s="598"/>
      <c r="F59" s="599"/>
      <c r="G59" s="311">
        <v>30250</v>
      </c>
      <c r="H59" s="320"/>
      <c r="I59" s="351">
        <v>5671.875</v>
      </c>
      <c r="J59" s="320"/>
      <c r="K59" s="351">
        <v>7940.6249999999982</v>
      </c>
      <c r="L59" s="320"/>
      <c r="M59" s="351">
        <v>7940.6249999999982</v>
      </c>
      <c r="N59" s="320"/>
      <c r="O59" s="351">
        <v>1134.3750000000002</v>
      </c>
      <c r="P59" s="320"/>
      <c r="Q59" s="351">
        <v>1890.625</v>
      </c>
      <c r="R59" s="320"/>
      <c r="S59" s="351">
        <v>2646.875</v>
      </c>
      <c r="T59" s="320"/>
      <c r="U59" s="351">
        <v>2646.875</v>
      </c>
      <c r="V59" s="320"/>
      <c r="W59" s="351">
        <v>378.125</v>
      </c>
      <c r="X59" s="600"/>
      <c r="Y59" s="351"/>
      <c r="Z59" s="600"/>
      <c r="AA59" s="351">
        <f>SUM(AA49:AA58)</f>
        <v>12100</v>
      </c>
      <c r="AB59" s="600"/>
      <c r="AC59" s="351">
        <f>SUM(AC49:AC58)</f>
        <v>12100</v>
      </c>
    </row>
    <row r="60" spans="1:29">
      <c r="A60" s="307"/>
      <c r="B60" s="308"/>
      <c r="C60" s="326"/>
      <c r="D60" s="327"/>
      <c r="E60" s="328"/>
      <c r="F60" s="329"/>
      <c r="G60" s="880"/>
      <c r="H60" s="881"/>
      <c r="I60" s="316"/>
      <c r="J60" s="881"/>
      <c r="K60" s="317"/>
      <c r="L60" s="881"/>
      <c r="M60" s="317"/>
      <c r="N60" s="881"/>
      <c r="O60" s="317"/>
      <c r="P60" s="881"/>
      <c r="Q60" s="318"/>
      <c r="R60" s="881"/>
      <c r="S60" s="317"/>
      <c r="T60" s="881"/>
      <c r="U60" s="317"/>
      <c r="V60" s="881"/>
      <c r="W60" s="317"/>
      <c r="X60" s="2"/>
      <c r="Y60" s="314"/>
      <c r="Z60" s="2"/>
      <c r="AA60" s="314"/>
      <c r="AB60" s="2"/>
      <c r="AC60" s="314"/>
    </row>
    <row r="61" spans="1:29" ht="41.4">
      <c r="A61" s="307"/>
      <c r="B61" s="308">
        <v>5</v>
      </c>
      <c r="C61" s="882" t="s">
        <v>593</v>
      </c>
      <c r="D61" s="323"/>
      <c r="E61" s="324"/>
      <c r="F61" s="69"/>
      <c r="G61" s="883"/>
      <c r="H61" s="881"/>
      <c r="I61" s="291"/>
      <c r="J61" s="881"/>
      <c r="K61" s="317"/>
      <c r="L61" s="881"/>
      <c r="M61" s="317"/>
      <c r="N61" s="881"/>
      <c r="O61" s="317"/>
      <c r="P61" s="881"/>
      <c r="Q61" s="291"/>
      <c r="R61" s="881"/>
      <c r="S61" s="317"/>
      <c r="T61" s="881"/>
      <c r="U61" s="317"/>
      <c r="V61" s="881"/>
      <c r="W61" s="317"/>
      <c r="X61" s="2"/>
      <c r="Y61" s="314"/>
      <c r="Z61" s="2"/>
      <c r="AA61" s="314"/>
      <c r="AB61" s="2"/>
      <c r="AC61" s="314"/>
    </row>
    <row r="62" spans="1:29">
      <c r="A62" s="312"/>
      <c r="B62" s="313"/>
      <c r="C62" s="290" t="s">
        <v>594</v>
      </c>
      <c r="D62" s="285">
        <v>56</v>
      </c>
      <c r="E62" s="286" t="s">
        <v>285</v>
      </c>
      <c r="F62" s="601">
        <v>22</v>
      </c>
      <c r="G62" s="884">
        <f>D62*F62</f>
        <v>1232</v>
      </c>
      <c r="H62" s="885"/>
      <c r="I62" s="1">
        <f>H62*$H$8*H$10*$G62</f>
        <v>0</v>
      </c>
      <c r="J62" s="885"/>
      <c r="K62" s="1">
        <f>J62*$H$8*J$10*$G62</f>
        <v>0</v>
      </c>
      <c r="L62" s="885"/>
      <c r="M62" s="1">
        <f>L62*$H$8*L$10*$G62</f>
        <v>0</v>
      </c>
      <c r="N62" s="885"/>
      <c r="O62" s="1">
        <f>N62*$H$8*N$10*$G62</f>
        <v>0</v>
      </c>
      <c r="P62" s="885"/>
      <c r="Q62" s="1">
        <f>P62*$P$8*P$10*$G62</f>
        <v>0</v>
      </c>
      <c r="R62" s="885"/>
      <c r="S62" s="1">
        <f>R62*$P$8*R$10*$G62</f>
        <v>0</v>
      </c>
      <c r="T62" s="885"/>
      <c r="U62" s="1">
        <f>T62*$P$8*T$10*$G62</f>
        <v>0</v>
      </c>
      <c r="V62" s="885"/>
      <c r="W62" s="1">
        <f>V62*$P$8*V$10*$G62</f>
        <v>0</v>
      </c>
      <c r="X62" s="2">
        <v>0</v>
      </c>
      <c r="Y62" s="3">
        <v>0</v>
      </c>
      <c r="Z62" s="2">
        <f>AB62-X62</f>
        <v>0</v>
      </c>
      <c r="AA62" s="3">
        <f>AC62-Y62</f>
        <v>0</v>
      </c>
      <c r="AB62" s="2">
        <f>AC62/$G62</f>
        <v>0</v>
      </c>
      <c r="AC62" s="3">
        <f>O62+I62+K62+M62+Q62+S62+U62+W62</f>
        <v>0</v>
      </c>
    </row>
    <row r="63" spans="1:29">
      <c r="A63" s="312"/>
      <c r="B63" s="313"/>
      <c r="C63" s="615" t="s">
        <v>595</v>
      </c>
      <c r="D63" s="285"/>
      <c r="E63" s="286"/>
      <c r="F63" s="601"/>
      <c r="G63" s="884"/>
      <c r="H63" s="885"/>
      <c r="I63" s="1"/>
      <c r="J63" s="885"/>
      <c r="K63" s="1"/>
      <c r="L63" s="885"/>
      <c r="M63" s="1"/>
      <c r="N63" s="885"/>
      <c r="O63" s="1"/>
      <c r="P63" s="885"/>
      <c r="Q63" s="1"/>
      <c r="R63" s="885"/>
      <c r="S63" s="1"/>
      <c r="T63" s="885"/>
      <c r="U63" s="1"/>
      <c r="V63" s="885"/>
      <c r="W63" s="1"/>
      <c r="X63" s="2"/>
      <c r="Y63" s="3"/>
      <c r="Z63" s="2"/>
      <c r="AA63" s="3"/>
      <c r="AB63" s="2"/>
      <c r="AC63" s="3"/>
    </row>
    <row r="64" spans="1:29">
      <c r="A64" s="312"/>
      <c r="B64" s="313"/>
      <c r="C64" s="886" t="s">
        <v>596</v>
      </c>
      <c r="D64" s="285"/>
      <c r="E64" s="286"/>
      <c r="F64" s="601"/>
      <c r="G64" s="884"/>
      <c r="H64" s="885"/>
      <c r="I64" s="1"/>
      <c r="J64" s="885"/>
      <c r="K64" s="1"/>
      <c r="L64" s="885"/>
      <c r="M64" s="1"/>
      <c r="N64" s="885"/>
      <c r="O64" s="1"/>
      <c r="P64" s="885"/>
      <c r="Q64" s="1"/>
      <c r="R64" s="885"/>
      <c r="S64" s="1"/>
      <c r="T64" s="885"/>
      <c r="U64" s="1"/>
      <c r="V64" s="885"/>
      <c r="W64" s="1"/>
      <c r="X64" s="2"/>
      <c r="Y64" s="3"/>
      <c r="Z64" s="2"/>
      <c r="AA64" s="3"/>
      <c r="AB64" s="2"/>
      <c r="AC64" s="3"/>
    </row>
    <row r="65" spans="1:29">
      <c r="A65" s="312"/>
      <c r="B65" s="313"/>
      <c r="C65" s="290" t="s">
        <v>597</v>
      </c>
      <c r="D65" s="285">
        <v>80</v>
      </c>
      <c r="E65" s="286" t="s">
        <v>285</v>
      </c>
      <c r="F65" s="601">
        <v>22</v>
      </c>
      <c r="G65" s="887">
        <f>D65*F65</f>
        <v>1760</v>
      </c>
      <c r="H65" s="885"/>
      <c r="I65" s="1">
        <f t="shared" ref="I65" si="14">H65*$H$8*H$10*$G65</f>
        <v>0</v>
      </c>
      <c r="J65" s="885"/>
      <c r="K65" s="1">
        <f t="shared" ref="K65" si="15">J65*$H$8*J$10*$G65</f>
        <v>0</v>
      </c>
      <c r="L65" s="885"/>
      <c r="M65" s="1">
        <f t="shared" ref="M65" si="16">L65*$H$8*L$10*$G65</f>
        <v>0</v>
      </c>
      <c r="N65" s="885"/>
      <c r="O65" s="1">
        <f t="shared" ref="O65" si="17">N65*$H$8*N$10*$G65</f>
        <v>0</v>
      </c>
      <c r="P65" s="885"/>
      <c r="Q65" s="1">
        <f>P65*$P$8*P$10*$G65</f>
        <v>0</v>
      </c>
      <c r="R65" s="885"/>
      <c r="S65" s="1">
        <f>R65*$P$8*R$10*$G65</f>
        <v>0</v>
      </c>
      <c r="T65" s="885"/>
      <c r="U65" s="1">
        <f>T65*$P$8*T$10*$G65</f>
        <v>0</v>
      </c>
      <c r="V65" s="885"/>
      <c r="W65" s="1">
        <f>V65*$P$8*V$10*$G65</f>
        <v>0</v>
      </c>
      <c r="X65" s="2">
        <v>0</v>
      </c>
      <c r="Y65" s="3">
        <v>0</v>
      </c>
      <c r="Z65" s="2">
        <f t="shared" ref="Z65:AA65" si="18">AB65-X65</f>
        <v>0</v>
      </c>
      <c r="AA65" s="3">
        <f t="shared" si="18"/>
        <v>0</v>
      </c>
      <c r="AB65" s="2">
        <f t="shared" ref="AB65" si="19">AC65/$G65</f>
        <v>0</v>
      </c>
      <c r="AC65" s="3">
        <f t="shared" ref="AC65" si="20">O65+I65+K65+M65+Q65+S65+U65+W65</f>
        <v>0</v>
      </c>
    </row>
    <row r="66" spans="1:29">
      <c r="A66" s="312"/>
      <c r="B66" s="313"/>
      <c r="C66" s="615" t="s">
        <v>598</v>
      </c>
      <c r="D66" s="289"/>
      <c r="E66" s="286"/>
      <c r="F66" s="287"/>
      <c r="G66" s="888"/>
      <c r="H66" s="889"/>
      <c r="I66" s="1"/>
      <c r="J66" s="889"/>
      <c r="K66" s="1"/>
      <c r="L66" s="889"/>
      <c r="M66" s="1"/>
      <c r="N66" s="889"/>
      <c r="O66" s="1"/>
      <c r="P66" s="889"/>
      <c r="Q66" s="1"/>
      <c r="R66" s="889"/>
      <c r="S66" s="1"/>
      <c r="T66" s="889"/>
      <c r="U66" s="1"/>
      <c r="V66" s="889"/>
      <c r="W66" s="1"/>
      <c r="X66" s="2"/>
      <c r="Y66" s="3"/>
      <c r="Z66" s="2"/>
      <c r="AA66" s="3"/>
      <c r="AB66" s="2"/>
      <c r="AC66" s="3"/>
    </row>
    <row r="67" spans="1:29">
      <c r="A67" s="312"/>
      <c r="B67" s="313"/>
      <c r="C67" s="290" t="s">
        <v>599</v>
      </c>
      <c r="D67" s="285"/>
      <c r="E67" s="288"/>
      <c r="F67" s="288">
        <v>0.1</v>
      </c>
      <c r="G67" s="888">
        <f>ROUNDUP(SUM(G62:G65)*F67,0)</f>
        <v>300</v>
      </c>
      <c r="H67" s="889"/>
      <c r="I67" s="1">
        <f>H67*$H$8*H$10*$G67</f>
        <v>0</v>
      </c>
      <c r="J67" s="889"/>
      <c r="K67" s="1">
        <f>J67*$H$8*J$10*$G67</f>
        <v>0</v>
      </c>
      <c r="L67" s="889"/>
      <c r="M67" s="1">
        <f>L67*$H$8*L$10*$G67</f>
        <v>0</v>
      </c>
      <c r="N67" s="889"/>
      <c r="O67" s="1">
        <f>N67*$H$8*N$10*$G67</f>
        <v>0</v>
      </c>
      <c r="P67" s="889"/>
      <c r="Q67" s="1">
        <f>P67*$P$8*P$10*$G67</f>
        <v>0</v>
      </c>
      <c r="R67" s="889"/>
      <c r="S67" s="1">
        <f>R67*$P$8*R$10*$G67</f>
        <v>0</v>
      </c>
      <c r="T67" s="889"/>
      <c r="U67" s="1">
        <f>T67*$P$8*T$10*$G67</f>
        <v>0</v>
      </c>
      <c r="V67" s="889"/>
      <c r="W67" s="1">
        <f>V67*$P$8*V$10*$G67</f>
        <v>0</v>
      </c>
      <c r="X67" s="2">
        <v>0</v>
      </c>
      <c r="Y67" s="3">
        <v>0</v>
      </c>
      <c r="Z67" s="2">
        <f t="shared" ref="Z67:AA67" si="21">AB67-X67</f>
        <v>0</v>
      </c>
      <c r="AA67" s="3">
        <f t="shared" si="21"/>
        <v>0</v>
      </c>
      <c r="AB67" s="2">
        <f t="shared" ref="AB67" si="22">AC67/$G67</f>
        <v>0</v>
      </c>
      <c r="AC67" s="3">
        <f t="shared" ref="AC67" si="23">O67+I67+K67+M67+Q67+S67+U67+W67</f>
        <v>0</v>
      </c>
    </row>
    <row r="68" spans="1:29">
      <c r="A68" s="307"/>
      <c r="B68" s="308"/>
      <c r="C68" s="326"/>
      <c r="D68" s="327"/>
      <c r="E68" s="328"/>
      <c r="F68" s="329"/>
      <c r="G68" s="880"/>
      <c r="H68" s="881"/>
      <c r="I68" s="316"/>
      <c r="J68" s="881"/>
      <c r="K68" s="317"/>
      <c r="L68" s="881"/>
      <c r="M68" s="317"/>
      <c r="N68" s="881"/>
      <c r="O68" s="317"/>
      <c r="P68" s="881"/>
      <c r="Q68" s="318"/>
      <c r="R68" s="881"/>
      <c r="S68" s="317"/>
      <c r="T68" s="881"/>
      <c r="U68" s="317"/>
      <c r="V68" s="881"/>
      <c r="W68" s="317"/>
      <c r="X68" s="2"/>
      <c r="Y68" s="314"/>
      <c r="Z68" s="2"/>
      <c r="AA68" s="314"/>
      <c r="AB68" s="2"/>
      <c r="AC68" s="314"/>
    </row>
    <row r="69" spans="1:29">
      <c r="A69" s="309"/>
      <c r="B69" s="310"/>
      <c r="C69" s="319" t="s">
        <v>100</v>
      </c>
      <c r="D69" s="597"/>
      <c r="E69" s="598"/>
      <c r="F69" s="599"/>
      <c r="G69" s="890">
        <f>SUM(G62:G68)</f>
        <v>3292</v>
      </c>
      <c r="H69" s="891"/>
      <c r="I69" s="351">
        <f>SUM(I62:I68)</f>
        <v>0</v>
      </c>
      <c r="J69" s="891"/>
      <c r="K69" s="351">
        <f>SUM(K62:K68)</f>
        <v>0</v>
      </c>
      <c r="L69" s="891"/>
      <c r="M69" s="351">
        <f>SUM(M62:M68)</f>
        <v>0</v>
      </c>
      <c r="N69" s="891"/>
      <c r="O69" s="351">
        <f>SUM(O62:O68)</f>
        <v>0</v>
      </c>
      <c r="P69" s="891"/>
      <c r="Q69" s="351">
        <f>SUM(Q62:Q68)</f>
        <v>0</v>
      </c>
      <c r="R69" s="891"/>
      <c r="S69" s="351">
        <f>SUM(S62:S68)</f>
        <v>0</v>
      </c>
      <c r="T69" s="891"/>
      <c r="U69" s="351">
        <f>SUM(U62:U68)</f>
        <v>0</v>
      </c>
      <c r="V69" s="891"/>
      <c r="W69" s="351">
        <f>SUM(W62:W68)</f>
        <v>0</v>
      </c>
      <c r="X69" s="600"/>
      <c r="Y69" s="351">
        <v>0</v>
      </c>
      <c r="Z69" s="600"/>
      <c r="AA69" s="351">
        <f>SUM(AA62:AA68)</f>
        <v>0</v>
      </c>
      <c r="AB69" s="600"/>
      <c r="AC69" s="351">
        <f>SUM(AC62:AC68)</f>
        <v>0</v>
      </c>
    </row>
    <row r="70" spans="1:29">
      <c r="A70" s="307"/>
      <c r="B70" s="308"/>
      <c r="C70" s="326"/>
      <c r="D70" s="327"/>
      <c r="E70" s="328"/>
      <c r="F70" s="329"/>
      <c r="G70" s="880"/>
      <c r="H70" s="881"/>
      <c r="I70" s="316"/>
      <c r="J70" s="881"/>
      <c r="K70" s="317"/>
      <c r="L70" s="881"/>
      <c r="M70" s="317"/>
      <c r="N70" s="881"/>
      <c r="O70" s="317"/>
      <c r="P70" s="881"/>
      <c r="Q70" s="318"/>
      <c r="R70" s="881"/>
      <c r="S70" s="317"/>
      <c r="T70" s="881"/>
      <c r="U70" s="317"/>
      <c r="V70" s="881"/>
      <c r="W70" s="317"/>
      <c r="X70" s="2"/>
      <c r="Y70" s="314"/>
      <c r="Z70" s="2"/>
      <c r="AA70" s="314"/>
      <c r="AB70" s="2"/>
      <c r="AC70" s="314"/>
    </row>
    <row r="71" spans="1:29" ht="41.4">
      <c r="A71" s="307"/>
      <c r="B71" s="308">
        <v>6</v>
      </c>
      <c r="C71" s="882" t="s">
        <v>600</v>
      </c>
      <c r="D71" s="323"/>
      <c r="E71" s="324"/>
      <c r="F71" s="69"/>
      <c r="G71" s="883"/>
      <c r="H71" s="881"/>
      <c r="I71" s="291"/>
      <c r="J71" s="881"/>
      <c r="K71" s="317"/>
      <c r="L71" s="881"/>
      <c r="M71" s="317"/>
      <c r="N71" s="881"/>
      <c r="O71" s="317"/>
      <c r="P71" s="881"/>
      <c r="Q71" s="291"/>
      <c r="R71" s="881"/>
      <c r="S71" s="317"/>
      <c r="T71" s="881"/>
      <c r="U71" s="317"/>
      <c r="V71" s="881"/>
      <c r="W71" s="317"/>
      <c r="X71" s="2"/>
      <c r="Y71" s="314"/>
      <c r="Z71" s="2"/>
      <c r="AA71" s="314"/>
      <c r="AB71" s="2"/>
      <c r="AC71" s="314"/>
    </row>
    <row r="72" spans="1:29">
      <c r="A72" s="312"/>
      <c r="B72" s="313"/>
      <c r="C72" s="290" t="s">
        <v>601</v>
      </c>
      <c r="D72" s="285">
        <v>1</v>
      </c>
      <c r="E72" s="286" t="s">
        <v>602</v>
      </c>
      <c r="F72" s="601">
        <v>13750</v>
      </c>
      <c r="G72" s="884">
        <f>D72*F72</f>
        <v>13750</v>
      </c>
      <c r="H72" s="885"/>
      <c r="I72" s="1">
        <f>H72*$H$8*H$10*$G72</f>
        <v>0</v>
      </c>
      <c r="J72" s="885"/>
      <c r="K72" s="1">
        <f>J72*$H$8*J$10*$G72</f>
        <v>0</v>
      </c>
      <c r="L72" s="885"/>
      <c r="M72" s="1">
        <f>L72*$H$8*L$10*$G72</f>
        <v>0</v>
      </c>
      <c r="N72" s="885"/>
      <c r="O72" s="1">
        <f>N72*$H$8*N$10*$G72</f>
        <v>0</v>
      </c>
      <c r="P72" s="885"/>
      <c r="Q72" s="1">
        <f>P72*$P$8*P$10*$G72</f>
        <v>0</v>
      </c>
      <c r="R72" s="885"/>
      <c r="S72" s="1">
        <f>R72*$P$8*R$10*$G72</f>
        <v>0</v>
      </c>
      <c r="T72" s="885"/>
      <c r="U72" s="1">
        <f>T72*$P$8*T$10*$G72</f>
        <v>0</v>
      </c>
      <c r="V72" s="885"/>
      <c r="W72" s="1">
        <f>V72*$P$8*V$10*$G72</f>
        <v>0</v>
      </c>
      <c r="X72" s="2">
        <v>0</v>
      </c>
      <c r="Y72" s="3">
        <v>0</v>
      </c>
      <c r="Z72" s="2">
        <f>AB72-X72</f>
        <v>0</v>
      </c>
      <c r="AA72" s="3">
        <f>AC72-Y72</f>
        <v>0</v>
      </c>
      <c r="AB72" s="2">
        <f>AC72/$G72</f>
        <v>0</v>
      </c>
      <c r="AC72" s="3">
        <f>O72+I72+K72+M72+Q72+S72+U72+W72</f>
        <v>0</v>
      </c>
    </row>
    <row r="73" spans="1:29">
      <c r="A73" s="312"/>
      <c r="B73" s="313"/>
      <c r="C73" s="290" t="s">
        <v>603</v>
      </c>
      <c r="D73" s="285">
        <v>8</v>
      </c>
      <c r="E73" s="286" t="s">
        <v>285</v>
      </c>
      <c r="F73" s="601">
        <v>125</v>
      </c>
      <c r="G73" s="884">
        <f>D73*F73</f>
        <v>1000</v>
      </c>
      <c r="H73" s="885"/>
      <c r="I73" s="1">
        <f>H73*$H$8*H$10*$G73</f>
        <v>0</v>
      </c>
      <c r="J73" s="885"/>
      <c r="K73" s="1">
        <f>J73*$H$8*J$10*$G73</f>
        <v>0</v>
      </c>
      <c r="L73" s="885"/>
      <c r="M73" s="1">
        <f>L73*$H$8*L$10*$G73</f>
        <v>0</v>
      </c>
      <c r="N73" s="885"/>
      <c r="O73" s="1">
        <f>N73*$H$8*N$10*$G73</f>
        <v>0</v>
      </c>
      <c r="P73" s="885"/>
      <c r="Q73" s="1">
        <f>P73*$P$8*P$10*$G73</f>
        <v>0</v>
      </c>
      <c r="R73" s="885"/>
      <c r="S73" s="1">
        <f>R73*$P$8*R$10*$G73</f>
        <v>0</v>
      </c>
      <c r="T73" s="885"/>
      <c r="U73" s="1">
        <f>T73*$P$8*T$10*$G73</f>
        <v>0</v>
      </c>
      <c r="V73" s="885"/>
      <c r="W73" s="1">
        <f>V73*$P$8*V$10*$G73</f>
        <v>0</v>
      </c>
      <c r="X73" s="2">
        <v>0</v>
      </c>
      <c r="Y73" s="3">
        <v>0</v>
      </c>
      <c r="Z73" s="2">
        <f>AB73-X73</f>
        <v>0</v>
      </c>
      <c r="AA73" s="3">
        <f>AC73-Y73</f>
        <v>0</v>
      </c>
      <c r="AB73" s="2">
        <f>AC73/$G73</f>
        <v>0</v>
      </c>
      <c r="AC73" s="3">
        <f>O73+I73+K73+M73+Q73+S73+U73+W73</f>
        <v>0</v>
      </c>
    </row>
    <row r="74" spans="1:29">
      <c r="A74" s="312"/>
      <c r="B74" s="313"/>
      <c r="C74" s="290" t="s">
        <v>604</v>
      </c>
      <c r="D74" s="285"/>
      <c r="E74" s="288"/>
      <c r="F74" s="288">
        <v>0.1</v>
      </c>
      <c r="G74" s="888">
        <f>ROUNDUP(SUM(G73)*F74,0)</f>
        <v>100</v>
      </c>
      <c r="H74" s="889"/>
      <c r="I74" s="1">
        <f>H74*$H$8*H$10*$G74</f>
        <v>0</v>
      </c>
      <c r="J74" s="889"/>
      <c r="K74" s="1">
        <f>J74*$H$8*J$10*$G74</f>
        <v>0</v>
      </c>
      <c r="L74" s="889"/>
      <c r="M74" s="1">
        <f>L74*$H$8*L$10*$G74</f>
        <v>0</v>
      </c>
      <c r="N74" s="889"/>
      <c r="O74" s="1">
        <f>N74*$H$8*N$10*$G74</f>
        <v>0</v>
      </c>
      <c r="P74" s="889"/>
      <c r="Q74" s="1">
        <f>P74*$P$8*P$10*$G74</f>
        <v>0</v>
      </c>
      <c r="R74" s="889"/>
      <c r="S74" s="1">
        <f>R74*$P$8*R$10*$G74</f>
        <v>0</v>
      </c>
      <c r="T74" s="889"/>
      <c r="U74" s="1">
        <f>T74*$P$8*T$10*$G74</f>
        <v>0</v>
      </c>
      <c r="V74" s="889"/>
      <c r="W74" s="1">
        <f>V74*$P$8*V$10*$G74</f>
        <v>0</v>
      </c>
      <c r="X74" s="2">
        <v>0</v>
      </c>
      <c r="Y74" s="3">
        <v>0</v>
      </c>
      <c r="Z74" s="2">
        <f t="shared" ref="Z74:AA74" si="24">AB74-X74</f>
        <v>0</v>
      </c>
      <c r="AA74" s="3">
        <f t="shared" si="24"/>
        <v>0</v>
      </c>
      <c r="AB74" s="2">
        <f t="shared" ref="AB74" si="25">AC74/$G74</f>
        <v>0</v>
      </c>
      <c r="AC74" s="3">
        <f t="shared" ref="AC74" si="26">O74+I74+K74+M74+Q74+S74+U74+W74</f>
        <v>0</v>
      </c>
    </row>
    <row r="75" spans="1:29">
      <c r="A75" s="307"/>
      <c r="B75" s="308"/>
      <c r="C75" s="326"/>
      <c r="D75" s="327"/>
      <c r="E75" s="328"/>
      <c r="F75" s="329"/>
      <c r="G75" s="880"/>
      <c r="H75" s="881"/>
      <c r="I75" s="316"/>
      <c r="J75" s="881"/>
      <c r="K75" s="317"/>
      <c r="L75" s="881"/>
      <c r="M75" s="317"/>
      <c r="N75" s="881"/>
      <c r="O75" s="317"/>
      <c r="P75" s="881"/>
      <c r="Q75" s="318"/>
      <c r="R75" s="881"/>
      <c r="S75" s="317"/>
      <c r="T75" s="881"/>
      <c r="U75" s="317"/>
      <c r="V75" s="881"/>
      <c r="W75" s="317"/>
      <c r="X75" s="2"/>
      <c r="Y75" s="314"/>
      <c r="Z75" s="2"/>
      <c r="AA75" s="314"/>
      <c r="AB75" s="2"/>
      <c r="AC75" s="314"/>
    </row>
    <row r="76" spans="1:29">
      <c r="A76" s="309"/>
      <c r="B76" s="310"/>
      <c r="C76" s="319" t="s">
        <v>100</v>
      </c>
      <c r="D76" s="597"/>
      <c r="E76" s="598"/>
      <c r="F76" s="599"/>
      <c r="G76" s="890">
        <f>SUM(G72:G75)</f>
        <v>14850</v>
      </c>
      <c r="H76" s="891"/>
      <c r="I76" s="351">
        <f>SUM(I72:I75)</f>
        <v>0</v>
      </c>
      <c r="J76" s="891"/>
      <c r="K76" s="351">
        <f>SUM(K72:K75)</f>
        <v>0</v>
      </c>
      <c r="L76" s="891"/>
      <c r="M76" s="351">
        <f>SUM(M72:M75)</f>
        <v>0</v>
      </c>
      <c r="N76" s="891"/>
      <c r="O76" s="351">
        <f>SUM(O72:O75)</f>
        <v>0</v>
      </c>
      <c r="P76" s="891"/>
      <c r="Q76" s="351">
        <f>SUM(Q72:Q75)</f>
        <v>0</v>
      </c>
      <c r="R76" s="891"/>
      <c r="S76" s="351">
        <f>SUM(S72:S75)</f>
        <v>0</v>
      </c>
      <c r="T76" s="891"/>
      <c r="U76" s="351">
        <f>SUM(U72:U75)</f>
        <v>0</v>
      </c>
      <c r="V76" s="891"/>
      <c r="W76" s="351">
        <f>SUM(W72:W75)</f>
        <v>0</v>
      </c>
      <c r="X76" s="600"/>
      <c r="Y76" s="351">
        <v>0</v>
      </c>
      <c r="Z76" s="600"/>
      <c r="AA76" s="351">
        <f>SUM(AA72:AA75)</f>
        <v>0</v>
      </c>
      <c r="AB76" s="600"/>
      <c r="AC76" s="351">
        <f>SUM(AC72:AC75)</f>
        <v>0</v>
      </c>
    </row>
    <row r="77" spans="1:29">
      <c r="A77" s="307"/>
      <c r="B77" s="308"/>
      <c r="C77" s="326"/>
      <c r="D77" s="327"/>
      <c r="E77" s="328"/>
      <c r="F77" s="329"/>
      <c r="G77" s="880"/>
      <c r="H77" s="881"/>
      <c r="I77" s="316"/>
      <c r="J77" s="881"/>
      <c r="K77" s="317"/>
      <c r="L77" s="881"/>
      <c r="M77" s="317"/>
      <c r="N77" s="881"/>
      <c r="O77" s="317"/>
      <c r="P77" s="881"/>
      <c r="Q77" s="318"/>
      <c r="R77" s="881"/>
      <c r="S77" s="317"/>
      <c r="T77" s="881"/>
      <c r="U77" s="317"/>
      <c r="V77" s="881"/>
      <c r="W77" s="317"/>
      <c r="X77" s="2"/>
      <c r="Y77" s="314"/>
      <c r="Z77" s="2"/>
      <c r="AA77" s="314"/>
      <c r="AB77" s="2"/>
      <c r="AC77" s="314"/>
    </row>
    <row r="78" spans="1:29" ht="27.6">
      <c r="A78" s="307"/>
      <c r="B78" s="308">
        <v>7</v>
      </c>
      <c r="C78" s="882" t="s">
        <v>605</v>
      </c>
      <c r="D78" s="323"/>
      <c r="E78" s="324"/>
      <c r="F78" s="69"/>
      <c r="G78" s="883"/>
      <c r="H78" s="881"/>
      <c r="I78" s="291"/>
      <c r="J78" s="881"/>
      <c r="K78" s="317"/>
      <c r="L78" s="881"/>
      <c r="M78" s="317"/>
      <c r="N78" s="881"/>
      <c r="O78" s="317"/>
      <c r="P78" s="881"/>
      <c r="Q78" s="291"/>
      <c r="R78" s="881"/>
      <c r="S78" s="317"/>
      <c r="T78" s="881"/>
      <c r="U78" s="317"/>
      <c r="V78" s="881"/>
      <c r="W78" s="317"/>
      <c r="X78" s="2"/>
      <c r="Y78" s="314"/>
      <c r="Z78" s="2"/>
      <c r="AA78" s="314"/>
      <c r="AB78" s="2"/>
      <c r="AC78" s="314"/>
    </row>
    <row r="79" spans="1:29">
      <c r="A79" s="312"/>
      <c r="B79" s="313"/>
      <c r="C79" s="290" t="s">
        <v>606</v>
      </c>
      <c r="D79" s="285">
        <v>6.0423999999999998</v>
      </c>
      <c r="E79" s="286" t="s">
        <v>11</v>
      </c>
      <c r="F79" s="601">
        <v>2012</v>
      </c>
      <c r="G79" s="884">
        <f>D79*F79</f>
        <v>12157.308799999999</v>
      </c>
      <c r="H79" s="892">
        <v>1</v>
      </c>
      <c r="I79" s="1">
        <f>H79*$H$8*H$10*$G79</f>
        <v>0</v>
      </c>
      <c r="J79" s="892">
        <v>1</v>
      </c>
      <c r="K79" s="1">
        <f>J79*$H$8*J$10*$G79</f>
        <v>0</v>
      </c>
      <c r="L79" s="892">
        <v>1</v>
      </c>
      <c r="M79" s="1">
        <f>L79*$H$8*L$10*$G79</f>
        <v>0</v>
      </c>
      <c r="N79" s="892">
        <v>1</v>
      </c>
      <c r="O79" s="1">
        <f>N79*$H$8*N$10*$G79</f>
        <v>0</v>
      </c>
      <c r="P79" s="892">
        <v>1</v>
      </c>
      <c r="Q79" s="1">
        <f>P79*$P$8*P$10*$G79</f>
        <v>0</v>
      </c>
      <c r="R79" s="892">
        <v>1</v>
      </c>
      <c r="S79" s="1">
        <f>R79*$P$8*R$10*$G79</f>
        <v>0</v>
      </c>
      <c r="T79" s="892">
        <v>1</v>
      </c>
      <c r="U79" s="1">
        <f>T79*$P$8*T$10*$G79</f>
        <v>0</v>
      </c>
      <c r="V79" s="885"/>
      <c r="W79" s="1">
        <f>V79*$P$8*V$10*$G79</f>
        <v>0</v>
      </c>
      <c r="X79" s="2">
        <v>0</v>
      </c>
      <c r="Y79" s="3">
        <v>0</v>
      </c>
      <c r="Z79" s="2">
        <f>AB79-X79</f>
        <v>0.8</v>
      </c>
      <c r="AA79" s="3">
        <f>AC79-Y79</f>
        <v>9725.8470399999987</v>
      </c>
      <c r="AB79" s="2">
        <v>0.8</v>
      </c>
      <c r="AC79" s="3">
        <f>AB79*G79</f>
        <v>9725.8470399999987</v>
      </c>
    </row>
    <row r="80" spans="1:29">
      <c r="A80" s="312"/>
      <c r="B80" s="313"/>
      <c r="C80" s="290" t="s">
        <v>607</v>
      </c>
      <c r="D80" s="285">
        <v>3.6736</v>
      </c>
      <c r="E80" s="286" t="s">
        <v>11</v>
      </c>
      <c r="F80" s="601">
        <v>2012</v>
      </c>
      <c r="G80" s="884">
        <f t="shared" ref="G80:G82" si="27">D80*F80</f>
        <v>7391.2831999999999</v>
      </c>
      <c r="H80" s="885"/>
      <c r="I80" s="1">
        <f>H80*$H$8*H$10*$G80</f>
        <v>0</v>
      </c>
      <c r="J80" s="885"/>
      <c r="K80" s="1">
        <f t="shared" ref="K80:K82" si="28">J80*$H$8*J$10*$G80</f>
        <v>0</v>
      </c>
      <c r="L80" s="885"/>
      <c r="M80" s="1">
        <f t="shared" ref="M80:M82" si="29">L80*$H$8*L$10*$G80</f>
        <v>0</v>
      </c>
      <c r="N80" s="885"/>
      <c r="O80" s="1">
        <f t="shared" ref="O80:O82" si="30">N80*$H$8*N$10*$G80</f>
        <v>0</v>
      </c>
      <c r="P80" s="885"/>
      <c r="Q80" s="1">
        <f t="shared" ref="Q80:Q82" si="31">P80*$P$8*P$10*$G80</f>
        <v>0</v>
      </c>
      <c r="R80" s="885"/>
      <c r="S80" s="1">
        <f t="shared" ref="S80:S82" si="32">R80*$P$8*R$10*$G80</f>
        <v>0</v>
      </c>
      <c r="T80" s="885"/>
      <c r="U80" s="1">
        <f t="shared" ref="U80:U82" si="33">T80*$P$8*T$10*$G80</f>
        <v>0</v>
      </c>
      <c r="V80" s="885"/>
      <c r="W80" s="1">
        <f t="shared" ref="W80:W82" si="34">V80*$P$8*V$10*$G80</f>
        <v>0</v>
      </c>
      <c r="X80" s="2">
        <v>0</v>
      </c>
      <c r="Y80" s="3">
        <v>0</v>
      </c>
      <c r="Z80" s="2">
        <f t="shared" ref="Z80:AA82" si="35">AB80-X80</f>
        <v>0</v>
      </c>
      <c r="AA80" s="3">
        <f t="shared" si="35"/>
        <v>0</v>
      </c>
      <c r="AB80" s="2">
        <v>0</v>
      </c>
      <c r="AC80" s="3">
        <f t="shared" ref="AC80" si="36">O80+I80+K80+M80+Q80+S80+U80+W80</f>
        <v>0</v>
      </c>
    </row>
    <row r="81" spans="1:29">
      <c r="A81" s="312"/>
      <c r="B81" s="313"/>
      <c r="C81" s="290" t="s">
        <v>608</v>
      </c>
      <c r="D81" s="285">
        <v>5.1818000000000008</v>
      </c>
      <c r="E81" s="286" t="s">
        <v>11</v>
      </c>
      <c r="F81" s="601">
        <v>2012</v>
      </c>
      <c r="G81" s="884">
        <f t="shared" si="27"/>
        <v>10425.781600000002</v>
      </c>
      <c r="H81" s="892">
        <v>1</v>
      </c>
      <c r="I81" s="1">
        <f t="shared" ref="I81:I82" si="37">H81*$H$8*H$10*$G81</f>
        <v>0</v>
      </c>
      <c r="J81" s="892">
        <v>1</v>
      </c>
      <c r="K81" s="1">
        <f t="shared" si="28"/>
        <v>0</v>
      </c>
      <c r="L81" s="892">
        <v>1</v>
      </c>
      <c r="M81" s="1">
        <f t="shared" si="29"/>
        <v>0</v>
      </c>
      <c r="N81" s="892">
        <v>1</v>
      </c>
      <c r="O81" s="1">
        <f t="shared" si="30"/>
        <v>0</v>
      </c>
      <c r="P81" s="892">
        <v>1</v>
      </c>
      <c r="Q81" s="1">
        <f t="shared" si="31"/>
        <v>0</v>
      </c>
      <c r="R81" s="892">
        <v>1</v>
      </c>
      <c r="S81" s="1">
        <f t="shared" si="32"/>
        <v>0</v>
      </c>
      <c r="T81" s="892">
        <v>1</v>
      </c>
      <c r="U81" s="1">
        <f t="shared" si="33"/>
        <v>0</v>
      </c>
      <c r="V81" s="885"/>
      <c r="W81" s="1">
        <f t="shared" si="34"/>
        <v>0</v>
      </c>
      <c r="X81" s="2">
        <v>0</v>
      </c>
      <c r="Y81" s="3">
        <v>0</v>
      </c>
      <c r="Z81" s="2">
        <f t="shared" si="35"/>
        <v>0.8</v>
      </c>
      <c r="AA81" s="3">
        <f t="shared" si="35"/>
        <v>8340.625280000002</v>
      </c>
      <c r="AB81" s="2">
        <v>0.8</v>
      </c>
      <c r="AC81" s="3">
        <f>AB81*G81</f>
        <v>8340.625280000002</v>
      </c>
    </row>
    <row r="82" spans="1:29">
      <c r="A82" s="312"/>
      <c r="B82" s="313"/>
      <c r="C82" s="290" t="s">
        <v>609</v>
      </c>
      <c r="D82" s="285">
        <v>0.68309999999999993</v>
      </c>
      <c r="E82" s="286" t="s">
        <v>11</v>
      </c>
      <c r="F82" s="601">
        <v>2012</v>
      </c>
      <c r="G82" s="884">
        <f t="shared" si="27"/>
        <v>1374.3971999999999</v>
      </c>
      <c r="H82" s="892">
        <v>1</v>
      </c>
      <c r="I82" s="1">
        <f t="shared" si="37"/>
        <v>0</v>
      </c>
      <c r="J82" s="892">
        <v>1</v>
      </c>
      <c r="K82" s="1">
        <f t="shared" si="28"/>
        <v>0</v>
      </c>
      <c r="L82" s="892">
        <v>1</v>
      </c>
      <c r="M82" s="1">
        <f t="shared" si="29"/>
        <v>0</v>
      </c>
      <c r="N82" s="892">
        <v>1</v>
      </c>
      <c r="O82" s="1">
        <f t="shared" si="30"/>
        <v>0</v>
      </c>
      <c r="P82" s="892">
        <v>1</v>
      </c>
      <c r="Q82" s="1">
        <f t="shared" si="31"/>
        <v>0</v>
      </c>
      <c r="R82" s="892">
        <v>1</v>
      </c>
      <c r="S82" s="1">
        <f t="shared" si="32"/>
        <v>0</v>
      </c>
      <c r="T82" s="892">
        <v>1</v>
      </c>
      <c r="U82" s="1">
        <f t="shared" si="33"/>
        <v>0</v>
      </c>
      <c r="V82" s="885"/>
      <c r="W82" s="1">
        <f t="shared" si="34"/>
        <v>0</v>
      </c>
      <c r="X82" s="2">
        <v>0</v>
      </c>
      <c r="Y82" s="3">
        <v>0</v>
      </c>
      <c r="Z82" s="2">
        <f t="shared" si="35"/>
        <v>0.8</v>
      </c>
      <c r="AA82" s="3">
        <f t="shared" si="35"/>
        <v>1099.51776</v>
      </c>
      <c r="AB82" s="2">
        <v>0.8</v>
      </c>
      <c r="AC82" s="3">
        <f>AB82*G82</f>
        <v>1099.51776</v>
      </c>
    </row>
    <row r="83" spans="1:29">
      <c r="A83" s="312"/>
      <c r="B83" s="313"/>
      <c r="C83" s="290" t="s">
        <v>610</v>
      </c>
      <c r="D83" s="285">
        <v>18</v>
      </c>
      <c r="E83" s="286" t="s">
        <v>454</v>
      </c>
      <c r="F83" s="601">
        <v>125</v>
      </c>
      <c r="G83" s="884">
        <f>D83*F83</f>
        <v>2250</v>
      </c>
      <c r="H83" s="892">
        <v>1</v>
      </c>
      <c r="I83" s="1">
        <f>H83*$H$8*H$10*$G83</f>
        <v>0</v>
      </c>
      <c r="J83" s="892">
        <v>1</v>
      </c>
      <c r="K83" s="1">
        <f>J83*$H$8*J$10*$G83</f>
        <v>0</v>
      </c>
      <c r="L83" s="892">
        <v>1</v>
      </c>
      <c r="M83" s="1">
        <f>L83*$H$8*L$10*$G83</f>
        <v>0</v>
      </c>
      <c r="N83" s="892">
        <v>1</v>
      </c>
      <c r="O83" s="1">
        <f>N83*$H$8*N$10*$G83</f>
        <v>0</v>
      </c>
      <c r="P83" s="892">
        <v>1</v>
      </c>
      <c r="Q83" s="1">
        <f>P83*$P$8*P$10*$G83</f>
        <v>0</v>
      </c>
      <c r="R83" s="892">
        <v>1</v>
      </c>
      <c r="S83" s="1">
        <f>R83*$P$8*R$10*$G83</f>
        <v>0</v>
      </c>
      <c r="T83" s="892">
        <v>1</v>
      </c>
      <c r="U83" s="1">
        <f>T83*$P$8*T$10*$G83</f>
        <v>0</v>
      </c>
      <c r="V83" s="885"/>
      <c r="W83" s="1">
        <f>V83*$P$8*V$10*$G83</f>
        <v>0</v>
      </c>
      <c r="X83" s="2">
        <v>0</v>
      </c>
      <c r="Y83" s="3">
        <v>0</v>
      </c>
      <c r="Z83" s="2">
        <f>AB83-X83</f>
        <v>0.8</v>
      </c>
      <c r="AA83" s="3">
        <f>AC83-Y83</f>
        <v>1800</v>
      </c>
      <c r="AB83" s="2">
        <v>0.8</v>
      </c>
      <c r="AC83" s="3">
        <f>AB83*G83</f>
        <v>1800</v>
      </c>
    </row>
    <row r="84" spans="1:29">
      <c r="A84" s="312"/>
      <c r="B84" s="313"/>
      <c r="C84" s="290" t="s">
        <v>611</v>
      </c>
      <c r="D84" s="285"/>
      <c r="E84" s="288"/>
      <c r="F84" s="288">
        <v>0.1</v>
      </c>
      <c r="G84" s="888">
        <f>ROUNDUP(SUM(G83)*F84,0)</f>
        <v>225</v>
      </c>
      <c r="H84" s="892">
        <v>1</v>
      </c>
      <c r="I84" s="1">
        <f>H84*$H$8*H$10*$G84</f>
        <v>0</v>
      </c>
      <c r="J84" s="892">
        <v>1</v>
      </c>
      <c r="K84" s="1">
        <f>J84*$H$8*J$10*$G84</f>
        <v>0</v>
      </c>
      <c r="L84" s="892">
        <v>1</v>
      </c>
      <c r="M84" s="1">
        <f>L84*$H$8*L$10*$G84</f>
        <v>0</v>
      </c>
      <c r="N84" s="892">
        <v>1</v>
      </c>
      <c r="O84" s="1">
        <f>N84*$H$8*N$10*$G84</f>
        <v>0</v>
      </c>
      <c r="P84" s="892">
        <v>1</v>
      </c>
      <c r="Q84" s="1">
        <f>P84*$P$8*P$10*$G84</f>
        <v>0</v>
      </c>
      <c r="R84" s="892">
        <v>1</v>
      </c>
      <c r="S84" s="1">
        <f>R84*$P$8*R$10*$G84</f>
        <v>0</v>
      </c>
      <c r="T84" s="892">
        <v>1</v>
      </c>
      <c r="U84" s="1">
        <f>T84*$P$8*T$10*$G84</f>
        <v>0</v>
      </c>
      <c r="V84" s="885"/>
      <c r="W84" s="1">
        <f>V84*$P$8*V$10*$G84</f>
        <v>0</v>
      </c>
      <c r="X84" s="2">
        <v>0</v>
      </c>
      <c r="Y84" s="3">
        <v>0</v>
      </c>
      <c r="Z84" s="2">
        <f t="shared" ref="Z84:AA84" si="38">AB84-X84</f>
        <v>0.8</v>
      </c>
      <c r="AA84" s="3">
        <f t="shared" si="38"/>
        <v>180</v>
      </c>
      <c r="AB84" s="2">
        <v>0.8</v>
      </c>
      <c r="AC84" s="3">
        <f>(AC83)*F84</f>
        <v>180</v>
      </c>
    </row>
    <row r="85" spans="1:29">
      <c r="A85" s="307"/>
      <c r="B85" s="308"/>
      <c r="C85" s="326"/>
      <c r="D85" s="327"/>
      <c r="E85" s="328"/>
      <c r="F85" s="329"/>
      <c r="G85" s="880"/>
      <c r="H85" s="881"/>
      <c r="I85" s="316"/>
      <c r="J85" s="881"/>
      <c r="K85" s="317"/>
      <c r="L85" s="881"/>
      <c r="M85" s="317"/>
      <c r="N85" s="881"/>
      <c r="O85" s="317"/>
      <c r="P85" s="881"/>
      <c r="Q85" s="318"/>
      <c r="R85" s="881"/>
      <c r="S85" s="317"/>
      <c r="T85" s="881"/>
      <c r="U85" s="317"/>
      <c r="V85" s="881"/>
      <c r="W85" s="317"/>
      <c r="X85" s="2"/>
      <c r="Y85" s="314"/>
      <c r="Z85" s="2"/>
      <c r="AA85" s="314"/>
      <c r="AB85" s="2"/>
      <c r="AC85" s="314"/>
    </row>
    <row r="86" spans="1:29">
      <c r="A86" s="309"/>
      <c r="B86" s="310"/>
      <c r="C86" s="319" t="s">
        <v>100</v>
      </c>
      <c r="D86" s="597"/>
      <c r="E86" s="598"/>
      <c r="F86" s="599"/>
      <c r="G86" s="890">
        <f>ROUNDUP(SUM(G79:G85),0)</f>
        <v>33824</v>
      </c>
      <c r="H86" s="891"/>
      <c r="I86" s="351">
        <f>SUM(I79:I85)</f>
        <v>0</v>
      </c>
      <c r="J86" s="891"/>
      <c r="K86" s="351">
        <f>SUM(K79:K85)</f>
        <v>0</v>
      </c>
      <c r="L86" s="891"/>
      <c r="M86" s="351">
        <f>SUM(M79:M85)</f>
        <v>0</v>
      </c>
      <c r="N86" s="891"/>
      <c r="O86" s="351">
        <f>SUM(O79:O85)</f>
        <v>0</v>
      </c>
      <c r="P86" s="891"/>
      <c r="Q86" s="351">
        <f>SUM(Q79:Q85)</f>
        <v>0</v>
      </c>
      <c r="R86" s="891"/>
      <c r="S86" s="351">
        <f>SUM(S79:S85)</f>
        <v>0</v>
      </c>
      <c r="T86" s="891"/>
      <c r="U86" s="351">
        <f>SUM(U79:U85)</f>
        <v>0</v>
      </c>
      <c r="V86" s="891"/>
      <c r="W86" s="351">
        <f>SUM(W79:W85)</f>
        <v>0</v>
      </c>
      <c r="X86" s="600"/>
      <c r="Y86" s="351">
        <v>0</v>
      </c>
      <c r="Z86" s="600"/>
      <c r="AA86" s="351">
        <f>ROUNDUP(SUM(AA79:AA85),0)</f>
        <v>21146</v>
      </c>
      <c r="AB86" s="600"/>
      <c r="AC86" s="351">
        <f>ROUNDUP(SUM(AC79:AC85),0)</f>
        <v>21146</v>
      </c>
    </row>
    <row r="87" spans="1:29">
      <c r="A87" s="307"/>
      <c r="B87" s="308"/>
      <c r="C87" s="326"/>
      <c r="D87" s="327"/>
      <c r="E87" s="328"/>
      <c r="F87" s="329"/>
      <c r="G87" s="880"/>
      <c r="H87" s="881"/>
      <c r="I87" s="316"/>
      <c r="J87" s="881"/>
      <c r="K87" s="317"/>
      <c r="L87" s="881"/>
      <c r="M87" s="317"/>
      <c r="N87" s="881"/>
      <c r="O87" s="317"/>
      <c r="P87" s="881"/>
      <c r="Q87" s="318"/>
      <c r="R87" s="881"/>
      <c r="S87" s="317"/>
      <c r="T87" s="881"/>
      <c r="U87" s="317"/>
      <c r="V87" s="881"/>
      <c r="W87" s="317"/>
      <c r="X87" s="2"/>
      <c r="Y87" s="314"/>
      <c r="Z87" s="2"/>
      <c r="AA87" s="314"/>
      <c r="AB87" s="2"/>
      <c r="AC87" s="314"/>
    </row>
    <row r="88" spans="1:29" ht="41.4">
      <c r="A88" s="307"/>
      <c r="B88" s="308">
        <v>8</v>
      </c>
      <c r="C88" s="882" t="s">
        <v>612</v>
      </c>
      <c r="D88" s="323"/>
      <c r="E88" s="324"/>
      <c r="F88" s="69"/>
      <c r="G88" s="883"/>
      <c r="H88" s="881"/>
      <c r="I88" s="291"/>
      <c r="J88" s="881"/>
      <c r="K88" s="317"/>
      <c r="L88" s="881"/>
      <c r="M88" s="317"/>
      <c r="N88" s="881"/>
      <c r="O88" s="317"/>
      <c r="P88" s="881"/>
      <c r="Q88" s="291"/>
      <c r="R88" s="881"/>
      <c r="S88" s="317"/>
      <c r="T88" s="881"/>
      <c r="U88" s="317"/>
      <c r="V88" s="881"/>
      <c r="W88" s="317"/>
      <c r="X88" s="2"/>
      <c r="Y88" s="314"/>
      <c r="Z88" s="2"/>
      <c r="AA88" s="314"/>
      <c r="AB88" s="2"/>
      <c r="AC88" s="314"/>
    </row>
    <row r="89" spans="1:29">
      <c r="A89" s="312"/>
      <c r="B89" s="313"/>
      <c r="C89" s="290" t="s">
        <v>613</v>
      </c>
      <c r="D89" s="285">
        <v>131.595</v>
      </c>
      <c r="E89" s="286" t="s">
        <v>459</v>
      </c>
      <c r="F89" s="601">
        <v>274.82</v>
      </c>
      <c r="G89" s="884">
        <f>D89*F89</f>
        <v>36164.937899999997</v>
      </c>
      <c r="H89" s="892">
        <v>1</v>
      </c>
      <c r="I89" s="1">
        <f>H89*$H$8*H$10*$G89</f>
        <v>0</v>
      </c>
      <c r="J89" s="892">
        <v>0.2</v>
      </c>
      <c r="K89" s="1">
        <f>J89*$H$8*J$10*$G89</f>
        <v>0</v>
      </c>
      <c r="L89" s="885"/>
      <c r="M89" s="1">
        <f>L89*$H$8*L$10*$G89</f>
        <v>0</v>
      </c>
      <c r="N89" s="885"/>
      <c r="O89" s="1">
        <f>N89*$H$8*N$10*$G89</f>
        <v>0</v>
      </c>
      <c r="P89" s="892">
        <v>0.4</v>
      </c>
      <c r="Q89" s="1">
        <f>P89*$P$8*P$10*$G89</f>
        <v>0</v>
      </c>
      <c r="R89" s="885"/>
      <c r="S89" s="1">
        <f>R89*$P$8*R$10*$G89</f>
        <v>0</v>
      </c>
      <c r="T89" s="885"/>
      <c r="U89" s="1">
        <f>T89*$P$8*T$10*$G89</f>
        <v>0</v>
      </c>
      <c r="V89" s="885"/>
      <c r="W89" s="1">
        <f>V89*$P$8*V$10*$G89</f>
        <v>0</v>
      </c>
      <c r="X89" s="2">
        <v>0</v>
      </c>
      <c r="Y89" s="3">
        <v>0</v>
      </c>
      <c r="Z89" s="2">
        <f>AB89-X89</f>
        <v>0.25</v>
      </c>
      <c r="AA89" s="3">
        <f>AC89-Y89</f>
        <v>9041.2344749999993</v>
      </c>
      <c r="AB89" s="2">
        <v>0.25</v>
      </c>
      <c r="AC89" s="3">
        <f>AB89*G89</f>
        <v>9041.2344749999993</v>
      </c>
    </row>
    <row r="90" spans="1:29">
      <c r="A90" s="312"/>
      <c r="B90" s="313"/>
      <c r="C90" s="290" t="s">
        <v>614</v>
      </c>
      <c r="D90" s="285">
        <v>15.405000000000001</v>
      </c>
      <c r="E90" s="286" t="s">
        <v>459</v>
      </c>
      <c r="F90" s="601">
        <v>581.49</v>
      </c>
      <c r="G90" s="884">
        <f t="shared" ref="G90:G92" si="39">D90*F90</f>
        <v>8957.8534500000005</v>
      </c>
      <c r="H90" s="892">
        <v>1</v>
      </c>
      <c r="I90" s="1">
        <f t="shared" ref="I90:I92" si="40">H90*$H$8*H$10*$G90</f>
        <v>0</v>
      </c>
      <c r="J90" s="892">
        <v>0.2</v>
      </c>
      <c r="K90" s="1">
        <f t="shared" ref="K90:K92" si="41">J90*$H$8*J$10*$G90</f>
        <v>0</v>
      </c>
      <c r="L90" s="885"/>
      <c r="M90" s="1">
        <f t="shared" ref="M90:M92" si="42">L90*$H$8*L$10*$G90</f>
        <v>0</v>
      </c>
      <c r="N90" s="885"/>
      <c r="O90" s="1">
        <f t="shared" ref="O90:O92" si="43">N90*$H$8*N$10*$G90</f>
        <v>0</v>
      </c>
      <c r="P90" s="892">
        <v>0.4</v>
      </c>
      <c r="Q90" s="1">
        <f t="shared" ref="Q90:Q92" si="44">P90*$P$8*P$10*$G90</f>
        <v>0</v>
      </c>
      <c r="R90" s="885"/>
      <c r="S90" s="1">
        <f t="shared" ref="S90:S92" si="45">R90*$P$8*R$10*$G90</f>
        <v>0</v>
      </c>
      <c r="T90" s="885"/>
      <c r="U90" s="1">
        <f t="shared" ref="U90:U92" si="46">T90*$P$8*T$10*$G90</f>
        <v>0</v>
      </c>
      <c r="V90" s="885"/>
      <c r="W90" s="1">
        <f t="shared" ref="W90:W92" si="47">V90*$P$8*V$10*$G90</f>
        <v>0</v>
      </c>
      <c r="X90" s="2">
        <v>0</v>
      </c>
      <c r="Y90" s="3">
        <v>0</v>
      </c>
      <c r="Z90" s="2">
        <f t="shared" ref="Z90:AA93" si="48">AB90-X90</f>
        <v>0.25</v>
      </c>
      <c r="AA90" s="3">
        <f t="shared" si="48"/>
        <v>2239.4633625000001</v>
      </c>
      <c r="AB90" s="2">
        <v>0.25</v>
      </c>
      <c r="AC90" s="3">
        <f>AB90*G90</f>
        <v>2239.4633625000001</v>
      </c>
    </row>
    <row r="91" spans="1:29">
      <c r="A91" s="312"/>
      <c r="B91" s="313"/>
      <c r="C91" s="290" t="s">
        <v>615</v>
      </c>
      <c r="D91" s="285">
        <v>38.9</v>
      </c>
      <c r="E91" s="286" t="s">
        <v>459</v>
      </c>
      <c r="F91" s="601">
        <v>274.82</v>
      </c>
      <c r="G91" s="884">
        <f t="shared" si="39"/>
        <v>10690.498</v>
      </c>
      <c r="H91" s="885"/>
      <c r="I91" s="1">
        <f t="shared" si="40"/>
        <v>0</v>
      </c>
      <c r="J91" s="885"/>
      <c r="K91" s="1">
        <f t="shared" si="41"/>
        <v>0</v>
      </c>
      <c r="L91" s="885"/>
      <c r="M91" s="1">
        <f t="shared" si="42"/>
        <v>0</v>
      </c>
      <c r="N91" s="885"/>
      <c r="O91" s="1">
        <f t="shared" si="43"/>
        <v>0</v>
      </c>
      <c r="P91" s="885"/>
      <c r="Q91" s="1">
        <f t="shared" si="44"/>
        <v>0</v>
      </c>
      <c r="R91" s="885"/>
      <c r="S91" s="1">
        <f t="shared" si="45"/>
        <v>0</v>
      </c>
      <c r="T91" s="885"/>
      <c r="U91" s="1">
        <f t="shared" si="46"/>
        <v>0</v>
      </c>
      <c r="V91" s="885"/>
      <c r="W91" s="1">
        <f t="shared" si="47"/>
        <v>0</v>
      </c>
      <c r="X91" s="2">
        <v>0</v>
      </c>
      <c r="Y91" s="3">
        <v>0</v>
      </c>
      <c r="Z91" s="2">
        <f t="shared" si="48"/>
        <v>0</v>
      </c>
      <c r="AA91" s="3">
        <f t="shared" si="48"/>
        <v>0</v>
      </c>
      <c r="AB91" s="2">
        <f t="shared" ref="AB91:AB93" si="49">AC91/$G91</f>
        <v>0</v>
      </c>
      <c r="AC91" s="3">
        <f t="shared" ref="AC91:AC93" si="50">O91+I91+K91+M91+Q91+S91+U91+W91</f>
        <v>0</v>
      </c>
    </row>
    <row r="92" spans="1:29">
      <c r="A92" s="312"/>
      <c r="B92" s="313"/>
      <c r="C92" s="290" t="s">
        <v>616</v>
      </c>
      <c r="D92" s="285">
        <v>4.3499999999999996</v>
      </c>
      <c r="E92" s="286" t="s">
        <v>459</v>
      </c>
      <c r="F92" s="601">
        <v>581.49</v>
      </c>
      <c r="G92" s="884">
        <f t="shared" si="39"/>
        <v>2529.4814999999999</v>
      </c>
      <c r="H92" s="885"/>
      <c r="I92" s="1">
        <f t="shared" si="40"/>
        <v>0</v>
      </c>
      <c r="J92" s="885"/>
      <c r="K92" s="1">
        <f t="shared" si="41"/>
        <v>0</v>
      </c>
      <c r="L92" s="885"/>
      <c r="M92" s="1">
        <f t="shared" si="42"/>
        <v>0</v>
      </c>
      <c r="N92" s="885"/>
      <c r="O92" s="1">
        <f t="shared" si="43"/>
        <v>0</v>
      </c>
      <c r="P92" s="885"/>
      <c r="Q92" s="1">
        <f t="shared" si="44"/>
        <v>0</v>
      </c>
      <c r="R92" s="885"/>
      <c r="S92" s="1">
        <f t="shared" si="45"/>
        <v>0</v>
      </c>
      <c r="T92" s="885"/>
      <c r="U92" s="1">
        <f t="shared" si="46"/>
        <v>0</v>
      </c>
      <c r="V92" s="885"/>
      <c r="W92" s="1">
        <f t="shared" si="47"/>
        <v>0</v>
      </c>
      <c r="X92" s="2">
        <v>0</v>
      </c>
      <c r="Y92" s="3">
        <v>0</v>
      </c>
      <c r="Z92" s="2">
        <f t="shared" si="48"/>
        <v>0</v>
      </c>
      <c r="AA92" s="3">
        <f t="shared" si="48"/>
        <v>0</v>
      </c>
      <c r="AB92" s="2">
        <f t="shared" si="49"/>
        <v>0</v>
      </c>
      <c r="AC92" s="3">
        <f t="shared" si="50"/>
        <v>0</v>
      </c>
    </row>
    <row r="93" spans="1:29">
      <c r="A93" s="312"/>
      <c r="B93" s="313"/>
      <c r="C93" s="290" t="s">
        <v>617</v>
      </c>
      <c r="D93" s="285"/>
      <c r="E93" s="288"/>
      <c r="F93" s="288">
        <v>0.1</v>
      </c>
      <c r="G93" s="888">
        <f>ROUNDUP(SUM(G89:G92)*F93,0)</f>
        <v>5835</v>
      </c>
      <c r="H93" s="885"/>
      <c r="I93" s="1">
        <f>H93*$H$8*H$10*$G93</f>
        <v>0</v>
      </c>
      <c r="J93" s="885"/>
      <c r="K93" s="1">
        <f>J93*$H$8*J$10*$G93</f>
        <v>0</v>
      </c>
      <c r="L93" s="885"/>
      <c r="M93" s="1">
        <f>L93*$H$8*L$10*$G93</f>
        <v>0</v>
      </c>
      <c r="N93" s="885"/>
      <c r="O93" s="1">
        <f>N93*$H$8*N$10*$G93</f>
        <v>0</v>
      </c>
      <c r="P93" s="885"/>
      <c r="Q93" s="1">
        <f>P93*$P$8*P$10*$G93</f>
        <v>0</v>
      </c>
      <c r="R93" s="885"/>
      <c r="S93" s="1">
        <f>R93*$P$8*R$10*$G93</f>
        <v>0</v>
      </c>
      <c r="T93" s="885"/>
      <c r="U93" s="1">
        <f>T93*$P$8*T$10*$G93</f>
        <v>0</v>
      </c>
      <c r="V93" s="885"/>
      <c r="W93" s="1">
        <f>V93*$P$8*V$10*$G93</f>
        <v>0</v>
      </c>
      <c r="X93" s="2">
        <v>0</v>
      </c>
      <c r="Y93" s="3">
        <v>0</v>
      </c>
      <c r="Z93" s="2">
        <f t="shared" si="48"/>
        <v>0</v>
      </c>
      <c r="AA93" s="3">
        <f t="shared" si="48"/>
        <v>0</v>
      </c>
      <c r="AB93" s="2">
        <f t="shared" si="49"/>
        <v>0</v>
      </c>
      <c r="AC93" s="3">
        <f t="shared" si="50"/>
        <v>0</v>
      </c>
    </row>
    <row r="94" spans="1:29">
      <c r="A94" s="307"/>
      <c r="B94" s="308"/>
      <c r="C94" s="326"/>
      <c r="D94" s="327"/>
      <c r="E94" s="328"/>
      <c r="F94" s="329"/>
      <c r="G94" s="880"/>
      <c r="H94" s="881"/>
      <c r="I94" s="316"/>
      <c r="J94" s="881"/>
      <c r="K94" s="317"/>
      <c r="L94" s="881"/>
      <c r="M94" s="317"/>
      <c r="N94" s="881"/>
      <c r="O94" s="317"/>
      <c r="P94" s="881"/>
      <c r="Q94" s="318"/>
      <c r="R94" s="881"/>
      <c r="S94" s="317"/>
      <c r="T94" s="881"/>
      <c r="U94" s="317"/>
      <c r="V94" s="881"/>
      <c r="W94" s="317"/>
      <c r="X94" s="2"/>
      <c r="Y94" s="314"/>
      <c r="Z94" s="2"/>
      <c r="AA94" s="314"/>
      <c r="AB94" s="2"/>
      <c r="AC94" s="314"/>
    </row>
    <row r="95" spans="1:29">
      <c r="A95" s="309"/>
      <c r="B95" s="310"/>
      <c r="C95" s="319" t="s">
        <v>100</v>
      </c>
      <c r="D95" s="597"/>
      <c r="E95" s="598"/>
      <c r="F95" s="599"/>
      <c r="G95" s="890">
        <f>ROUNDUP(SUM(G89:G94),0)</f>
        <v>64178</v>
      </c>
      <c r="H95" s="891"/>
      <c r="I95" s="351">
        <f>SUM(I89:I94)</f>
        <v>0</v>
      </c>
      <c r="J95" s="891"/>
      <c r="K95" s="351">
        <f>SUM(K89:K94)</f>
        <v>0</v>
      </c>
      <c r="L95" s="891"/>
      <c r="M95" s="351">
        <f>SUM(M89:M94)</f>
        <v>0</v>
      </c>
      <c r="N95" s="891"/>
      <c r="O95" s="351">
        <f>SUM(O89:O94)</f>
        <v>0</v>
      </c>
      <c r="P95" s="891"/>
      <c r="Q95" s="351">
        <f>SUM(Q89:Q94)</f>
        <v>0</v>
      </c>
      <c r="R95" s="891"/>
      <c r="S95" s="351">
        <f>SUM(S89:S94)</f>
        <v>0</v>
      </c>
      <c r="T95" s="891"/>
      <c r="U95" s="351">
        <f>SUM(U89:U94)</f>
        <v>0</v>
      </c>
      <c r="V95" s="891"/>
      <c r="W95" s="351">
        <f>SUM(W89:W94)</f>
        <v>0</v>
      </c>
      <c r="X95" s="600"/>
      <c r="Y95" s="351">
        <v>0</v>
      </c>
      <c r="Z95" s="600"/>
      <c r="AA95" s="351">
        <f>ROUNDUP(SUM(AA89:AA94),0)</f>
        <v>11281</v>
      </c>
      <c r="AB95" s="600"/>
      <c r="AC95" s="351">
        <f>ROUNDUP(SUM(AC89:AC94),0)</f>
        <v>11281</v>
      </c>
    </row>
    <row r="96" spans="1:29">
      <c r="A96" s="307"/>
      <c r="B96" s="308"/>
      <c r="C96" s="326"/>
      <c r="D96" s="327"/>
      <c r="E96" s="328"/>
      <c r="F96" s="329"/>
      <c r="G96" s="880"/>
      <c r="H96" s="881"/>
      <c r="I96" s="316"/>
      <c r="J96" s="881"/>
      <c r="K96" s="317"/>
      <c r="L96" s="881"/>
      <c r="M96" s="317"/>
      <c r="N96" s="881"/>
      <c r="O96" s="317"/>
      <c r="P96" s="881"/>
      <c r="Q96" s="318"/>
      <c r="R96" s="881"/>
      <c r="S96" s="317"/>
      <c r="T96" s="881"/>
      <c r="U96" s="317"/>
      <c r="V96" s="881"/>
      <c r="W96" s="317"/>
      <c r="X96" s="2"/>
      <c r="Y96" s="314"/>
      <c r="Z96" s="2"/>
      <c r="AA96" s="314"/>
      <c r="AB96" s="2"/>
      <c r="AC96" s="314"/>
    </row>
    <row r="97" spans="1:29" ht="41.4">
      <c r="A97" s="307"/>
      <c r="B97" s="308">
        <v>9</v>
      </c>
      <c r="C97" s="882" t="s">
        <v>618</v>
      </c>
      <c r="D97" s="323"/>
      <c r="E97" s="324"/>
      <c r="F97" s="69"/>
      <c r="G97" s="883"/>
      <c r="H97" s="881"/>
      <c r="I97" s="291"/>
      <c r="J97" s="881"/>
      <c r="K97" s="317"/>
      <c r="L97" s="881"/>
      <c r="M97" s="317"/>
      <c r="N97" s="881"/>
      <c r="O97" s="317"/>
      <c r="P97" s="881"/>
      <c r="Q97" s="291"/>
      <c r="R97" s="881"/>
      <c r="S97" s="317"/>
      <c r="T97" s="881"/>
      <c r="U97" s="317"/>
      <c r="V97" s="881"/>
      <c r="W97" s="317"/>
      <c r="X97" s="2"/>
      <c r="Y97" s="314"/>
      <c r="Z97" s="2"/>
      <c r="AA97" s="314"/>
      <c r="AB97" s="2"/>
      <c r="AC97" s="314"/>
    </row>
    <row r="98" spans="1:29">
      <c r="A98" s="312"/>
      <c r="B98" s="313"/>
      <c r="C98" s="290" t="s">
        <v>619</v>
      </c>
      <c r="D98" s="285">
        <v>27.692725000000003</v>
      </c>
      <c r="E98" s="286" t="s">
        <v>11</v>
      </c>
      <c r="F98" s="601">
        <v>1130</v>
      </c>
      <c r="G98" s="884">
        <f>D98*F98</f>
        <v>31292.779250000003</v>
      </c>
      <c r="H98" s="885"/>
      <c r="I98" s="1">
        <f>H98*$H$8*H$10*$G98</f>
        <v>0</v>
      </c>
      <c r="J98" s="885"/>
      <c r="K98" s="1">
        <f>J98*$H$8*J$10*$G98</f>
        <v>0</v>
      </c>
      <c r="L98" s="885"/>
      <c r="M98" s="1">
        <f>L98*$H$8*L$10*$G98</f>
        <v>0</v>
      </c>
      <c r="N98" s="885"/>
      <c r="O98" s="1">
        <f>N98*$H$8*N$10*$G98</f>
        <v>0</v>
      </c>
      <c r="P98" s="885"/>
      <c r="Q98" s="1">
        <f>P98*$P$8*P$10*$G98</f>
        <v>0</v>
      </c>
      <c r="R98" s="885"/>
      <c r="S98" s="1">
        <f>R98*$P$8*R$10*$G98</f>
        <v>0</v>
      </c>
      <c r="T98" s="885"/>
      <c r="U98" s="1">
        <f>T98*$P$8*T$10*$G98</f>
        <v>0</v>
      </c>
      <c r="V98" s="885"/>
      <c r="W98" s="1">
        <f>V98*$P$8*V$10*$G98</f>
        <v>0</v>
      </c>
      <c r="X98" s="2">
        <v>0</v>
      </c>
      <c r="Y98" s="3">
        <v>0</v>
      </c>
      <c r="Z98" s="2">
        <f>AB98-X98</f>
        <v>0</v>
      </c>
      <c r="AA98" s="3">
        <f>AC98-Y98</f>
        <v>0</v>
      </c>
      <c r="AB98" s="2">
        <f>AC98/$G98</f>
        <v>0</v>
      </c>
      <c r="AC98" s="3">
        <f>O98+I98+K98+M98+Q98+S98+U98+W98</f>
        <v>0</v>
      </c>
    </row>
    <row r="99" spans="1:29">
      <c r="A99" s="312"/>
      <c r="B99" s="313"/>
      <c r="C99" s="290" t="s">
        <v>620</v>
      </c>
      <c r="D99" s="285">
        <v>115</v>
      </c>
      <c r="E99" s="286" t="s">
        <v>621</v>
      </c>
      <c r="F99" s="601">
        <v>12</v>
      </c>
      <c r="G99" s="884">
        <f t="shared" ref="G99:G101" si="51">D99*F99</f>
        <v>1380</v>
      </c>
      <c r="H99" s="885"/>
      <c r="I99" s="1">
        <f t="shared" ref="I99:I101" si="52">H99*$H$8*H$10*$G99</f>
        <v>0</v>
      </c>
      <c r="J99" s="885"/>
      <c r="K99" s="1">
        <f t="shared" ref="K99:K101" si="53">J99*$H$8*J$10*$G99</f>
        <v>0</v>
      </c>
      <c r="L99" s="885"/>
      <c r="M99" s="1">
        <f t="shared" ref="M99:M101" si="54">L99*$H$8*L$10*$G99</f>
        <v>0</v>
      </c>
      <c r="N99" s="885"/>
      <c r="O99" s="1">
        <f t="shared" ref="O99:O101" si="55">N99*$H$8*N$10*$G99</f>
        <v>0</v>
      </c>
      <c r="P99" s="885"/>
      <c r="Q99" s="1">
        <f t="shared" ref="Q99:Q101" si="56">P99*$P$8*P$10*$G99</f>
        <v>0</v>
      </c>
      <c r="R99" s="885"/>
      <c r="S99" s="1">
        <f t="shared" ref="S99:S101" si="57">R99*$P$8*R$10*$G99</f>
        <v>0</v>
      </c>
      <c r="T99" s="885"/>
      <c r="U99" s="1">
        <f t="shared" ref="U99:U101" si="58">T99*$P$8*T$10*$G99</f>
        <v>0</v>
      </c>
      <c r="V99" s="885"/>
      <c r="W99" s="1">
        <f t="shared" ref="W99:W101" si="59">V99*$P$8*V$10*$G99</f>
        <v>0</v>
      </c>
      <c r="X99" s="2">
        <v>0</v>
      </c>
      <c r="Y99" s="3">
        <v>0</v>
      </c>
      <c r="Z99" s="2">
        <f t="shared" ref="Z99:AA103" si="60">AB99-X99</f>
        <v>0</v>
      </c>
      <c r="AA99" s="3">
        <f t="shared" si="60"/>
        <v>0</v>
      </c>
      <c r="AB99" s="2">
        <f t="shared" ref="AB99:AB103" si="61">AC99/$G99</f>
        <v>0</v>
      </c>
      <c r="AC99" s="3">
        <f t="shared" ref="AC99:AC103" si="62">O99+I99+K99+M99+Q99+S99+U99+W99</f>
        <v>0</v>
      </c>
    </row>
    <row r="100" spans="1:29">
      <c r="A100" s="312"/>
      <c r="B100" s="313"/>
      <c r="C100" s="290" t="s">
        <v>622</v>
      </c>
      <c r="D100" s="285">
        <v>12.715850000000001</v>
      </c>
      <c r="E100" s="286" t="s">
        <v>11</v>
      </c>
      <c r="F100" s="601">
        <v>1698</v>
      </c>
      <c r="G100" s="884">
        <f t="shared" si="51"/>
        <v>21591.513300000002</v>
      </c>
      <c r="H100" s="885"/>
      <c r="I100" s="1">
        <f t="shared" si="52"/>
        <v>0</v>
      </c>
      <c r="J100" s="885"/>
      <c r="K100" s="1">
        <f t="shared" si="53"/>
        <v>0</v>
      </c>
      <c r="L100" s="885"/>
      <c r="M100" s="1">
        <f t="shared" si="54"/>
        <v>0</v>
      </c>
      <c r="N100" s="885"/>
      <c r="O100" s="1">
        <f t="shared" si="55"/>
        <v>0</v>
      </c>
      <c r="P100" s="885"/>
      <c r="Q100" s="1">
        <f t="shared" si="56"/>
        <v>0</v>
      </c>
      <c r="R100" s="885"/>
      <c r="S100" s="1">
        <f t="shared" si="57"/>
        <v>0</v>
      </c>
      <c r="T100" s="885"/>
      <c r="U100" s="1">
        <f t="shared" si="58"/>
        <v>0</v>
      </c>
      <c r="V100" s="885"/>
      <c r="W100" s="1">
        <f t="shared" si="59"/>
        <v>0</v>
      </c>
      <c r="X100" s="2">
        <v>0</v>
      </c>
      <c r="Y100" s="3">
        <v>0</v>
      </c>
      <c r="Z100" s="2">
        <f t="shared" si="60"/>
        <v>0</v>
      </c>
      <c r="AA100" s="3">
        <f t="shared" si="60"/>
        <v>0</v>
      </c>
      <c r="AB100" s="2">
        <f t="shared" si="61"/>
        <v>0</v>
      </c>
      <c r="AC100" s="3">
        <f t="shared" si="62"/>
        <v>0</v>
      </c>
    </row>
    <row r="101" spans="1:29">
      <c r="A101" s="312"/>
      <c r="B101" s="313"/>
      <c r="C101" s="290" t="s">
        <v>623</v>
      </c>
      <c r="D101" s="285">
        <v>10.455</v>
      </c>
      <c r="E101" s="286" t="s">
        <v>459</v>
      </c>
      <c r="F101" s="601">
        <v>662.0553359683795</v>
      </c>
      <c r="G101" s="884">
        <f t="shared" si="51"/>
        <v>6921.7885375494079</v>
      </c>
      <c r="H101" s="885"/>
      <c r="I101" s="1">
        <f t="shared" si="52"/>
        <v>0</v>
      </c>
      <c r="J101" s="885"/>
      <c r="K101" s="1">
        <f t="shared" si="53"/>
        <v>0</v>
      </c>
      <c r="L101" s="885"/>
      <c r="M101" s="1">
        <f t="shared" si="54"/>
        <v>0</v>
      </c>
      <c r="N101" s="885"/>
      <c r="O101" s="1">
        <f t="shared" si="55"/>
        <v>0</v>
      </c>
      <c r="P101" s="885"/>
      <c r="Q101" s="1">
        <f t="shared" si="56"/>
        <v>0</v>
      </c>
      <c r="R101" s="885"/>
      <c r="S101" s="1">
        <f t="shared" si="57"/>
        <v>0</v>
      </c>
      <c r="T101" s="885"/>
      <c r="U101" s="1">
        <f t="shared" si="58"/>
        <v>0</v>
      </c>
      <c r="V101" s="885"/>
      <c r="W101" s="1">
        <f t="shared" si="59"/>
        <v>0</v>
      </c>
      <c r="X101" s="2">
        <v>0</v>
      </c>
      <c r="Y101" s="3">
        <v>0</v>
      </c>
      <c r="Z101" s="2">
        <f t="shared" si="60"/>
        <v>0</v>
      </c>
      <c r="AA101" s="3">
        <f t="shared" si="60"/>
        <v>0</v>
      </c>
      <c r="AB101" s="2">
        <f t="shared" si="61"/>
        <v>0</v>
      </c>
      <c r="AC101" s="3">
        <f t="shared" si="62"/>
        <v>0</v>
      </c>
    </row>
    <row r="102" spans="1:29">
      <c r="A102" s="312"/>
      <c r="B102" s="313"/>
      <c r="C102" s="290" t="s">
        <v>624</v>
      </c>
      <c r="D102" s="285">
        <v>95</v>
      </c>
      <c r="E102" s="288" t="s">
        <v>454</v>
      </c>
      <c r="F102" s="601">
        <v>125</v>
      </c>
      <c r="G102" s="884">
        <f>D102*F102</f>
        <v>11875</v>
      </c>
      <c r="H102" s="885"/>
      <c r="I102" s="1">
        <f>H102*$H$8*H$10*$G102</f>
        <v>0</v>
      </c>
      <c r="J102" s="885"/>
      <c r="K102" s="1">
        <f>J102*$H$8*J$10*$G102</f>
        <v>0</v>
      </c>
      <c r="L102" s="885"/>
      <c r="M102" s="1">
        <f>L102*$H$8*L$10*$G102</f>
        <v>0</v>
      </c>
      <c r="N102" s="885"/>
      <c r="O102" s="1">
        <f>N102*$H$8*N$10*$G102</f>
        <v>0</v>
      </c>
      <c r="P102" s="885"/>
      <c r="Q102" s="1">
        <f>P102*$P$8*P$10*$G102</f>
        <v>0</v>
      </c>
      <c r="R102" s="885"/>
      <c r="S102" s="1">
        <f>R102*$P$8*R$10*$G102</f>
        <v>0</v>
      </c>
      <c r="T102" s="885"/>
      <c r="U102" s="1">
        <f>T102*$P$8*T$10*$G102</f>
        <v>0</v>
      </c>
      <c r="V102" s="885"/>
      <c r="W102" s="1">
        <f>V102*$P$8*V$10*$G102</f>
        <v>0</v>
      </c>
      <c r="X102" s="2">
        <v>0</v>
      </c>
      <c r="Y102" s="3">
        <v>0</v>
      </c>
      <c r="Z102" s="2">
        <f>AB102-X102</f>
        <v>0</v>
      </c>
      <c r="AA102" s="3">
        <f>AC102-Y102</f>
        <v>0</v>
      </c>
      <c r="AB102" s="2">
        <f>AC102/$G102</f>
        <v>0</v>
      </c>
      <c r="AC102" s="3">
        <f>O102+I102+K102+M102+Q102+S102+U102+W102</f>
        <v>0</v>
      </c>
    </row>
    <row r="103" spans="1:29">
      <c r="A103" s="312"/>
      <c r="B103" s="313"/>
      <c r="C103" s="290" t="s">
        <v>625</v>
      </c>
      <c r="D103" s="285"/>
      <c r="E103" s="288"/>
      <c r="F103" s="288">
        <v>0.1</v>
      </c>
      <c r="G103" s="888">
        <f>(G99+G102)*F103</f>
        <v>1325.5</v>
      </c>
      <c r="H103" s="885"/>
      <c r="I103" s="1">
        <f>H103*$H$8*H$10*$G103</f>
        <v>0</v>
      </c>
      <c r="J103" s="885"/>
      <c r="K103" s="1">
        <f>J103*$H$8*J$10*$G103</f>
        <v>0</v>
      </c>
      <c r="L103" s="885"/>
      <c r="M103" s="1">
        <f>L103*$H$8*L$10*$G103</f>
        <v>0</v>
      </c>
      <c r="N103" s="885"/>
      <c r="O103" s="1">
        <f>N103*$H$8*N$10*$G103</f>
        <v>0</v>
      </c>
      <c r="P103" s="885"/>
      <c r="Q103" s="1">
        <f>P103*$P$8*P$10*$G103</f>
        <v>0</v>
      </c>
      <c r="R103" s="885"/>
      <c r="S103" s="1">
        <f>R103*$P$8*R$10*$G103</f>
        <v>0</v>
      </c>
      <c r="T103" s="885"/>
      <c r="U103" s="1">
        <f>T103*$P$8*T$10*$G103</f>
        <v>0</v>
      </c>
      <c r="V103" s="885"/>
      <c r="W103" s="1">
        <f>V103*$P$8*V$10*$G103</f>
        <v>0</v>
      </c>
      <c r="X103" s="2">
        <v>0</v>
      </c>
      <c r="Y103" s="3">
        <v>0</v>
      </c>
      <c r="Z103" s="2">
        <f t="shared" si="60"/>
        <v>0</v>
      </c>
      <c r="AA103" s="3">
        <f t="shared" si="60"/>
        <v>0</v>
      </c>
      <c r="AB103" s="2">
        <f t="shared" si="61"/>
        <v>0</v>
      </c>
      <c r="AC103" s="3">
        <f t="shared" si="62"/>
        <v>0</v>
      </c>
    </row>
    <row r="104" spans="1:29">
      <c r="A104" s="307"/>
      <c r="B104" s="308"/>
      <c r="C104" s="326"/>
      <c r="D104" s="327"/>
      <c r="E104" s="328"/>
      <c r="F104" s="329"/>
      <c r="G104" s="880"/>
      <c r="H104" s="881"/>
      <c r="I104" s="316"/>
      <c r="J104" s="881"/>
      <c r="K104" s="317"/>
      <c r="L104" s="881"/>
      <c r="M104" s="317"/>
      <c r="N104" s="881"/>
      <c r="O104" s="317"/>
      <c r="P104" s="881"/>
      <c r="Q104" s="318"/>
      <c r="R104" s="881"/>
      <c r="S104" s="317"/>
      <c r="T104" s="881"/>
      <c r="U104" s="317"/>
      <c r="V104" s="881"/>
      <c r="W104" s="317"/>
      <c r="X104" s="2"/>
      <c r="Y104" s="314"/>
      <c r="Z104" s="2"/>
      <c r="AA104" s="314"/>
      <c r="AB104" s="2"/>
      <c r="AC104" s="314"/>
    </row>
    <row r="105" spans="1:29">
      <c r="A105" s="309"/>
      <c r="B105" s="310"/>
      <c r="C105" s="319" t="s">
        <v>100</v>
      </c>
      <c r="D105" s="597"/>
      <c r="E105" s="598"/>
      <c r="F105" s="599"/>
      <c r="G105" s="890">
        <f>ROUNDUP(SUM(G98:G104),0)</f>
        <v>74387</v>
      </c>
      <c r="H105" s="891"/>
      <c r="I105" s="351">
        <f>SUM(I98:I104)</f>
        <v>0</v>
      </c>
      <c r="J105" s="891"/>
      <c r="K105" s="351">
        <f>SUM(K98:K104)</f>
        <v>0</v>
      </c>
      <c r="L105" s="891"/>
      <c r="M105" s="351">
        <f>SUM(M98:M104)</f>
        <v>0</v>
      </c>
      <c r="N105" s="891"/>
      <c r="O105" s="351">
        <f>SUM(O98:O104)</f>
        <v>0</v>
      </c>
      <c r="P105" s="891"/>
      <c r="Q105" s="351">
        <f>SUM(Q98:Q104)</f>
        <v>0</v>
      </c>
      <c r="R105" s="891"/>
      <c r="S105" s="351">
        <f>SUM(S98:S104)</f>
        <v>0</v>
      </c>
      <c r="T105" s="891"/>
      <c r="U105" s="351">
        <f>SUM(U98:U104)</f>
        <v>0</v>
      </c>
      <c r="V105" s="891"/>
      <c r="W105" s="351">
        <f>SUM(W98:W104)</f>
        <v>0</v>
      </c>
      <c r="X105" s="600"/>
      <c r="Y105" s="351">
        <v>0</v>
      </c>
      <c r="Z105" s="600"/>
      <c r="AA105" s="351">
        <f>ROUNDUP(SUM(AA98:AA104),0)</f>
        <v>0</v>
      </c>
      <c r="AB105" s="600"/>
      <c r="AC105" s="351">
        <f>ROUNDUP(SUM(AC98:AC104),0)</f>
        <v>0</v>
      </c>
    </row>
    <row r="106" spans="1:29">
      <c r="A106" s="307"/>
      <c r="B106" s="308"/>
      <c r="C106" s="326"/>
      <c r="D106" s="327"/>
      <c r="E106" s="328"/>
      <c r="F106" s="329"/>
      <c r="G106" s="880"/>
      <c r="H106" s="881"/>
      <c r="I106" s="316"/>
      <c r="J106" s="881"/>
      <c r="K106" s="317"/>
      <c r="L106" s="881"/>
      <c r="M106" s="317"/>
      <c r="N106" s="881"/>
      <c r="O106" s="317"/>
      <c r="P106" s="881"/>
      <c r="Q106" s="318"/>
      <c r="R106" s="881"/>
      <c r="S106" s="317"/>
      <c r="T106" s="881"/>
      <c r="U106" s="317"/>
      <c r="V106" s="881"/>
      <c r="W106" s="317"/>
      <c r="X106" s="2"/>
      <c r="Y106" s="314"/>
      <c r="Z106" s="2"/>
      <c r="AA106" s="314"/>
      <c r="AB106" s="2"/>
      <c r="AC106" s="314"/>
    </row>
    <row r="107" spans="1:29" ht="41.4">
      <c r="A107" s="307"/>
      <c r="B107" s="308">
        <v>10</v>
      </c>
      <c r="C107" s="882" t="s">
        <v>626</v>
      </c>
      <c r="D107" s="323"/>
      <c r="E107" s="324"/>
      <c r="F107" s="69"/>
      <c r="G107" s="883"/>
      <c r="H107" s="881"/>
      <c r="I107" s="291"/>
      <c r="J107" s="881"/>
      <c r="K107" s="317"/>
      <c r="L107" s="881"/>
      <c r="M107" s="317"/>
      <c r="N107" s="881"/>
      <c r="O107" s="317"/>
      <c r="P107" s="881"/>
      <c r="Q107" s="291"/>
      <c r="R107" s="881"/>
      <c r="S107" s="317"/>
      <c r="T107" s="881"/>
      <c r="U107" s="317"/>
      <c r="V107" s="881"/>
      <c r="W107" s="317"/>
      <c r="X107" s="2"/>
      <c r="Y107" s="314"/>
      <c r="Z107" s="2"/>
      <c r="AA107" s="314"/>
      <c r="AB107" s="2"/>
      <c r="AC107" s="314"/>
    </row>
    <row r="108" spans="1:29" ht="27.6">
      <c r="A108" s="312"/>
      <c r="B108" s="313"/>
      <c r="C108" s="290" t="s">
        <v>627</v>
      </c>
      <c r="D108" s="285">
        <v>6.8040000000000003</v>
      </c>
      <c r="E108" s="286" t="s">
        <v>11</v>
      </c>
      <c r="F108" s="601">
        <v>847.5</v>
      </c>
      <c r="G108" s="884">
        <f>D108*F108</f>
        <v>5766.39</v>
      </c>
      <c r="H108" s="885"/>
      <c r="I108" s="1">
        <f>H108*$H$8*H$10*$G108</f>
        <v>0</v>
      </c>
      <c r="J108" s="885"/>
      <c r="K108" s="1">
        <f>J108*$H$8*J$10*$G108</f>
        <v>0</v>
      </c>
      <c r="L108" s="885"/>
      <c r="M108" s="1">
        <f>L108*$H$8*L$10*$G108</f>
        <v>0</v>
      </c>
      <c r="N108" s="885"/>
      <c r="O108" s="1">
        <f>N108*$H$8*N$10*$G108</f>
        <v>0</v>
      </c>
      <c r="P108" s="885"/>
      <c r="Q108" s="1">
        <f>P108*$P$8*P$10*$G108</f>
        <v>0</v>
      </c>
      <c r="R108" s="885"/>
      <c r="S108" s="1">
        <f>R108*$P$8*R$10*$G108</f>
        <v>0</v>
      </c>
      <c r="T108" s="885"/>
      <c r="U108" s="1">
        <f>T108*$P$8*T$10*$G108</f>
        <v>0</v>
      </c>
      <c r="V108" s="885"/>
      <c r="W108" s="1">
        <f>V108*$P$8*V$10*$G108</f>
        <v>0</v>
      </c>
      <c r="X108" s="2">
        <v>0</v>
      </c>
      <c r="Y108" s="3">
        <v>0</v>
      </c>
      <c r="Z108" s="2">
        <f>AB108-X108</f>
        <v>0</v>
      </c>
      <c r="AA108" s="3">
        <f>AC108-Y108</f>
        <v>0</v>
      </c>
      <c r="AB108" s="2">
        <f>AC108/$G108</f>
        <v>0</v>
      </c>
      <c r="AC108" s="3">
        <f>O108+I108+K108+M108+Q108+S108+U108+W108</f>
        <v>0</v>
      </c>
    </row>
    <row r="109" spans="1:29" ht="27.6">
      <c r="A109" s="312"/>
      <c r="B109" s="313"/>
      <c r="C109" s="290" t="s">
        <v>628</v>
      </c>
      <c r="D109" s="285">
        <v>6.8040000000000003</v>
      </c>
      <c r="E109" s="286" t="s">
        <v>11</v>
      </c>
      <c r="F109" s="601">
        <v>1130</v>
      </c>
      <c r="G109" s="884">
        <f t="shared" ref="G109:G112" si="63">D109*F109</f>
        <v>7688.52</v>
      </c>
      <c r="H109" s="885"/>
      <c r="I109" s="1">
        <f t="shared" ref="I109:I112" si="64">H109*$H$8*H$10*$G109</f>
        <v>0</v>
      </c>
      <c r="J109" s="885"/>
      <c r="K109" s="1">
        <f t="shared" ref="K109:K112" si="65">J109*$H$8*J$10*$G109</f>
        <v>0</v>
      </c>
      <c r="L109" s="885"/>
      <c r="M109" s="1">
        <f t="shared" ref="M109:M112" si="66">L109*$H$8*L$10*$G109</f>
        <v>0</v>
      </c>
      <c r="N109" s="885"/>
      <c r="O109" s="1">
        <f t="shared" ref="O109:O112" si="67">N109*$H$8*N$10*$G109</f>
        <v>0</v>
      </c>
      <c r="P109" s="885"/>
      <c r="Q109" s="1">
        <f t="shared" ref="Q109:Q112" si="68">P109*$P$8*P$10*$G109</f>
        <v>0</v>
      </c>
      <c r="R109" s="885"/>
      <c r="S109" s="1">
        <f t="shared" ref="S109:S112" si="69">R109*$P$8*R$10*$G109</f>
        <v>0</v>
      </c>
      <c r="T109" s="885"/>
      <c r="U109" s="1">
        <f t="shared" ref="U109:U112" si="70">T109*$P$8*T$10*$G109</f>
        <v>0</v>
      </c>
      <c r="V109" s="885"/>
      <c r="W109" s="1">
        <f t="shared" ref="W109:W112" si="71">V109*$P$8*V$10*$G109</f>
        <v>0</v>
      </c>
      <c r="X109" s="2">
        <v>0</v>
      </c>
      <c r="Y109" s="3">
        <v>0</v>
      </c>
      <c r="Z109" s="2">
        <f t="shared" ref="Z109:AA112" si="72">AB109-X109</f>
        <v>0</v>
      </c>
      <c r="AA109" s="3">
        <f t="shared" si="72"/>
        <v>0</v>
      </c>
      <c r="AB109" s="2">
        <f t="shared" ref="AB109:AB112" si="73">AC109/$G109</f>
        <v>0</v>
      </c>
      <c r="AC109" s="3">
        <f t="shared" ref="AC109:AC112" si="74">O109+I109+K109+M109+Q109+S109+U109+W109</f>
        <v>0</v>
      </c>
    </row>
    <row r="110" spans="1:29">
      <c r="A110" s="312"/>
      <c r="B110" s="313"/>
      <c r="C110" s="886" t="s">
        <v>629</v>
      </c>
      <c r="D110" s="285"/>
      <c r="E110" s="286"/>
      <c r="F110" s="601"/>
      <c r="G110" s="884"/>
      <c r="H110" s="885"/>
      <c r="I110" s="1"/>
      <c r="J110" s="885"/>
      <c r="K110" s="1"/>
      <c r="L110" s="885"/>
      <c r="M110" s="1"/>
      <c r="N110" s="885"/>
      <c r="O110" s="1"/>
      <c r="P110" s="885"/>
      <c r="Q110" s="1"/>
      <c r="R110" s="885"/>
      <c r="S110" s="1"/>
      <c r="T110" s="885"/>
      <c r="U110" s="1"/>
      <c r="V110" s="885"/>
      <c r="W110" s="1"/>
      <c r="X110" s="2"/>
      <c r="Y110" s="3"/>
      <c r="Z110" s="2"/>
      <c r="AA110" s="3"/>
      <c r="AB110" s="2"/>
      <c r="AC110" s="3"/>
    </row>
    <row r="111" spans="1:29">
      <c r="A111" s="312"/>
      <c r="B111" s="313"/>
      <c r="C111" s="290" t="s">
        <v>630</v>
      </c>
      <c r="D111" s="285">
        <v>5</v>
      </c>
      <c r="E111" s="286" t="s">
        <v>454</v>
      </c>
      <c r="F111" s="601">
        <v>22</v>
      </c>
      <c r="G111" s="884">
        <f t="shared" si="63"/>
        <v>110</v>
      </c>
      <c r="H111" s="885"/>
      <c r="I111" s="1">
        <f t="shared" si="64"/>
        <v>0</v>
      </c>
      <c r="J111" s="885"/>
      <c r="K111" s="1">
        <f t="shared" si="65"/>
        <v>0</v>
      </c>
      <c r="L111" s="885"/>
      <c r="M111" s="1">
        <f t="shared" si="66"/>
        <v>0</v>
      </c>
      <c r="N111" s="885"/>
      <c r="O111" s="1">
        <f t="shared" si="67"/>
        <v>0</v>
      </c>
      <c r="P111" s="885"/>
      <c r="Q111" s="1">
        <f t="shared" si="68"/>
        <v>0</v>
      </c>
      <c r="R111" s="885"/>
      <c r="S111" s="1">
        <f t="shared" si="69"/>
        <v>0</v>
      </c>
      <c r="T111" s="885"/>
      <c r="U111" s="1">
        <f t="shared" si="70"/>
        <v>0</v>
      </c>
      <c r="V111" s="885"/>
      <c r="W111" s="1">
        <f t="shared" si="71"/>
        <v>0</v>
      </c>
      <c r="X111" s="2">
        <v>0</v>
      </c>
      <c r="Y111" s="3">
        <v>0</v>
      </c>
      <c r="Z111" s="2">
        <f t="shared" si="72"/>
        <v>0</v>
      </c>
      <c r="AA111" s="3">
        <f t="shared" si="72"/>
        <v>0</v>
      </c>
      <c r="AB111" s="2">
        <f t="shared" si="73"/>
        <v>0</v>
      </c>
      <c r="AC111" s="3">
        <f t="shared" si="74"/>
        <v>0</v>
      </c>
    </row>
    <row r="112" spans="1:29" ht="27.6">
      <c r="A112" s="312"/>
      <c r="B112" s="313"/>
      <c r="C112" s="290" t="s">
        <v>631</v>
      </c>
      <c r="D112" s="285">
        <v>1</v>
      </c>
      <c r="E112" s="286" t="s">
        <v>632</v>
      </c>
      <c r="F112" s="601">
        <v>6700</v>
      </c>
      <c r="G112" s="884">
        <f t="shared" si="63"/>
        <v>6700</v>
      </c>
      <c r="H112" s="885"/>
      <c r="I112" s="1">
        <f t="shared" si="64"/>
        <v>0</v>
      </c>
      <c r="J112" s="885"/>
      <c r="K112" s="1">
        <f t="shared" si="65"/>
        <v>0</v>
      </c>
      <c r="L112" s="885"/>
      <c r="M112" s="1">
        <f t="shared" si="66"/>
        <v>0</v>
      </c>
      <c r="N112" s="885"/>
      <c r="O112" s="1">
        <f t="shared" si="67"/>
        <v>0</v>
      </c>
      <c r="P112" s="885"/>
      <c r="Q112" s="1">
        <f t="shared" si="68"/>
        <v>0</v>
      </c>
      <c r="R112" s="885"/>
      <c r="S112" s="1">
        <f t="shared" si="69"/>
        <v>0</v>
      </c>
      <c r="T112" s="885"/>
      <c r="U112" s="1">
        <f t="shared" si="70"/>
        <v>0</v>
      </c>
      <c r="V112" s="885"/>
      <c r="W112" s="1">
        <f t="shared" si="71"/>
        <v>0</v>
      </c>
      <c r="X112" s="2">
        <v>0</v>
      </c>
      <c r="Y112" s="3">
        <v>0</v>
      </c>
      <c r="Z112" s="2">
        <f t="shared" si="72"/>
        <v>0</v>
      </c>
      <c r="AA112" s="3">
        <f t="shared" si="72"/>
        <v>0</v>
      </c>
      <c r="AB112" s="2">
        <f t="shared" si="73"/>
        <v>0</v>
      </c>
      <c r="AC112" s="3">
        <f t="shared" si="74"/>
        <v>0</v>
      </c>
    </row>
    <row r="113" spans="1:29">
      <c r="A113" s="312"/>
      <c r="B113" s="313"/>
      <c r="C113" s="290" t="s">
        <v>610</v>
      </c>
      <c r="D113" s="285">
        <v>35</v>
      </c>
      <c r="E113" s="286" t="s">
        <v>454</v>
      </c>
      <c r="F113" s="601">
        <v>125</v>
      </c>
      <c r="G113" s="884">
        <f>D113*F113</f>
        <v>4375</v>
      </c>
      <c r="H113" s="885"/>
      <c r="I113" s="1">
        <f>H113*$H$8*H$10*$G113</f>
        <v>0</v>
      </c>
      <c r="J113" s="885"/>
      <c r="K113" s="1">
        <f>J113*$H$8*J$10*$G113</f>
        <v>0</v>
      </c>
      <c r="L113" s="885"/>
      <c r="M113" s="1">
        <f>L113*$H$8*L$10*$G113</f>
        <v>0</v>
      </c>
      <c r="N113" s="885"/>
      <c r="O113" s="1">
        <f>N113*$H$8*N$10*$G113</f>
        <v>0</v>
      </c>
      <c r="P113" s="885"/>
      <c r="Q113" s="1">
        <f>P113*$P$8*P$10*$G113</f>
        <v>0</v>
      </c>
      <c r="R113" s="885"/>
      <c r="S113" s="1">
        <f>R113*$P$8*R$10*$G113</f>
        <v>0</v>
      </c>
      <c r="T113" s="885"/>
      <c r="U113" s="1">
        <f>T113*$P$8*T$10*$G113</f>
        <v>0</v>
      </c>
      <c r="V113" s="885"/>
      <c r="W113" s="1">
        <f>V113*$P$8*V$10*$G113</f>
        <v>0</v>
      </c>
      <c r="X113" s="2">
        <v>0</v>
      </c>
      <c r="Y113" s="3">
        <v>0</v>
      </c>
      <c r="Z113" s="2">
        <f>AB113-X113</f>
        <v>0</v>
      </c>
      <c r="AA113" s="3">
        <f>AC113-Y113</f>
        <v>0</v>
      </c>
      <c r="AB113" s="2">
        <f>AC113/$G113</f>
        <v>0</v>
      </c>
      <c r="AC113" s="3">
        <f>O113+I113+K113+M113+Q113+S113+U113+W113</f>
        <v>0</v>
      </c>
    </row>
    <row r="114" spans="1:29">
      <c r="A114" s="312"/>
      <c r="B114" s="313"/>
      <c r="C114" s="290" t="s">
        <v>633</v>
      </c>
      <c r="D114" s="285"/>
      <c r="E114" s="288"/>
      <c r="F114" s="288">
        <v>0.1</v>
      </c>
      <c r="G114" s="888">
        <f>(G111+G113)*F114</f>
        <v>448.5</v>
      </c>
      <c r="H114" s="885"/>
      <c r="I114" s="1">
        <f>H114*$H$8*H$10*$G114</f>
        <v>0</v>
      </c>
      <c r="J114" s="885"/>
      <c r="K114" s="1">
        <f>J114*$H$8*J$10*$G114</f>
        <v>0</v>
      </c>
      <c r="L114" s="885"/>
      <c r="M114" s="1">
        <f>L114*$H$8*L$10*$G114</f>
        <v>0</v>
      </c>
      <c r="N114" s="885"/>
      <c r="O114" s="1">
        <f>N114*$H$8*N$10*$G114</f>
        <v>0</v>
      </c>
      <c r="P114" s="885"/>
      <c r="Q114" s="1">
        <f>P114*$P$8*P$10*$G114</f>
        <v>0</v>
      </c>
      <c r="R114" s="885"/>
      <c r="S114" s="1">
        <f>R114*$P$8*R$10*$G114</f>
        <v>0</v>
      </c>
      <c r="T114" s="885"/>
      <c r="U114" s="1">
        <f>T114*$P$8*T$10*$G114</f>
        <v>0</v>
      </c>
      <c r="V114" s="885"/>
      <c r="W114" s="1">
        <f>V114*$P$8*V$10*$G114</f>
        <v>0</v>
      </c>
      <c r="X114" s="2">
        <v>0</v>
      </c>
      <c r="Y114" s="3">
        <v>0</v>
      </c>
      <c r="Z114" s="2">
        <f t="shared" ref="Z114:AA114" si="75">AB114-X114</f>
        <v>0</v>
      </c>
      <c r="AA114" s="3">
        <f t="shared" si="75"/>
        <v>0</v>
      </c>
      <c r="AB114" s="2">
        <f t="shared" ref="AB114" si="76">AC114/$G114</f>
        <v>0</v>
      </c>
      <c r="AC114" s="3">
        <f t="shared" ref="AC114" si="77">O114+I114+K114+M114+Q114+S114+U114+W114</f>
        <v>0</v>
      </c>
    </row>
    <row r="115" spans="1:29">
      <c r="A115" s="307"/>
      <c r="B115" s="308"/>
      <c r="C115" s="326"/>
      <c r="D115" s="327"/>
      <c r="E115" s="328"/>
      <c r="F115" s="329"/>
      <c r="G115" s="880"/>
      <c r="H115" s="881"/>
      <c r="I115" s="316"/>
      <c r="J115" s="881"/>
      <c r="K115" s="317"/>
      <c r="L115" s="881"/>
      <c r="M115" s="317"/>
      <c r="N115" s="881"/>
      <c r="O115" s="317"/>
      <c r="P115" s="881"/>
      <c r="Q115" s="318"/>
      <c r="R115" s="881"/>
      <c r="S115" s="317"/>
      <c r="T115" s="881"/>
      <c r="U115" s="317"/>
      <c r="V115" s="881"/>
      <c r="W115" s="317"/>
      <c r="X115" s="2"/>
      <c r="Y115" s="314"/>
      <c r="Z115" s="2"/>
      <c r="AA115" s="314"/>
      <c r="AB115" s="2"/>
      <c r="AC115" s="314"/>
    </row>
    <row r="116" spans="1:29">
      <c r="A116" s="309"/>
      <c r="B116" s="310"/>
      <c r="C116" s="319" t="s">
        <v>100</v>
      </c>
      <c r="D116" s="597"/>
      <c r="E116" s="598"/>
      <c r="F116" s="599"/>
      <c r="G116" s="890">
        <f>ROUNDUP(SUM(G108:G115),0)</f>
        <v>25089</v>
      </c>
      <c r="H116" s="891"/>
      <c r="I116" s="351">
        <f>SUM(I108:I115)</f>
        <v>0</v>
      </c>
      <c r="J116" s="891"/>
      <c r="K116" s="351">
        <f>SUM(K108:K115)</f>
        <v>0</v>
      </c>
      <c r="L116" s="891"/>
      <c r="M116" s="351">
        <f>SUM(M108:M115)</f>
        <v>0</v>
      </c>
      <c r="N116" s="891"/>
      <c r="O116" s="351">
        <f>SUM(O108:O115)</f>
        <v>0</v>
      </c>
      <c r="P116" s="891"/>
      <c r="Q116" s="351">
        <f>SUM(Q108:Q115)</f>
        <v>0</v>
      </c>
      <c r="R116" s="891"/>
      <c r="S116" s="351">
        <f>SUM(S108:S115)</f>
        <v>0</v>
      </c>
      <c r="T116" s="891"/>
      <c r="U116" s="351">
        <f>SUM(U108:U115)</f>
        <v>0</v>
      </c>
      <c r="V116" s="891"/>
      <c r="W116" s="351">
        <f>SUM(W108:W115)</f>
        <v>0</v>
      </c>
      <c r="X116" s="600"/>
      <c r="Y116" s="351">
        <v>0</v>
      </c>
      <c r="Z116" s="600"/>
      <c r="AA116" s="351">
        <f>ROUNDUP(SUM(AA108:AA115),0)</f>
        <v>0</v>
      </c>
      <c r="AB116" s="600"/>
      <c r="AC116" s="351">
        <f>ROUNDUP(SUM(AC108:AC115),0)</f>
        <v>0</v>
      </c>
    </row>
    <row r="117" spans="1:29">
      <c r="A117" s="307"/>
      <c r="B117" s="308"/>
      <c r="C117" s="326"/>
      <c r="D117" s="327"/>
      <c r="E117" s="328"/>
      <c r="F117" s="329"/>
      <c r="G117" s="880"/>
      <c r="H117" s="881"/>
      <c r="I117" s="316"/>
      <c r="J117" s="881"/>
      <c r="K117" s="317"/>
      <c r="L117" s="881"/>
      <c r="M117" s="317"/>
      <c r="N117" s="881"/>
      <c r="O117" s="317"/>
      <c r="P117" s="881"/>
      <c r="Q117" s="318"/>
      <c r="R117" s="881"/>
      <c r="S117" s="317"/>
      <c r="T117" s="881"/>
      <c r="U117" s="317"/>
      <c r="V117" s="881"/>
      <c r="W117" s="317"/>
      <c r="X117" s="2"/>
      <c r="Y117" s="314"/>
      <c r="Z117" s="2"/>
      <c r="AA117" s="314"/>
      <c r="AB117" s="2"/>
      <c r="AC117" s="314"/>
    </row>
    <row r="118" spans="1:29" ht="41.4">
      <c r="A118" s="307"/>
      <c r="B118" s="308">
        <v>11</v>
      </c>
      <c r="C118" s="882" t="s">
        <v>634</v>
      </c>
      <c r="D118" s="323"/>
      <c r="E118" s="324"/>
      <c r="F118" s="69"/>
      <c r="G118" s="883"/>
      <c r="H118" s="881"/>
      <c r="I118" s="291"/>
      <c r="J118" s="881"/>
      <c r="K118" s="317"/>
      <c r="L118" s="881"/>
      <c r="M118" s="317"/>
      <c r="N118" s="881"/>
      <c r="O118" s="317"/>
      <c r="P118" s="881"/>
      <c r="Q118" s="291"/>
      <c r="R118" s="881"/>
      <c r="S118" s="317"/>
      <c r="T118" s="881"/>
      <c r="U118" s="317"/>
      <c r="V118" s="881"/>
      <c r="W118" s="317"/>
      <c r="X118" s="2"/>
      <c r="Y118" s="314"/>
      <c r="Z118" s="2"/>
      <c r="AA118" s="314"/>
      <c r="AB118" s="2"/>
      <c r="AC118" s="314"/>
    </row>
    <row r="119" spans="1:29">
      <c r="A119" s="312"/>
      <c r="B119" s="313"/>
      <c r="C119" s="290" t="s">
        <v>635</v>
      </c>
      <c r="D119" s="285">
        <v>40</v>
      </c>
      <c r="E119" s="286" t="s">
        <v>636</v>
      </c>
      <c r="F119" s="601">
        <v>22</v>
      </c>
      <c r="G119" s="884">
        <f>D119*F119</f>
        <v>880</v>
      </c>
      <c r="H119" s="885">
        <v>1</v>
      </c>
      <c r="I119" s="1">
        <f>H119*$H$8*H$10*$G119</f>
        <v>0</v>
      </c>
      <c r="J119" s="885">
        <v>1</v>
      </c>
      <c r="K119" s="1">
        <f>J119*$H$8*J$10*$G119</f>
        <v>0</v>
      </c>
      <c r="L119" s="885">
        <v>1</v>
      </c>
      <c r="M119" s="1">
        <f>L119*$H$8*L$10*$G119</f>
        <v>0</v>
      </c>
      <c r="N119" s="885">
        <v>1</v>
      </c>
      <c r="O119" s="1">
        <f>N119*$H$8*N$10*$G119</f>
        <v>0</v>
      </c>
      <c r="P119" s="885">
        <v>1</v>
      </c>
      <c r="Q119" s="1">
        <f>P119*$P$8*P$10*$G119</f>
        <v>0</v>
      </c>
      <c r="R119" s="885">
        <v>1</v>
      </c>
      <c r="S119" s="1">
        <f>R119*$P$8*R$10*$G119</f>
        <v>0</v>
      </c>
      <c r="T119" s="885">
        <v>1</v>
      </c>
      <c r="U119" s="1">
        <f>T119*$P$8*T$10*$G119</f>
        <v>0</v>
      </c>
      <c r="V119" s="885">
        <v>1</v>
      </c>
      <c r="W119" s="1">
        <f>V119*$P$8*V$10*$G119</f>
        <v>0</v>
      </c>
      <c r="X119" s="2"/>
      <c r="Y119" s="3"/>
      <c r="Z119" s="2">
        <v>0.8</v>
      </c>
      <c r="AA119" s="3">
        <f>AC119-Y119</f>
        <v>704</v>
      </c>
      <c r="AB119" s="2">
        <v>0.8</v>
      </c>
      <c r="AC119" s="3">
        <f>G119*AB119</f>
        <v>704</v>
      </c>
    </row>
    <row r="120" spans="1:29">
      <c r="A120" s="312"/>
      <c r="B120" s="313"/>
      <c r="C120" s="893" t="s">
        <v>637</v>
      </c>
      <c r="D120" s="285"/>
      <c r="E120" s="286"/>
      <c r="F120" s="601"/>
      <c r="G120" s="884"/>
      <c r="H120" s="885"/>
      <c r="I120" s="1"/>
      <c r="J120" s="885"/>
      <c r="K120" s="1"/>
      <c r="L120" s="885"/>
      <c r="M120" s="1"/>
      <c r="N120" s="885"/>
      <c r="O120" s="1"/>
      <c r="P120" s="885"/>
      <c r="Q120" s="1"/>
      <c r="R120" s="885"/>
      <c r="S120" s="1"/>
      <c r="T120" s="885"/>
      <c r="U120" s="1"/>
      <c r="V120" s="885"/>
      <c r="W120" s="1"/>
      <c r="X120" s="2"/>
      <c r="Y120" s="3"/>
      <c r="Z120" s="2"/>
      <c r="AA120" s="3"/>
      <c r="AB120" s="2"/>
      <c r="AC120" s="3">
        <f t="shared" ref="AC120:AC123" si="78">G120*AB120</f>
        <v>0</v>
      </c>
    </row>
    <row r="121" spans="1:29">
      <c r="A121" s="312"/>
      <c r="B121" s="313"/>
      <c r="C121" s="290" t="s">
        <v>638</v>
      </c>
      <c r="D121" s="289">
        <v>40</v>
      </c>
      <c r="E121" s="286" t="s">
        <v>636</v>
      </c>
      <c r="F121" s="287">
        <v>22</v>
      </c>
      <c r="G121" s="887">
        <f>D121*F121</f>
        <v>880</v>
      </c>
      <c r="H121" s="885">
        <v>1</v>
      </c>
      <c r="I121" s="1">
        <f t="shared" ref="I121:I123" si="79">H121*$H$8*H$10*$G121</f>
        <v>0</v>
      </c>
      <c r="J121" s="885">
        <v>1</v>
      </c>
      <c r="K121" s="1">
        <f t="shared" ref="K121:K123" si="80">J121*$H$8*J$10*$G121</f>
        <v>0</v>
      </c>
      <c r="L121" s="885">
        <v>1</v>
      </c>
      <c r="M121" s="1">
        <f t="shared" ref="M121:M123" si="81">L121*$H$8*L$10*$G121</f>
        <v>0</v>
      </c>
      <c r="N121" s="885">
        <v>1</v>
      </c>
      <c r="O121" s="1">
        <f t="shared" ref="O121:O123" si="82">N121*$H$8*N$10*$G121</f>
        <v>0</v>
      </c>
      <c r="P121" s="885">
        <v>1</v>
      </c>
      <c r="Q121" s="1">
        <f>P121*$P$8*P$10*$G121</f>
        <v>0</v>
      </c>
      <c r="R121" s="885">
        <v>1</v>
      </c>
      <c r="S121" s="1">
        <f>R121*$P$8*R$10*$G121</f>
        <v>0</v>
      </c>
      <c r="T121" s="885">
        <v>1</v>
      </c>
      <c r="U121" s="1">
        <f>T121*$P$8*T$10*$G121</f>
        <v>0</v>
      </c>
      <c r="V121" s="885">
        <v>1</v>
      </c>
      <c r="W121" s="1">
        <f>V121*$P$8*V$10*$G121</f>
        <v>0</v>
      </c>
      <c r="X121" s="2"/>
      <c r="Y121" s="3"/>
      <c r="Z121" s="2">
        <v>0.8</v>
      </c>
      <c r="AA121" s="3">
        <f t="shared" ref="AA121:AA124" si="83">AC121-Y121</f>
        <v>0</v>
      </c>
      <c r="AB121" s="2">
        <v>0</v>
      </c>
      <c r="AC121" s="3">
        <f t="shared" si="78"/>
        <v>0</v>
      </c>
    </row>
    <row r="122" spans="1:29">
      <c r="A122" s="312"/>
      <c r="B122" s="313"/>
      <c r="C122" s="893" t="s">
        <v>637</v>
      </c>
      <c r="D122" s="289"/>
      <c r="E122" s="286"/>
      <c r="F122" s="287"/>
      <c r="G122" s="888"/>
      <c r="H122" s="885"/>
      <c r="I122" s="1"/>
      <c r="J122" s="885"/>
      <c r="K122" s="1"/>
      <c r="L122" s="885"/>
      <c r="M122" s="1"/>
      <c r="N122" s="885"/>
      <c r="O122" s="1"/>
      <c r="P122" s="885"/>
      <c r="Q122" s="1"/>
      <c r="R122" s="885"/>
      <c r="S122" s="1"/>
      <c r="T122" s="885"/>
      <c r="U122" s="1"/>
      <c r="V122" s="885"/>
      <c r="W122" s="1"/>
      <c r="X122" s="2"/>
      <c r="Y122" s="3"/>
      <c r="Z122" s="2"/>
      <c r="AA122" s="3"/>
      <c r="AB122" s="2"/>
      <c r="AC122" s="3">
        <f t="shared" si="78"/>
        <v>0</v>
      </c>
    </row>
    <row r="123" spans="1:29">
      <c r="A123" s="312"/>
      <c r="B123" s="313"/>
      <c r="C123" s="290" t="s">
        <v>639</v>
      </c>
      <c r="D123" s="285">
        <v>1</v>
      </c>
      <c r="E123" s="286" t="s">
        <v>640</v>
      </c>
      <c r="F123" s="287">
        <v>1000</v>
      </c>
      <c r="G123" s="888">
        <f>D123*F123</f>
        <v>1000</v>
      </c>
      <c r="H123" s="885">
        <v>1</v>
      </c>
      <c r="I123" s="1">
        <f t="shared" si="79"/>
        <v>0</v>
      </c>
      <c r="J123" s="885">
        <v>1</v>
      </c>
      <c r="K123" s="1">
        <f t="shared" si="80"/>
        <v>0</v>
      </c>
      <c r="L123" s="885">
        <v>1</v>
      </c>
      <c r="M123" s="1">
        <f t="shared" si="81"/>
        <v>0</v>
      </c>
      <c r="N123" s="885">
        <v>1</v>
      </c>
      <c r="O123" s="1">
        <f t="shared" si="82"/>
        <v>0</v>
      </c>
      <c r="P123" s="885">
        <v>1</v>
      </c>
      <c r="Q123" s="1">
        <f>P123*$P$8*P$10*$G123</f>
        <v>0</v>
      </c>
      <c r="R123" s="885">
        <v>1</v>
      </c>
      <c r="S123" s="1">
        <f>R123*$P$8*R$10*$G123</f>
        <v>0</v>
      </c>
      <c r="T123" s="885">
        <v>1</v>
      </c>
      <c r="U123" s="1">
        <f>T123*$P$8*T$10*$G123</f>
        <v>0</v>
      </c>
      <c r="V123" s="885">
        <v>1</v>
      </c>
      <c r="W123" s="1">
        <f>V123*$P$8*V$10*$G123</f>
        <v>0</v>
      </c>
      <c r="X123" s="2"/>
      <c r="Y123" s="3"/>
      <c r="Z123" s="2">
        <v>0.8</v>
      </c>
      <c r="AA123" s="3">
        <f t="shared" si="83"/>
        <v>0</v>
      </c>
      <c r="AB123" s="2">
        <v>0</v>
      </c>
      <c r="AC123" s="3">
        <f t="shared" si="78"/>
        <v>0</v>
      </c>
    </row>
    <row r="124" spans="1:29">
      <c r="A124" s="312"/>
      <c r="B124" s="313"/>
      <c r="C124" s="290" t="s">
        <v>641</v>
      </c>
      <c r="D124" s="285"/>
      <c r="E124" s="288"/>
      <c r="F124" s="288">
        <v>0.1</v>
      </c>
      <c r="G124" s="888">
        <f>SUM(G119:G123)*F124</f>
        <v>276</v>
      </c>
      <c r="H124" s="889">
        <v>1</v>
      </c>
      <c r="I124" s="1">
        <f>H124*G124</f>
        <v>276</v>
      </c>
      <c r="J124" s="885"/>
      <c r="K124" s="1"/>
      <c r="L124" s="885"/>
      <c r="M124" s="1"/>
      <c r="N124" s="885"/>
      <c r="O124" s="1"/>
      <c r="P124" s="885"/>
      <c r="Q124" s="1"/>
      <c r="R124" s="889"/>
      <c r="S124" s="1"/>
      <c r="T124" s="889"/>
      <c r="U124" s="1"/>
      <c r="V124" s="889"/>
      <c r="W124" s="1"/>
      <c r="X124" s="2"/>
      <c r="Y124" s="3"/>
      <c r="Z124" s="2">
        <v>0.8</v>
      </c>
      <c r="AA124" s="3">
        <f t="shared" si="83"/>
        <v>70.400000000000006</v>
      </c>
      <c r="AB124" s="2">
        <v>0.8</v>
      </c>
      <c r="AC124" s="3">
        <f>(AC119+AC123)*F124</f>
        <v>70.400000000000006</v>
      </c>
    </row>
    <row r="125" spans="1:29">
      <c r="A125" s="307"/>
      <c r="B125" s="308"/>
      <c r="C125" s="326"/>
      <c r="D125" s="327"/>
      <c r="E125" s="328"/>
      <c r="F125" s="329"/>
      <c r="G125" s="880"/>
      <c r="H125" s="881"/>
      <c r="I125" s="316"/>
      <c r="J125" s="881"/>
      <c r="K125" s="317"/>
      <c r="L125" s="881"/>
      <c r="M125" s="317"/>
      <c r="N125" s="881"/>
      <c r="O125" s="317"/>
      <c r="P125" s="881"/>
      <c r="Q125" s="318"/>
      <c r="R125" s="881"/>
      <c r="S125" s="317"/>
      <c r="T125" s="881"/>
      <c r="U125" s="317"/>
      <c r="V125" s="881"/>
      <c r="W125" s="317"/>
      <c r="X125" s="2"/>
      <c r="Y125" s="314"/>
      <c r="Z125" s="2"/>
      <c r="AA125" s="314"/>
      <c r="AB125" s="2"/>
      <c r="AC125" s="314"/>
    </row>
    <row r="126" spans="1:29">
      <c r="A126" s="309"/>
      <c r="B126" s="310"/>
      <c r="C126" s="319" t="s">
        <v>100</v>
      </c>
      <c r="D126" s="597"/>
      <c r="E126" s="598"/>
      <c r="F126" s="599"/>
      <c r="G126" s="890">
        <f>SUM(G119:G125)</f>
        <v>3036</v>
      </c>
      <c r="H126" s="891"/>
      <c r="I126" s="351">
        <f>SUM(I119:I125)</f>
        <v>276</v>
      </c>
      <c r="J126" s="891"/>
      <c r="K126" s="351">
        <f>SUM(K119:K125)</f>
        <v>0</v>
      </c>
      <c r="L126" s="891"/>
      <c r="M126" s="351">
        <f>SUM(M119:M125)</f>
        <v>0</v>
      </c>
      <c r="N126" s="891"/>
      <c r="O126" s="351">
        <f>SUM(O119:O125)</f>
        <v>0</v>
      </c>
      <c r="P126" s="891"/>
      <c r="Q126" s="351">
        <f>SUM(Q119:Q125)</f>
        <v>0</v>
      </c>
      <c r="R126" s="891"/>
      <c r="S126" s="351">
        <f>SUM(S119:S125)</f>
        <v>0</v>
      </c>
      <c r="T126" s="891"/>
      <c r="U126" s="351">
        <f>SUM(U119:U125)</f>
        <v>0</v>
      </c>
      <c r="V126" s="891"/>
      <c r="W126" s="351">
        <f>SUM(W119:W125)</f>
        <v>0</v>
      </c>
      <c r="X126" s="600"/>
      <c r="Y126" s="351"/>
      <c r="Z126" s="600"/>
      <c r="AA126" s="351">
        <f>SUM(AA119:AA125)</f>
        <v>774.4</v>
      </c>
      <c r="AB126" s="600"/>
      <c r="AC126" s="351">
        <f>SUM(AC119:AC125)</f>
        <v>774.4</v>
      </c>
    </row>
    <row r="127" spans="1:29">
      <c r="A127" s="307"/>
      <c r="B127" s="308"/>
      <c r="C127" s="326"/>
      <c r="D127" s="327"/>
      <c r="E127" s="328"/>
      <c r="F127" s="329"/>
      <c r="G127" s="880"/>
      <c r="H127" s="881"/>
      <c r="I127" s="316"/>
      <c r="J127" s="881"/>
      <c r="K127" s="317"/>
      <c r="L127" s="881"/>
      <c r="M127" s="317"/>
      <c r="N127" s="881"/>
      <c r="O127" s="317"/>
      <c r="P127" s="881"/>
      <c r="Q127" s="318"/>
      <c r="R127" s="881"/>
      <c r="S127" s="317"/>
      <c r="T127" s="881"/>
      <c r="U127" s="317"/>
      <c r="V127" s="881"/>
      <c r="W127" s="317"/>
      <c r="X127" s="2"/>
      <c r="Y127" s="314"/>
      <c r="Z127" s="2"/>
      <c r="AA127" s="314"/>
      <c r="AB127" s="2"/>
      <c r="AC127" s="314"/>
    </row>
    <row r="128" spans="1:29" ht="41.4">
      <c r="A128" s="307"/>
      <c r="B128" s="308">
        <v>12</v>
      </c>
      <c r="C128" s="894" t="s">
        <v>642</v>
      </c>
      <c r="D128" s="327"/>
      <c r="E128" s="328"/>
      <c r="F128" s="329"/>
      <c r="G128" s="880"/>
      <c r="H128" s="881"/>
      <c r="I128" s="604" t="s">
        <v>448</v>
      </c>
      <c r="J128" s="881"/>
      <c r="K128" s="317"/>
      <c r="L128" s="881"/>
      <c r="M128" s="317"/>
      <c r="N128" s="881"/>
      <c r="O128" s="317"/>
      <c r="P128" s="881"/>
      <c r="Q128" s="291" t="s">
        <v>313</v>
      </c>
      <c r="R128" s="881"/>
      <c r="S128" s="317"/>
      <c r="T128" s="881"/>
      <c r="U128" s="317"/>
      <c r="V128" s="881"/>
      <c r="W128" s="317"/>
      <c r="X128" s="2"/>
      <c r="Y128" s="314"/>
      <c r="Z128" s="2"/>
      <c r="AA128" s="314"/>
      <c r="AB128" s="2"/>
      <c r="AC128" s="314"/>
    </row>
    <row r="129" spans="1:29">
      <c r="A129" s="312"/>
      <c r="B129" s="313"/>
      <c r="C129" s="332" t="s">
        <v>312</v>
      </c>
      <c r="D129" s="333">
        <v>1</v>
      </c>
      <c r="E129" s="334" t="s">
        <v>2</v>
      </c>
      <c r="F129" s="335">
        <v>4144</v>
      </c>
      <c r="G129" s="895">
        <f>D129*F129</f>
        <v>4144</v>
      </c>
      <c r="H129" s="896"/>
      <c r="I129" s="1">
        <f>H129*G129*0.75</f>
        <v>0</v>
      </c>
      <c r="J129" s="896"/>
      <c r="K129" s="1"/>
      <c r="L129" s="896"/>
      <c r="M129" s="1"/>
      <c r="N129" s="896"/>
      <c r="O129" s="1"/>
      <c r="P129" s="896"/>
      <c r="Q129" s="1">
        <f>P129*G129*0.25</f>
        <v>0</v>
      </c>
      <c r="R129" s="896"/>
      <c r="S129" s="1"/>
      <c r="T129" s="896"/>
      <c r="U129" s="1"/>
      <c r="V129" s="896"/>
      <c r="W129" s="1"/>
      <c r="X129" s="2">
        <v>0</v>
      </c>
      <c r="Y129" s="3">
        <v>0</v>
      </c>
      <c r="Z129" s="2">
        <f>AB129-X129</f>
        <v>0</v>
      </c>
      <c r="AA129" s="3">
        <f>AC129-Y129</f>
        <v>0</v>
      </c>
      <c r="AB129" s="2">
        <f>AC129/$G129</f>
        <v>0</v>
      </c>
      <c r="AC129" s="3">
        <f>O129+I129+K129+M129+Q129+S129+U129+W129</f>
        <v>0</v>
      </c>
    </row>
    <row r="130" spans="1:29">
      <c r="A130" s="312"/>
      <c r="B130" s="313"/>
      <c r="C130" s="332" t="s">
        <v>277</v>
      </c>
      <c r="D130" s="333"/>
      <c r="E130" s="334">
        <v>0.1</v>
      </c>
      <c r="F130" s="335"/>
      <c r="G130" s="895">
        <f>ROUND(E130*G129,0)</f>
        <v>414</v>
      </c>
      <c r="H130" s="896"/>
      <c r="I130" s="1">
        <f>H130*G130*0.75</f>
        <v>0</v>
      </c>
      <c r="J130" s="896"/>
      <c r="K130" s="1"/>
      <c r="L130" s="896"/>
      <c r="M130" s="1"/>
      <c r="N130" s="896"/>
      <c r="O130" s="1"/>
      <c r="P130" s="896"/>
      <c r="Q130" s="1">
        <f>P130*G130*0.25</f>
        <v>0</v>
      </c>
      <c r="R130" s="896"/>
      <c r="S130" s="1"/>
      <c r="T130" s="896"/>
      <c r="U130" s="1"/>
      <c r="V130" s="896"/>
      <c r="W130" s="1"/>
      <c r="X130" s="2">
        <v>0</v>
      </c>
      <c r="Y130" s="3">
        <v>0</v>
      </c>
      <c r="Z130" s="2">
        <f>AB130-X130</f>
        <v>0</v>
      </c>
      <c r="AA130" s="3">
        <f>AC130-Y130</f>
        <v>0</v>
      </c>
      <c r="AB130" s="2">
        <f>AC130/$G130</f>
        <v>0</v>
      </c>
      <c r="AC130" s="3">
        <f>O130+I130+K130+M130+Q130+S130+U130+W130</f>
        <v>0</v>
      </c>
    </row>
    <row r="131" spans="1:29">
      <c r="A131" s="307"/>
      <c r="B131" s="308"/>
      <c r="C131" s="326"/>
      <c r="D131" s="327"/>
      <c r="E131" s="328"/>
      <c r="F131" s="329"/>
      <c r="G131" s="880"/>
      <c r="H131" s="881"/>
      <c r="I131" s="316"/>
      <c r="J131" s="881"/>
      <c r="K131" s="317"/>
      <c r="L131" s="881"/>
      <c r="M131" s="317"/>
      <c r="N131" s="881"/>
      <c r="O131" s="317"/>
      <c r="P131" s="881"/>
      <c r="Q131" s="318"/>
      <c r="R131" s="881"/>
      <c r="S131" s="317"/>
      <c r="T131" s="881"/>
      <c r="U131" s="317"/>
      <c r="V131" s="881"/>
      <c r="W131" s="317"/>
      <c r="X131" s="2"/>
      <c r="Y131" s="314"/>
      <c r="Z131" s="2"/>
      <c r="AA131" s="314"/>
      <c r="AB131" s="2"/>
      <c r="AC131" s="314"/>
    </row>
    <row r="132" spans="1:29">
      <c r="A132" s="309"/>
      <c r="B132" s="310"/>
      <c r="C132" s="319" t="s">
        <v>100</v>
      </c>
      <c r="D132" s="597"/>
      <c r="E132" s="598"/>
      <c r="F132" s="599"/>
      <c r="G132" s="890">
        <f>SUM(G129:G131)</f>
        <v>4558</v>
      </c>
      <c r="H132" s="891"/>
      <c r="I132" s="351">
        <f>SUM(I129:I131)</f>
        <v>0</v>
      </c>
      <c r="J132" s="891"/>
      <c r="K132" s="351">
        <f>SUM(K129:K131)</f>
        <v>0</v>
      </c>
      <c r="L132" s="891"/>
      <c r="M132" s="351">
        <f>SUM(M129:M131)</f>
        <v>0</v>
      </c>
      <c r="N132" s="891"/>
      <c r="O132" s="351">
        <f>SUM(O129:O131)</f>
        <v>0</v>
      </c>
      <c r="P132" s="891"/>
      <c r="Q132" s="351">
        <f>SUM(Q129:Q131)</f>
        <v>0</v>
      </c>
      <c r="R132" s="891"/>
      <c r="S132" s="351">
        <f>SUM(S129:S131)</f>
        <v>0</v>
      </c>
      <c r="T132" s="891"/>
      <c r="U132" s="351">
        <f>SUM(U129:U131)</f>
        <v>0</v>
      </c>
      <c r="V132" s="891"/>
      <c r="W132" s="351">
        <f>SUM(W129:W131)</f>
        <v>0</v>
      </c>
      <c r="X132" s="600"/>
      <c r="Y132" s="351">
        <v>0</v>
      </c>
      <c r="Z132" s="600"/>
      <c r="AA132" s="351">
        <f>SUM(AA129:AA131)</f>
        <v>0</v>
      </c>
      <c r="AB132" s="600"/>
      <c r="AC132" s="351">
        <f>SUM(AC129:AC131)</f>
        <v>0</v>
      </c>
    </row>
    <row r="133" spans="1:29">
      <c r="A133" s="605"/>
      <c r="B133" s="352"/>
      <c r="C133" s="353"/>
      <c r="D133" s="327"/>
      <c r="E133" s="327"/>
      <c r="F133" s="329"/>
      <c r="G133" s="354"/>
      <c r="H133" s="355"/>
      <c r="I133" s="356"/>
      <c r="J133" s="355"/>
      <c r="K133" s="356"/>
      <c r="L133" s="355"/>
      <c r="M133" s="356"/>
      <c r="N133" s="355"/>
      <c r="O133" s="356"/>
      <c r="P133" s="355"/>
      <c r="Q133" s="356"/>
      <c r="R133" s="355"/>
      <c r="S133" s="356"/>
      <c r="T133" s="355"/>
      <c r="U133" s="356"/>
      <c r="V133" s="355"/>
      <c r="W133" s="356"/>
      <c r="X133" s="357"/>
      <c r="Y133" s="356"/>
      <c r="Z133" s="357"/>
      <c r="AA133" s="356"/>
      <c r="AB133" s="357"/>
      <c r="AC133" s="606"/>
    </row>
    <row r="134" spans="1:29">
      <c r="A134" s="605"/>
      <c r="B134" s="352"/>
      <c r="C134" s="353"/>
      <c r="D134" s="327"/>
      <c r="E134" s="327"/>
      <c r="F134" s="329"/>
      <c r="G134" s="354"/>
      <c r="H134" s="355"/>
      <c r="I134" s="356"/>
      <c r="J134" s="355"/>
      <c r="K134" s="356"/>
      <c r="L134" s="355"/>
      <c r="M134" s="356"/>
      <c r="N134" s="355"/>
      <c r="O134" s="356"/>
      <c r="P134" s="355"/>
      <c r="Q134" s="356"/>
      <c r="R134" s="355"/>
      <c r="S134" s="356"/>
      <c r="T134" s="355"/>
      <c r="U134" s="356"/>
      <c r="V134" s="355"/>
      <c r="W134" s="356"/>
      <c r="X134" s="357"/>
      <c r="Y134" s="356"/>
      <c r="Z134" s="357"/>
      <c r="AA134" s="356"/>
      <c r="AB134" s="357"/>
      <c r="AC134" s="606"/>
    </row>
    <row r="135" spans="1:29">
      <c r="A135" s="607" t="s">
        <v>469</v>
      </c>
      <c r="B135" s="590"/>
      <c r="C135" s="591"/>
      <c r="D135" s="592"/>
      <c r="E135" s="592"/>
      <c r="F135" s="593"/>
      <c r="G135" s="608">
        <f>G13+G22+G34+G40+G46</f>
        <v>364394</v>
      </c>
      <c r="H135" s="595"/>
      <c r="I135" s="609">
        <f>I13+I22+I34+I40+I46</f>
        <v>47460.75</v>
      </c>
      <c r="J135" s="595"/>
      <c r="K135" s="609">
        <f>K13+K22+K34+K40+K46</f>
        <v>66445.049999999988</v>
      </c>
      <c r="L135" s="595"/>
      <c r="M135" s="609">
        <f t="shared" ref="M135" si="84">M13+M22+M34+M40+M46</f>
        <v>66445.049999999988</v>
      </c>
      <c r="N135" s="595"/>
      <c r="O135" s="609">
        <f t="shared" ref="O135" si="85">O13+O22+O34+O40+O46</f>
        <v>9492.1500000000015</v>
      </c>
      <c r="P135" s="595"/>
      <c r="Q135" s="609">
        <f t="shared" ref="Q135" si="86">Q13+Q22+Q34+Q40+Q46</f>
        <v>8093.6875</v>
      </c>
      <c r="R135" s="595"/>
      <c r="S135" s="609">
        <f t="shared" ref="S135" si="87">S13+S22+S34+S40+S46</f>
        <v>14084.262500000001</v>
      </c>
      <c r="T135" s="595"/>
      <c r="U135" s="609">
        <f t="shared" ref="U135" si="88">U13+U22+U34+U40+U46</f>
        <v>11228.3675</v>
      </c>
      <c r="V135" s="595"/>
      <c r="W135" s="609">
        <f t="shared" ref="W135" si="89">W13+W22+W34+W40+W46</f>
        <v>1545.3125</v>
      </c>
      <c r="X135" s="595"/>
      <c r="Y135" s="609">
        <f>Y13+Y22+Y34+Y40+Y46</f>
        <v>216343.75</v>
      </c>
      <c r="Z135" s="595"/>
      <c r="AA135" s="609">
        <f t="shared" ref="AA135" si="90">AA13+AA22+AA34+AA40+AA46</f>
        <v>6181.25</v>
      </c>
      <c r="AB135" s="595"/>
      <c r="AC135" s="609">
        <f>AC13+AC22+AC34+AC40+AC46+AC59+AC69+AC76+AC86+AC95+AC105+AC116+AC126+AC132</f>
        <v>276277.28000000003</v>
      </c>
    </row>
  </sheetData>
  <mergeCells count="26">
    <mergeCell ref="P5:Q5"/>
    <mergeCell ref="R5:S5"/>
    <mergeCell ref="T5:U5"/>
    <mergeCell ref="V5:W5"/>
    <mergeCell ref="A5:A6"/>
    <mergeCell ref="B5:B6"/>
    <mergeCell ref="H5:I5"/>
    <mergeCell ref="J5:K5"/>
    <mergeCell ref="L5:M5"/>
    <mergeCell ref="N5:O5"/>
    <mergeCell ref="V4:W4"/>
    <mergeCell ref="H1:AC1"/>
    <mergeCell ref="H2:O2"/>
    <mergeCell ref="P2:W2"/>
    <mergeCell ref="X2:Y5"/>
    <mergeCell ref="Z2:AA5"/>
    <mergeCell ref="AB2:AC5"/>
    <mergeCell ref="H3:O3"/>
    <mergeCell ref="P3:W3"/>
    <mergeCell ref="H4:I4"/>
    <mergeCell ref="J4:K4"/>
    <mergeCell ref="L4:M4"/>
    <mergeCell ref="N4:O4"/>
    <mergeCell ref="P4:Q4"/>
    <mergeCell ref="R4:S4"/>
    <mergeCell ref="T4:U4"/>
  </mergeCells>
  <pageMargins left="0.7" right="0.7" top="0.75" bottom="0.75" header="0.3" footer="0.3"/>
  <pageSetup paperSize="9" scale="5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C427DC-70FA-4B59-8FE9-88899177B5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7520A0-E581-4211-8916-255FEB3313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Summary</vt:lpstr>
      <vt:lpstr>Accomp. Breakdown-Dec</vt:lpstr>
      <vt:lpstr>Doors Progress </vt:lpstr>
      <vt:lpstr>Roof Canopy</vt:lpstr>
      <vt:lpstr>VO Schedule</vt:lpstr>
      <vt:lpstr>Additional Works_KCE</vt:lpstr>
      <vt:lpstr>VO -1 Break Down</vt:lpstr>
      <vt:lpstr>KCE VO</vt:lpstr>
      <vt:lpstr>VO with KCE</vt:lpstr>
      <vt:lpstr>Summary Sheet (MOS Only)</vt:lpstr>
      <vt:lpstr>Sheet2</vt:lpstr>
      <vt:lpstr>BRKT QTY</vt:lpstr>
      <vt:lpstr>Flysheet_VO_Not Used in IPA 28</vt:lpstr>
      <vt:lpstr>Sheet1</vt:lpstr>
      <vt:lpstr>NOC No.56_Cradle</vt:lpstr>
      <vt:lpstr>NOC 56_BOQ_Hotel</vt:lpstr>
      <vt:lpstr>NOC 56_BOQ_Residential</vt:lpstr>
      <vt:lpstr>'BRKT QTY'!Print_Area</vt:lpstr>
      <vt:lpstr>'NOC 56_BOQ_Hotel'!Print_Area</vt:lpstr>
      <vt:lpstr>Sheet1!Print_Area</vt:lpstr>
      <vt:lpstr>Summary!Print_Area</vt:lpstr>
      <vt:lpstr>'Summary Sheet (MOS Only)'!Print_Area</vt:lpstr>
      <vt:lpstr>'NOC 56_BOQ_Hotel'!Print_Titles</vt:lpstr>
      <vt:lpstr>'NOC 56_BOQ_Residential'!Print_Titles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Lee Yong</dc:creator>
  <cp:lastModifiedBy>Tharaka Rathnayaka</cp:lastModifiedBy>
  <cp:lastPrinted>2022-12-26T10:22:33Z</cp:lastPrinted>
  <dcterms:created xsi:type="dcterms:W3CDTF">2017-12-05T09:56:44Z</dcterms:created>
  <dcterms:modified xsi:type="dcterms:W3CDTF">2023-04-18T16:40:34Z</dcterms:modified>
</cp:coreProperties>
</file>