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Indiga\1 January\"/>
    </mc:Choice>
  </mc:AlternateContent>
  <xr:revisionPtr revIDLastSave="0" documentId="13_ncr:1_{65DA4B74-9721-4DC7-8028-9A85974E062C}" xr6:coauthVersionLast="47" xr6:coauthVersionMax="47" xr10:uidLastSave="{00000000-0000-0000-0000-000000000000}"/>
  <bookViews>
    <workbookView xWindow="-110" yWindow="-110" windowWidth="25820" windowHeight="13900" xr2:uid="{56D85FBC-DEEA-4C99-863C-3E9D91542D0F}"/>
  </bookViews>
  <sheets>
    <sheet name="Summary" sheetId="3" r:id="rId1"/>
    <sheet name="Khansaheb - Door Schedule" sheetId="1" r:id="rId2"/>
  </sheet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O">#REF!</definedName>
    <definedName name="\P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#REF!</definedName>
    <definedName name="_______No1">#REF!</definedName>
    <definedName name="_______No2">#REF!</definedName>
    <definedName name="_______No3">#REF!</definedName>
    <definedName name="_____No1">#REF!</definedName>
    <definedName name="_____No2">#REF!</definedName>
    <definedName name="_____No3">#REF!</definedName>
    <definedName name="____No1">#REF!</definedName>
    <definedName name="____No2">#REF!</definedName>
    <definedName name="____No3">#REF!</definedName>
    <definedName name="___No1">#REF!</definedName>
    <definedName name="___No2">#REF!</definedName>
    <definedName name="___No3">#REF!</definedName>
    <definedName name="___PCM2">#REF!</definedName>
    <definedName name="__1Excel_BuiltIn_Print_Area_2_1">#REF!</definedName>
    <definedName name="__B19000">#REF!</definedName>
    <definedName name="__B19999">#REF!</definedName>
    <definedName name="__B20000">#REF!</definedName>
    <definedName name="__com2" hidden="1">{"'Break down'!$A$4"}</definedName>
    <definedName name="__e20000">#REF!</definedName>
    <definedName name="__e99991">#REF!</definedName>
    <definedName name="__No1">#REF!</definedName>
    <definedName name="__No2">#REF!</definedName>
    <definedName name="__No3">#REF!</definedName>
    <definedName name="__pc3">#REF!</definedName>
    <definedName name="_1Excel_BuiltIn_Print_Area_2_1">#REF!</definedName>
    <definedName name="_1Excel_BuiltIn_Print_Titles_15_1">#REF!</definedName>
    <definedName name="_B19000">#REF!</definedName>
    <definedName name="_B19999">#REF!</definedName>
    <definedName name="_B20000">#REF!</definedName>
    <definedName name="_com2" hidden="1">{"'Break down'!$A$4"}</definedName>
    <definedName name="_dep2">#REF!</definedName>
    <definedName name="_dep3">#REF!</definedName>
    <definedName name="_e20000">#REF!</definedName>
    <definedName name="_e99991">#REF!</definedName>
    <definedName name="_ext2">#REF!</definedName>
    <definedName name="_ext3">#REF!</definedName>
    <definedName name="_xlnm._FilterDatabase" localSheetId="1" hidden="1">'Khansaheb - Door Schedule'!$A$1:$WVZ$321</definedName>
    <definedName name="_Key1" hidden="1">#REF!</definedName>
    <definedName name="_len2">#REF!</definedName>
    <definedName name="_len3">#REF!</definedName>
    <definedName name="_NA1">#REF!</definedName>
    <definedName name="_No1">#REF!</definedName>
    <definedName name="_No2">#REF!</definedName>
    <definedName name="_No3">#REF!</definedName>
    <definedName name="_Order1" hidden="1">255</definedName>
    <definedName name="_Order2" hidden="1">0</definedName>
    <definedName name="_pc1">#REF!</definedName>
    <definedName name="_pc2">#REF!</definedName>
    <definedName name="_pc4">#REF!</definedName>
    <definedName name="_PR2">#REF!</definedName>
    <definedName name="_RFP1">#REF!</definedName>
    <definedName name="_RFP2">#REF!</definedName>
    <definedName name="_RFP3">#REF!</definedName>
    <definedName name="_sa2">#REF!</definedName>
    <definedName name="_set1">#REF!,#REF!,#REF!,#REF!,#REF!,#REF!,#REF!,#REF!,#REF!,#REF!,#REF!,#REF!,#REF!,#REF!,#REF!,#REF!,#REF!,#REF!</definedName>
    <definedName name="_Sort" hidden="1">#REF!</definedName>
    <definedName name="_tbc2">#REF!</definedName>
    <definedName name="_tbc3">#REF!</definedName>
    <definedName name="_Tri1">#REF!</definedName>
    <definedName name="_wid2">#REF!</definedName>
    <definedName name="_wid3">#REF!</definedName>
    <definedName name="a">#REF!</definedName>
    <definedName name="A_3">#REF!</definedName>
    <definedName name="AA">#REF!</definedName>
    <definedName name="AAA">#REF!</definedName>
    <definedName name="aaaaaa">#REF!</definedName>
    <definedName name="aab">#REF!</definedName>
    <definedName name="Aapp">#REF!</definedName>
    <definedName name="AB">#REF!</definedName>
    <definedName name="abc">#REF!</definedName>
    <definedName name="abtarea">#REF!</definedName>
    <definedName name="abtends">#REF!</definedName>
    <definedName name="abtpi">#REF!</definedName>
    <definedName name="abtpiledia">#REF!</definedName>
    <definedName name="abutpiles">#REF!</definedName>
    <definedName name="ac">#REF!</definedName>
    <definedName name="Acap">#REF!</definedName>
    <definedName name="AccessDatabase" hidden="1">"C:\AA-MEDIUM PROJECTS\Khaleej Times - GO 14017\Submittals Status.mdb"</definedName>
    <definedName name="ACT">#REF!</definedName>
    <definedName name="ad">#REF!</definedName>
    <definedName name="ADD">#REF!</definedName>
    <definedName name="addbeam">#REF!</definedName>
    <definedName name="adjustment">#REF!</definedName>
    <definedName name="adpvol">#REF!</definedName>
    <definedName name="Aflar">#REF!</definedName>
    <definedName name="AggregateBaseCourse">#REF!</definedName>
    <definedName name="all_activities">#REF!,#REF!,#REF!,#REF!,#REF!,#REF!,#REF!,#REF!,#REF!,#REF!,#REF!,#REF!,#REF!,#REF!,#REF!,#REF!</definedName>
    <definedName name="Amount">#REF!</definedName>
    <definedName name="Amount_Dhs.">"F1"</definedName>
    <definedName name="apa">#REF!</definedName>
    <definedName name="apba">#REF!</definedName>
    <definedName name="apbv">#REF!</definedName>
    <definedName name="applen">#REF!</definedName>
    <definedName name="aquatic" hidden="1">{"'Break down'!$A$4"}</definedName>
    <definedName name="aquatic1" hidden="1">{"'Break down'!$A$4"}</definedName>
    <definedName name="areatop2">#REF!</definedName>
    <definedName name="as">#REF!</definedName>
    <definedName name="asd">#REF!</definedName>
    <definedName name="AsphalticBaseCourse">#REF!</definedName>
    <definedName name="Asset">#REF!</definedName>
    <definedName name="assetpmi">#REF!</definedName>
    <definedName name="asss">#REF!</definedName>
    <definedName name="avethk">#REF!</definedName>
    <definedName name="avewid">#REF!</definedName>
    <definedName name="B">#REF!</definedName>
    <definedName name="B1PointsTotal">#REF!</definedName>
    <definedName name="bagheri">#REF!</definedName>
    <definedName name="BASE_Summary">#REF!</definedName>
    <definedName name="BASE_Summary1">#REF!</definedName>
    <definedName name="BASE_Summary2">#REF!</definedName>
    <definedName name="BB">#REF!</definedName>
    <definedName name="BC">#REF!</definedName>
    <definedName name="Beg_Bal">#REF!</definedName>
    <definedName name="Bf">#REF!</definedName>
    <definedName name="bhy">#REF!</definedName>
    <definedName name="Bill">#REF!</definedName>
    <definedName name="BIN">#REF!</definedName>
    <definedName name="Bitumen">#REF!</definedName>
    <definedName name="blankline">#REF!</definedName>
    <definedName name="boop" hidden="1">{"'Break down'!$A$4"}</definedName>
    <definedName name="borabt">#REF!</definedName>
    <definedName name="borlen1">#REF!</definedName>
    <definedName name="borlen2">#REF!</definedName>
    <definedName name="borlen3">#REF!</definedName>
    <definedName name="Boxvol">#REF!</definedName>
    <definedName name="Brgname">#REF!</definedName>
    <definedName name="Brname">#REF!</definedName>
    <definedName name="BUILDING_No.10">#REF!</definedName>
    <definedName name="BUILDING_No.2">#REF!</definedName>
    <definedName name="BUILDING_No.3a">#REF!</definedName>
    <definedName name="BUILDING_No.3b">#REF!</definedName>
    <definedName name="BUILDING_No.3c">#REF!</definedName>
    <definedName name="BUILDING_No.4A">#REF!</definedName>
    <definedName name="BuiltIn_Print_Area">#REF!</definedName>
    <definedName name="Button_2">"Submittals_Status_Drawing__2__List"</definedName>
    <definedName name="CatEyes">#REF!</definedName>
    <definedName name="CC">#REF!</definedName>
    <definedName name="ccd">#REF!</definedName>
    <definedName name="ced">#REF!</definedName>
    <definedName name="ceiling">#REF!</definedName>
    <definedName name="cellper">#REF!</definedName>
    <definedName name="CHANGE">#REF!</definedName>
    <definedName name="circu1">#REF!</definedName>
    <definedName name="circu2">#REF!</definedName>
    <definedName name="Circular_Columns">#REF!</definedName>
    <definedName name="Circular_Columns_14">#REF!</definedName>
    <definedName name="Circular_Columns_16">#REF!</definedName>
    <definedName name="Circular_Columns_17">#REF!</definedName>
    <definedName name="ClearingAndGrubbing">#REF!</definedName>
    <definedName name="clength">#REF!</definedName>
    <definedName name="CLIENT">#REF!</definedName>
    <definedName name="cocnlen1">#REF!</definedName>
    <definedName name="colouredcolunmn">#REF!</definedName>
    <definedName name="compiercircu">#REF!</definedName>
    <definedName name="compierstri">#REF!</definedName>
    <definedName name="compiersufare">#REF!</definedName>
    <definedName name="compiertopare">#REF!</definedName>
    <definedName name="compiervol">#REF!</definedName>
    <definedName name="conc2">#REF!</definedName>
    <definedName name="concabt">#REF!</definedName>
    <definedName name="conclen3">#REF!</definedName>
    <definedName name="ConcreteClassA">#REF!</definedName>
    <definedName name="ConcreteClassB">#REF!</definedName>
    <definedName name="cons">#REF!</definedName>
    <definedName name="coom">#REF!</definedName>
    <definedName name="copy_this">#REF!</definedName>
    <definedName name="costimpact">#REF!</definedName>
    <definedName name="costimpactpmi">#REF!</definedName>
    <definedName name="cpdpvol">#REF!</definedName>
    <definedName name="cpierends">#REF!</definedName>
    <definedName name="CREP">#REF!</definedName>
    <definedName name="_xlnm.Criteria">#REF!</definedName>
    <definedName name="CRITERIA1">#REF!</definedName>
    <definedName name="CSTOTAL">#REF!</definedName>
    <definedName name="ct">#REF!</definedName>
    <definedName name="CumulativeFinancialProgress">#REF!</definedName>
    <definedName name="CumulativePercentCompletion">#REF!</definedName>
    <definedName name="CumulativePercentCompletion1">#REF!</definedName>
    <definedName name="CURRENCY">#REF!</definedName>
    <definedName name="cxn">#REF!</definedName>
    <definedName name="cxv">#REF!</definedName>
    <definedName name="D">#REF!</definedName>
    <definedName name="Data">#REF!</definedName>
    <definedName name="_xlnm.Database">#REF!</definedName>
    <definedName name="DATE">#REF!</definedName>
    <definedName name="Daywork1" hidden="1">{#N/A,#N/A,FALSE,"MARCH"}</definedName>
    <definedName name="dcf">#REF!</definedName>
    <definedName name="DD">#REF!</definedName>
    <definedName name="ddd">#REF!</definedName>
    <definedName name="Depth">#REF!</definedName>
    <definedName name="Description">"B1"</definedName>
    <definedName name="DEVIS">#REF!</definedName>
    <definedName name="Df">#REF!</definedName>
    <definedName name="Dff">#REF!</definedName>
    <definedName name="dfr">#REF!</definedName>
    <definedName name="dpc">#REF!</definedName>
    <definedName name="dpd">#REF!</definedName>
    <definedName name="drawingnr">#REF!</definedName>
    <definedName name="DST">#REF!</definedName>
    <definedName name="dummy">#N/A</definedName>
    <definedName name="E">#REF!</definedName>
    <definedName name="Ebc">#REF!</definedName>
    <definedName name="ed">#REF!</definedName>
    <definedName name="EE">#REF!</definedName>
    <definedName name="Ele" hidden="1">{"'Break down'!$A$4"}</definedName>
    <definedName name="elementpmi">#REF!</definedName>
    <definedName name="em">#REF!</definedName>
    <definedName name="emad">#REF!</definedName>
    <definedName name="Emb108a">#REF!</definedName>
    <definedName name="Emb108c">#REF!</definedName>
    <definedName name="End_Bal">#REF!</definedName>
    <definedName name="Escalation">#REF!</definedName>
    <definedName name="Excel_BuiltIn__FilterDatabase_1">#REF!</definedName>
    <definedName name="Excel_BuiltIn_Database">#REF!</definedName>
    <definedName name="Excel_BuiltIn_Print_Area_1_1">#REF!</definedName>
    <definedName name="Excel_BuiltIn_Print_Area_10">#REF!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3_1">#REF!</definedName>
    <definedName name="Excel_BuiltIn_Print_Area_3_1_1">#REF!</definedName>
    <definedName name="Excel_BuiltIn_Print_Area_4_1">#REF!</definedName>
    <definedName name="Excel_BuiltIn_Print_Area_4_1_1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7">#REF!</definedName>
    <definedName name="Excel_BuiltIn_Print_Area_7_1">#REF!</definedName>
    <definedName name="Excel_BuiltIn_Print_Area_7_1_1">#REF!</definedName>
    <definedName name="Excel_BuiltIn_Print_Area_8">#REF!</definedName>
    <definedName name="Excel_BuiltIn_Print_Area_8_1">#REF!</definedName>
    <definedName name="Excel_BuiltIn_Print_Area_9">#REF!</definedName>
    <definedName name="Excel_BuiltIn_Print_Area_9_1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4">#REF!</definedName>
    <definedName name="Excel_BuiltIn_Print_Titles_5">#REF!</definedName>
    <definedName name="Excel_BuiltIn_Print_Titles_6">#REF!</definedName>
    <definedName name="Excel_BuiltIn_Print_Titles_7">#REF!</definedName>
    <definedName name="Excel_BuiltIn_Print_Titles_9">#REF!</definedName>
    <definedName name="Extra_Pay">#REF!</definedName>
    <definedName name="_xlnm.Extract">#REF!</definedName>
    <definedName name="eyt" hidden="1">{"'Break down'!$A$4"}</definedName>
    <definedName name="F">#REF!</definedName>
    <definedName name="FBTOTAL">#REF!</definedName>
    <definedName name="fdf">#REF!</definedName>
    <definedName name="FF">#REF!</definedName>
    <definedName name="fgh">#REF!</definedName>
    <definedName name="FIN">#REF!</definedName>
    <definedName name="FINTRI">#REF!</definedName>
    <definedName name="fiyu" hidden="1">{"'Break down'!$A$4"}</definedName>
    <definedName name="floor">#REF!</definedName>
    <definedName name="fp">#REF!</definedName>
    <definedName name="FReport5" hidden="1">{#N/A,#N/A,FALSE,"MARCH"}</definedName>
    <definedName name="Full_Print">#REF!</definedName>
    <definedName name="fullTl">#REF!</definedName>
    <definedName name="G">#REF!</definedName>
    <definedName name="Galvanising">#REF!</definedName>
    <definedName name="GBPtoDhs">#REF!</definedName>
    <definedName name="gij" hidden="1">{"'Break down'!$A$4"}</definedName>
    <definedName name="gj">#REF!</definedName>
    <definedName name="GLevel">#REF!</definedName>
    <definedName name="GroutedRiprap">#REF!</definedName>
    <definedName name="H">#REF!</definedName>
    <definedName name="Header_Row">ROW(#REF!)</definedName>
    <definedName name="HeadWall">#REF!</definedName>
    <definedName name="headwall1">#REF!</definedName>
    <definedName name="hello">#REF!</definedName>
    <definedName name="HGFTR">#REF!</definedName>
    <definedName name="HGJHJ">#REF!</definedName>
    <definedName name="HGTK">#REF!</definedName>
    <definedName name="HGTY">#REF!</definedName>
    <definedName name="HH">#REF!</definedName>
    <definedName name="hj">#REF!</definedName>
    <definedName name="hjk" hidden="1">{#N/A,#N/A,FALSE,"MARCH"}</definedName>
    <definedName name="HTML_CodePage" hidden="1">9</definedName>
    <definedName name="HTML_Control" hidden="1">{"'Break down'!$A$4"}</definedName>
    <definedName name="HTML_Description" hidden="1">""</definedName>
    <definedName name="HTML_Email" hidden="1">""</definedName>
    <definedName name="HTML_Header" hidden="1">"Break down"</definedName>
    <definedName name="HTML_LastUpdate" hidden="1">"6/7/98"</definedName>
    <definedName name="HTML_LineAfter" hidden="1">FALSE</definedName>
    <definedName name="HTML_LineBefore" hidden="1">FALSE</definedName>
    <definedName name="HTML_Name" hidden="1">"PAUL MATHEW"</definedName>
    <definedName name="HTML_OBDlg2" hidden="1">TRUE</definedName>
    <definedName name="HTML_OBDlg4" hidden="1">TRUE</definedName>
    <definedName name="HTML_OS" hidden="1">0</definedName>
    <definedName name="HTML_PathFile" hidden="1">"C:\WINDOWS\MSAPPS\MyHTML.htm"</definedName>
    <definedName name="HTML_Title" hidden="1">"Break_down"</definedName>
    <definedName name="htwing">#REF!</definedName>
    <definedName name="hu" hidden="1">{"'Break down'!$A$4"}</definedName>
    <definedName name="idpvol">#REF!</definedName>
    <definedName name="iii">#REF!</definedName>
    <definedName name="ijn" hidden="1">{#N/A,#N/A,FALSE,"MARCH"}</definedName>
    <definedName name="imported">#REF!</definedName>
    <definedName name="Int">#REF!</definedName>
    <definedName name="Interest_Rate">#REF!</definedName>
    <definedName name="inv">#REF!</definedName>
    <definedName name="IPCs">#REF!</definedName>
    <definedName name="ird">#REF!</definedName>
    <definedName name="Item">#REF!</definedName>
    <definedName name="J">#REF!</definedName>
    <definedName name="JDrate">#REF!</definedName>
    <definedName name="JHUn">#REF!</definedName>
    <definedName name="jj">#REF!</definedName>
    <definedName name="jkl">#REF!</definedName>
    <definedName name="jo" hidden="1">{"'Break down'!$A$4"}</definedName>
    <definedName name="job">#REF!</definedName>
    <definedName name="joy" hidden="1">{"'Break down'!$A$4"}</definedName>
    <definedName name="joyr" hidden="1">{"'Break down'!$A$4"}</definedName>
    <definedName name="K">#REF!</definedName>
    <definedName name="KAJLJ">#REF!</definedName>
    <definedName name="KAJLJ1">#REF!</definedName>
    <definedName name="kgj" hidden="1">{#N/A,#N/A,FALSE,"MARCH"}</definedName>
    <definedName name="kij" hidden="1">{#N/A,#N/A,FALSE,"MARCH"}</definedName>
    <definedName name="klo">#REF!</definedName>
    <definedName name="KO" hidden="1">{"'Break down'!$A$4"}</definedName>
    <definedName name="KurFarki">#REF!</definedName>
    <definedName name="L">#REF!</definedName>
    <definedName name="Last_Row">#N/A</definedName>
    <definedName name="Lcant">#REF!</definedName>
    <definedName name="LeanConcrete">#REF!</definedName>
    <definedName name="ledger" hidden="1">{"'Break down'!$A$4"}</definedName>
    <definedName name="Lf">#REF!</definedName>
    <definedName name="lg">#REF!</definedName>
    <definedName name="lk">#REF!</definedName>
    <definedName name="LL">#REF!</definedName>
    <definedName name="Loan_Amount">#REF!</definedName>
    <definedName name="Loan_Start">#REF!</definedName>
    <definedName name="Loan_Years">#REF!</definedName>
    <definedName name="M">#REF!</definedName>
    <definedName name="markup">#REF!</definedName>
    <definedName name="MaterialToBeCrushed">#REF!</definedName>
    <definedName name="MaterialToBeScreened">#REF!</definedName>
    <definedName name="May" hidden="1">{#N/A,#N/A,FALSE,"MARCH"}</definedName>
    <definedName name="MC_">#REF!</definedName>
    <definedName name="mm">#REF!</definedName>
    <definedName name="MontlyPercentCompletion">#REF!</definedName>
    <definedName name="MOS">#REF!</definedName>
    <definedName name="Multiplier">#REF!</definedName>
    <definedName name="Multiplier1">#REF!</definedName>
    <definedName name="MUP">#REF!</definedName>
    <definedName name="N">#REF!</definedName>
    <definedName name="nb">#REF!</definedName>
    <definedName name="ncompier">#REF!</definedName>
    <definedName name="NGC">#REF!</definedName>
    <definedName name="No.">"A1"</definedName>
    <definedName name="No0">#REF!</definedName>
    <definedName name="nolanes">#REF!</definedName>
    <definedName name="Npiers">#REF!</definedName>
    <definedName name="npile2">#REF!</definedName>
    <definedName name="npile3">#REF!</definedName>
    <definedName name="Nspans">#REF!</definedName>
    <definedName name="Num_Pmt_Per_Year">#REF!</definedName>
    <definedName name="Number_of_Payments">MATCH(0.01,End_Bal,-1)+1</definedName>
    <definedName name="Nwebs">#REF!</definedName>
    <definedName name="oip" hidden="1">{"'Break down'!$A$4"}</definedName>
    <definedName name="OK">#REF!</definedName>
    <definedName name="okay">#REF!</definedName>
    <definedName name="OKI">#REF!</definedName>
    <definedName name="OMI">#REF!</definedName>
    <definedName name="ook">#REF!</definedName>
    <definedName name="ooook">#REF!</definedName>
    <definedName name="OOOOOOOOOOOOOOOOOOO">#REF!</definedName>
    <definedName name="P">#REF!</definedName>
    <definedName name="page">#REF!</definedName>
    <definedName name="page1">#REF!</definedName>
    <definedName name="page10">#REF!</definedName>
    <definedName name="page100">#REF!</definedName>
    <definedName name="page101">#REF!</definedName>
    <definedName name="page102">#REF!</definedName>
    <definedName name="page103">#REF!</definedName>
    <definedName name="page104">#REF!</definedName>
    <definedName name="page105">#REF!</definedName>
    <definedName name="page106">#REF!</definedName>
    <definedName name="page11">#REF!</definedName>
    <definedName name="page12">#REF!</definedName>
    <definedName name="page13">#REF!</definedName>
    <definedName name="page14">#REF!</definedName>
    <definedName name="page15">#REF!</definedName>
    <definedName name="page16">#REF!</definedName>
    <definedName name="page1601">#REF!</definedName>
    <definedName name="page1602">#REF!</definedName>
    <definedName name="page1603">#REF!</definedName>
    <definedName name="page1604">#REF!</definedName>
    <definedName name="page1605">#REF!</definedName>
    <definedName name="page1606">#REF!</definedName>
    <definedName name="page1607">#REF!</definedName>
    <definedName name="page1608">#REF!</definedName>
    <definedName name="page1609">#REF!</definedName>
    <definedName name="page1610">#REF!</definedName>
    <definedName name="page1611">#REF!</definedName>
    <definedName name="page1612">#REF!</definedName>
    <definedName name="page1613">#REF!</definedName>
    <definedName name="page1614">#REF!</definedName>
    <definedName name="page1615">#REF!</definedName>
    <definedName name="page1616">#REF!</definedName>
    <definedName name="page1617">#REF!</definedName>
    <definedName name="page1618">#REF!</definedName>
    <definedName name="page1619">#REF!</definedName>
    <definedName name="page1620">#REF!</definedName>
    <definedName name="page1621">#REF!</definedName>
    <definedName name="page1622">#REF!</definedName>
    <definedName name="page1623">#REF!</definedName>
    <definedName name="page1624">#REF!</definedName>
    <definedName name="page1625">#REF!</definedName>
    <definedName name="page1626">#REF!</definedName>
    <definedName name="page1627">#REF!</definedName>
    <definedName name="page1628">#REF!</definedName>
    <definedName name="page1629">#REF!</definedName>
    <definedName name="page1630">#REF!</definedName>
    <definedName name="page1631">#REF!</definedName>
    <definedName name="page1632">#REF!</definedName>
    <definedName name="page1633">#REF!</definedName>
    <definedName name="page1634">#REF!</definedName>
    <definedName name="page1635">#REF!</definedName>
    <definedName name="page1636">#REF!</definedName>
    <definedName name="page1637">#REF!</definedName>
    <definedName name="page1638">#REF!</definedName>
    <definedName name="page17">#REF!</definedName>
    <definedName name="page18">#REF!</definedName>
    <definedName name="page19">#REF!</definedName>
    <definedName name="page2">#REF!</definedName>
    <definedName name="page20">#REF!</definedName>
    <definedName name="page21">#REF!</definedName>
    <definedName name="page22">#REF!</definedName>
    <definedName name="page23">#REF!</definedName>
    <definedName name="page24">#REF!</definedName>
    <definedName name="page25">#REF!</definedName>
    <definedName name="page26">#REF!</definedName>
    <definedName name="page27">#REF!</definedName>
    <definedName name="page28">#REF!</definedName>
    <definedName name="page29">#REF!</definedName>
    <definedName name="page3">#REF!</definedName>
    <definedName name="page30">#REF!</definedName>
    <definedName name="page31">#REF!</definedName>
    <definedName name="page32">#REF!</definedName>
    <definedName name="page33">#REF!</definedName>
    <definedName name="page34">#REF!</definedName>
    <definedName name="page35">#REF!</definedName>
    <definedName name="page36">#REF!</definedName>
    <definedName name="page37">#REF!</definedName>
    <definedName name="page38">#REF!</definedName>
    <definedName name="page39">#REF!</definedName>
    <definedName name="page4">#REF!</definedName>
    <definedName name="page40">#REF!</definedName>
    <definedName name="page41">#REF!</definedName>
    <definedName name="page42">#REF!</definedName>
    <definedName name="page43">#REF!</definedName>
    <definedName name="page44">#REF!</definedName>
    <definedName name="page45">#REF!</definedName>
    <definedName name="page46">#REF!</definedName>
    <definedName name="page47">#REF!</definedName>
    <definedName name="page48">#REF!</definedName>
    <definedName name="page49">#REF!</definedName>
    <definedName name="page5">#REF!</definedName>
    <definedName name="page50">#REF!</definedName>
    <definedName name="page51">#REF!</definedName>
    <definedName name="page52">#REF!</definedName>
    <definedName name="page53">#REF!</definedName>
    <definedName name="page54">#REF!</definedName>
    <definedName name="page55">#REF!</definedName>
    <definedName name="page56">#REF!</definedName>
    <definedName name="page57">#REF!</definedName>
    <definedName name="page58">#REF!</definedName>
    <definedName name="page59">#REF!</definedName>
    <definedName name="page6">#REF!</definedName>
    <definedName name="page60">#REF!</definedName>
    <definedName name="page61">#REF!</definedName>
    <definedName name="page62">#REF!</definedName>
    <definedName name="page63">#REF!</definedName>
    <definedName name="page64">#REF!</definedName>
    <definedName name="page65">#REF!</definedName>
    <definedName name="page66">#REF!</definedName>
    <definedName name="page67">#REF!</definedName>
    <definedName name="page68">#REF!</definedName>
    <definedName name="page69">#REF!</definedName>
    <definedName name="page7">#REF!</definedName>
    <definedName name="page70">#REF!</definedName>
    <definedName name="page71">#REF!</definedName>
    <definedName name="page72">#REF!</definedName>
    <definedName name="page73">#REF!</definedName>
    <definedName name="page74">#REF!</definedName>
    <definedName name="page75">#REF!</definedName>
    <definedName name="page76">#REF!</definedName>
    <definedName name="page77">#REF!</definedName>
    <definedName name="page78">#REF!</definedName>
    <definedName name="page79">#REF!</definedName>
    <definedName name="page8">#REF!</definedName>
    <definedName name="page80">#REF!</definedName>
    <definedName name="page81">#REF!</definedName>
    <definedName name="page82">#REF!</definedName>
    <definedName name="page83">#REF!</definedName>
    <definedName name="page84">#REF!</definedName>
    <definedName name="page85">#REF!</definedName>
    <definedName name="page86">#REF!</definedName>
    <definedName name="page87">#REF!</definedName>
    <definedName name="page88">#REF!</definedName>
    <definedName name="page89">#REF!</definedName>
    <definedName name="page9">#REF!</definedName>
    <definedName name="page90">#REF!</definedName>
    <definedName name="page91">#REF!</definedName>
    <definedName name="page92">#REF!</definedName>
    <definedName name="page93">#REF!</definedName>
    <definedName name="page94">#REF!</definedName>
    <definedName name="page95">#REF!</definedName>
    <definedName name="page96">#REF!</definedName>
    <definedName name="page97">#REF!</definedName>
    <definedName name="page98">#REF!</definedName>
    <definedName name="page99">#REF!</definedName>
    <definedName name="PAIEMENT">#REF!</definedName>
    <definedName name="part5">#REF!</definedName>
    <definedName name="PavementMarking">#REF!</definedName>
    <definedName name="Pay_Date">#REF!</definedName>
    <definedName name="Pay_Num">#REF!</definedName>
    <definedName name="Payment">#REF!</definedName>
    <definedName name="Payment_Date" localSheetId="1">DATE(YEAR([0]!Loan_Start),MONTH([0]!Loan_Start)+Payment_Number,DAY([0]!Loan_Start))</definedName>
    <definedName name="Payment_Date">DATE(YEAR(Loan_Start),MONTH(Loan_Start)+Payment_Number,DAY(Loan_Start))</definedName>
    <definedName name="Paymenttype2">#REF!</definedName>
    <definedName name="PAymenttype3">#REF!</definedName>
    <definedName name="PAYS">#REF!</definedName>
    <definedName name="pb">#REF!</definedName>
    <definedName name="pba">#REF!</definedName>
    <definedName name="pbv">#REF!</definedName>
    <definedName name="PC_9SUMR12">#REF!</definedName>
    <definedName name="PC_9SUMR16">#REF!</definedName>
    <definedName name="PC_9SUMR20">#REF!</definedName>
    <definedName name="PC_9SUMR25">#REF!</definedName>
    <definedName name="PC_9SUMR32">#REF!</definedName>
    <definedName name="PC_9SUMR40">#REF!</definedName>
    <definedName name="PC_9SUMR6">#REF!</definedName>
    <definedName name="PC_9SUMR8">#REF!</definedName>
    <definedName name="PC_9SUMT10">#REF!</definedName>
    <definedName name="PC_9SUMT12">#REF!</definedName>
    <definedName name="PC_9SUMT16">#REF!</definedName>
    <definedName name="PC_9SUMT20">#REF!</definedName>
    <definedName name="PC_9SUMT25">#REF!</definedName>
    <definedName name="PC_9SUMT32">#REF!</definedName>
    <definedName name="PC_9SUMT40">#REF!</definedName>
    <definedName name="PC_9SUMT6">#REF!</definedName>
    <definedName name="PC_9SUMTT">#REF!</definedName>
    <definedName name="PCNM1">#REF!</definedName>
    <definedName name="pdvol">#REF!</definedName>
    <definedName name="perbox">#REF!</definedName>
    <definedName name="Percent_prev_thismonth">#REF!,#REF!,#REF!,#REF!,#REF!,#REF!,#REF!,#REF!,#REF!,#REF!,#REF!,#REF!,#REF!,#REF!,#REF!,#REF!</definedName>
    <definedName name="periimported">#REF!</definedName>
    <definedName name="PGLabt">#REF!</definedName>
    <definedName name="pier2">#REF!</definedName>
    <definedName name="pierpiles">#REF!</definedName>
    <definedName name="piervol1">#REF!</definedName>
    <definedName name="piervol2">#REF!</definedName>
    <definedName name="piledia1">#REF!</definedName>
    <definedName name="piledia2">#REF!</definedName>
    <definedName name="piledia3">#REF!</definedName>
    <definedName name="Piletipele">#REF!</definedName>
    <definedName name="PipeCulverts">#REF!</definedName>
    <definedName name="pli">#REF!</definedName>
    <definedName name="plied">#REF!</definedName>
    <definedName name="plo">#REF!</definedName>
    <definedName name="pnu">#REF!</definedName>
    <definedName name="PO" hidden="1">{"'Break down'!$A$4"}</definedName>
    <definedName name="pol">#REF!</definedName>
    <definedName name="pos">#REF!</definedName>
    <definedName name="ppo" hidden="1">{"'Break down'!$A$4"}</definedName>
    <definedName name="prd">#REF!</definedName>
    <definedName name="PrimeCoat">#REF!</definedName>
    <definedName name="Princ">#REF!</definedName>
    <definedName name="PRINT">#REF!</definedName>
    <definedName name="_xlnm.Print_Area" localSheetId="1">'Khansaheb - Door Schedule'!$A$1:$AG$324</definedName>
    <definedName name="_xlnm.Print_Area">#REF!</definedName>
    <definedName name="PRINT_AREA_MI">#REF!</definedName>
    <definedName name="Print_Area_Reset">OFFSET(Full_Print,0,0,Last_Row)</definedName>
    <definedName name="Print_Checklist">#REF!</definedName>
    <definedName name="Print_Cover">#REF!</definedName>
    <definedName name="Print_ITR">#REF!</definedName>
    <definedName name="Print_Settlement">#REF!</definedName>
    <definedName name="_xlnm.Print_Titles">#REF!</definedName>
    <definedName name="Print_Titles_MI">#REF!</definedName>
    <definedName name="Print_Titles_MI_3">#REF!</definedName>
    <definedName name="Print_TRA">#REF!</definedName>
    <definedName name="Print_V1">#REF!</definedName>
    <definedName name="Print_V2">#REF!</definedName>
    <definedName name="PROJECT_Description">#REF!</definedName>
    <definedName name="PROJECT_Description1">#REF!</definedName>
    <definedName name="PROJECT_Description2">#REF!</definedName>
    <definedName name="PROJET">#REF!</definedName>
    <definedName name="Proname">#REF!</definedName>
    <definedName name="pty">#REF!</definedName>
    <definedName name="Q">#REF!</definedName>
    <definedName name="Qty.">#REF!</definedName>
    <definedName name="Quantity">#REF!</definedName>
    <definedName name="QWE">#REF!</definedName>
    <definedName name="raj">#REF!</definedName>
    <definedName name="RAJESH">#REF!</definedName>
    <definedName name="Raman">#REF!</definedName>
    <definedName name="Rate">#REF!</definedName>
    <definedName name="rate10">#REF!</definedName>
    <definedName name="rate8">#REF!</definedName>
    <definedName name="rate9">#REF!</definedName>
    <definedName name="RC_">#REF!</definedName>
    <definedName name="Re">#REF!</definedName>
    <definedName name="Recom" hidden="1">{"'Break down'!$A$4"}</definedName>
    <definedName name="ref" hidden="1">{"'Break down'!$A$4"}</definedName>
    <definedName name="ReinforcementSteel">#REF!</definedName>
    <definedName name="REN" hidden="1">{"'Break down'!$A$4"}</definedName>
    <definedName name="RETEN">#REF!</definedName>
    <definedName name="rev">#REF!</definedName>
    <definedName name="rew">#REF!</definedName>
    <definedName name="RFP">#REF!</definedName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TRUE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0</definedName>
    <definedName name="RiskStatFunctionsUpdateFreq">1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  <definedName name="rou" hidden="1">{"'Break down'!$A$4"}</definedName>
    <definedName name="rpppp" hidden="1">{"'Break down'!$A$4"}</definedName>
    <definedName name="rt" hidden="1">{"'Break down'!$A$4"}</definedName>
    <definedName name="rtp" hidden="1">{"'Break down'!$A$4"}</definedName>
    <definedName name="rtpqwp" hidden="1">{"'Break down'!$A$4"}</definedName>
    <definedName name="rty">#REF!</definedName>
    <definedName name="RUE">#REF!</definedName>
    <definedName name="S">#REF!</definedName>
    <definedName name="sa">#REF!</definedName>
    <definedName name="sarea1">#REF!</definedName>
    <definedName name="SCAF" hidden="1">{"'Break down'!$A$4"}</definedName>
    <definedName name="Scaffolding" hidden="1">{"'Break down'!$A$4"}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chedulenr">#REF!</definedName>
    <definedName name="sd">#REF!</definedName>
    <definedName name="ser" hidden="1">{"'Break down'!$A$4"}</definedName>
    <definedName name="ShoulderEmb.">#REF!</definedName>
    <definedName name="ShoulderSubbase">#REF!</definedName>
    <definedName name="sidewalk">#REF!</definedName>
    <definedName name="size">#REF!</definedName>
    <definedName name="Skew">#REF!</definedName>
    <definedName name="skirting">#REF!</definedName>
    <definedName name="soffitl">#REF!</definedName>
    <definedName name="SozlesmeRsYenParitesi">#REF!</definedName>
    <definedName name="SozlesmeYenUSDParitesi">#REF!</definedName>
    <definedName name="SP_CURRENCY">#REF!</definedName>
    <definedName name="SRC">#REF!</definedName>
    <definedName name="ssd">#REF!</definedName>
    <definedName name="sssss">#REF!</definedName>
    <definedName name="steel">#REF!</definedName>
    <definedName name="stri1">#REF!</definedName>
    <definedName name="stri2">#REF!</definedName>
    <definedName name="Subbase">#REF!</definedName>
    <definedName name="Submittals_Status_Drawing__2__List">#REF!</definedName>
    <definedName name="Submittals_Status_Drawing__2__List1">#REF!</definedName>
    <definedName name="Substructure">#REF!</definedName>
    <definedName name="sumGTR10">#REF!</definedName>
    <definedName name="SUMGTR16">#REF!</definedName>
    <definedName name="SUMGTR20">#REF!</definedName>
    <definedName name="SUMGTR25">#REF!</definedName>
    <definedName name="SUMGTR32">#REF!</definedName>
    <definedName name="SUMGTR40">#REF!</definedName>
    <definedName name="SUMGTR6">#REF!</definedName>
    <definedName name="SUMGTR8">#REF!</definedName>
    <definedName name="SUMGTT10">#REF!</definedName>
    <definedName name="SUMGTT12">#REF!</definedName>
    <definedName name="SUMGTT14">#REF!</definedName>
    <definedName name="SUMGTT16">#REF!</definedName>
    <definedName name="SUMGTT20">#REF!</definedName>
    <definedName name="SUMGTT25">#REF!</definedName>
    <definedName name="SUMGTT32">#REF!</definedName>
    <definedName name="SUMGTT40">#REF!</definedName>
    <definedName name="SUMGTT6">#REF!</definedName>
    <definedName name="SUMGTT8">#REF!</definedName>
    <definedName name="summ1" hidden="1">{"'Break down'!$A$4"}</definedName>
    <definedName name="summariseddiff" hidden="1">{"'Break down'!$A$4"}</definedName>
    <definedName name="summary" hidden="1">{"'Break down'!$A$4"}</definedName>
    <definedName name="SumR10">#REF!</definedName>
    <definedName name="SUMR1094">#REF!</definedName>
    <definedName name="SumR12">#REF!</definedName>
    <definedName name="SUMR1294">#REF!</definedName>
    <definedName name="SumR16">#REF!</definedName>
    <definedName name="SUMR1694">#REF!</definedName>
    <definedName name="SumR20">#REF!</definedName>
    <definedName name="SUMR2094">#REF!</definedName>
    <definedName name="SumR25">#REF!</definedName>
    <definedName name="SUMR2594">#REF!</definedName>
    <definedName name="SumR32">#REF!</definedName>
    <definedName name="SUMR3294">#REF!</definedName>
    <definedName name="SumR40">#REF!</definedName>
    <definedName name="SUMR4094">#REF!</definedName>
    <definedName name="SumR6">#REF!</definedName>
    <definedName name="SUMR694">#REF!</definedName>
    <definedName name="SumR8">#REF!</definedName>
    <definedName name="SUMR894">#REF!</definedName>
    <definedName name="SumT10">#REF!</definedName>
    <definedName name="SUMT1094">#REF!</definedName>
    <definedName name="SumT12">#REF!</definedName>
    <definedName name="SUMT1294">#REF!</definedName>
    <definedName name="SUMT14">#REF!</definedName>
    <definedName name="SumT16">#REF!</definedName>
    <definedName name="SUMT1694">#REF!</definedName>
    <definedName name="SumT20">#REF!</definedName>
    <definedName name="SUMT2094">#REF!</definedName>
    <definedName name="SumT25">#REF!</definedName>
    <definedName name="SUMT2594">#REF!</definedName>
    <definedName name="SUMT28">#REF!</definedName>
    <definedName name="SUMT2894">#REF!</definedName>
    <definedName name="SumT32">#REF!</definedName>
    <definedName name="SUMT3294">#REF!</definedName>
    <definedName name="SumT40">#REF!</definedName>
    <definedName name="SUMT4094">#REF!</definedName>
    <definedName name="SumT6">#REF!</definedName>
    <definedName name="SUMT694">#REF!</definedName>
    <definedName name="SumT8">#REF!</definedName>
    <definedName name="SUMT894">#REF!</definedName>
    <definedName name="surarea2">#REF!</definedName>
    <definedName name="SWE">#REF!</definedName>
    <definedName name="T">#REF!</definedName>
    <definedName name="TABLE_TRADE">#REF!</definedName>
    <definedName name="tabtdp">#REF!</definedName>
    <definedName name="TackCoat">#REF!</definedName>
    <definedName name="tbarri">#REF!</definedName>
    <definedName name="Tbc">#REF!</definedName>
    <definedName name="tcant">#REF!</definedName>
    <definedName name="tcpdp">#REF!</definedName>
    <definedName name="temp" hidden="1">{"'Break down'!$A$4"}</definedName>
    <definedName name="temp1" hidden="1">{"'Break down'!$A$4"}</definedName>
    <definedName name="tender">#REF!</definedName>
    <definedName name="test" hidden="1">{"'Break down'!$A$4"}</definedName>
    <definedName name="thikwing">#REF!</definedName>
    <definedName name="thr">#REF!</definedName>
    <definedName name="title1">#REF!</definedName>
    <definedName name="title2">#REF!</definedName>
    <definedName name="Tl">#REF!</definedName>
    <definedName name="tmp" hidden="1">{"'Break down'!$A$4"}</definedName>
    <definedName name="toparea1">#REF!</definedName>
    <definedName name="Total">#REF!</definedName>
    <definedName name="Total_Interest">#REF!</definedName>
    <definedName name="Total_Pay">#REF!</definedName>
    <definedName name="Total_Payment" localSheetId="1">Scheduled_Payment+Extra_Payment</definedName>
    <definedName name="Total_Payment">Scheduled_Payment+Extra_Payment</definedName>
    <definedName name="TOTFACT">#REF!</definedName>
    <definedName name="tppp" hidden="1">{"'Break down'!$A$4"}</definedName>
    <definedName name="tr">#REF!</definedName>
    <definedName name="Trade_Debut">#REF!</definedName>
    <definedName name="TRADE_FACT">#REF!</definedName>
    <definedName name="TrafficSings">#REF!</definedName>
    <definedName name="Tri">#REF!</definedName>
    <definedName name="tsidewlk">#REF!</definedName>
    <definedName name="tt">#REF!</definedName>
    <definedName name="Turk">#REF!</definedName>
    <definedName name="ty" hidden="1">{"'Break down'!$A$4"}</definedName>
    <definedName name="tyy">#REF!</definedName>
    <definedName name="U">#REF!</definedName>
    <definedName name="ui" hidden="1">{"'Break down'!$A$4"}</definedName>
    <definedName name="Unit">#REF!</definedName>
    <definedName name="Unit_Rate">"E1"</definedName>
    <definedName name="UPC">#REF!</definedName>
    <definedName name="upo" hidden="1">{"'Break down'!$A$4"}</definedName>
    <definedName name="uppipeabt">#REF!</definedName>
    <definedName name="uppipebox">#REF!</definedName>
    <definedName name="USDRs">#REF!</definedName>
    <definedName name="USDYen">#REF!</definedName>
    <definedName name="UUU" hidden="1">{"'Break down'!$A$4"}</definedName>
    <definedName name="uy" hidden="1">{"'Break down'!$A$4"}</definedName>
    <definedName name="V">#REF!</definedName>
    <definedName name="Values_Entered">IF(Loan_Amount*Interest_Rate*Loan_Years*Loan_Start&gt;0,1,0)</definedName>
    <definedName name="verpile">#REF!</definedName>
    <definedName name="VILLE">#REF!</definedName>
    <definedName name="volww">#REF!</definedName>
    <definedName name="vv">#REF!</definedName>
    <definedName name="vxc">#REF!</definedName>
    <definedName name="W">#REF!</definedName>
    <definedName name="wall">#REF!</definedName>
    <definedName name="WearingCourse">#REF!</definedName>
    <definedName name="WEIGHT">#REF!</definedName>
    <definedName name="weo" hidden="1">{"'Break down'!$A$4"}</definedName>
    <definedName name="wer">#REF!</definedName>
    <definedName name="werttt" hidden="1">{"'Break down'!$A$4"}</definedName>
    <definedName name="widabt">#REF!</definedName>
    <definedName name="Width">#REF!</definedName>
    <definedName name="widura">#REF!</definedName>
    <definedName name="widwing">#REF!</definedName>
    <definedName name="wrn.Cumulative._.Material._.Cost." hidden="1">{#N/A,#N/A,FALSE,"MARCH"}</definedName>
    <definedName name="wrn.OCS._.REPORT." hidden="1">{#N/A,#N/A,FALSE,"Cover";#N/A,#N/A,FALSE,"Index";#N/A,#N/A,FALSE,"Spec";#N/A,#N/A,FALSE,"Breakdown";#N/A,#N/A,FALSE,"Cost Plan"}</definedName>
    <definedName name="wrw" hidden="1">{"'Break down'!$A$4"}</definedName>
    <definedName name="WWW">#REF!</definedName>
    <definedName name="X">#REF!</definedName>
    <definedName name="XLK" hidden="1">{"'Break down'!$A$4"}</definedName>
    <definedName name="xls." hidden="1">{"'Break down'!$A$4"}</definedName>
    <definedName name="xls1" hidden="1">{"'Break down'!$A$4"}</definedName>
    <definedName name="xls2" hidden="1">{"'Break down'!$A$4"}</definedName>
    <definedName name="xxxxx">#REF!</definedName>
    <definedName name="xxxxxxx" hidden="1">{#N/A,#N/A,FALSE,"MARCH"}</definedName>
    <definedName name="Y">#REF!</definedName>
    <definedName name="yui" hidden="1">{"'Break down'!$A$4"}</definedName>
    <definedName name="yup" hidden="1">{"'Break down'!$A$4"}</definedName>
    <definedName name="Z">#REF!</definedName>
    <definedName name="ZDEVIS">#REF!</definedName>
    <definedName name="zone_impression_interne">#REF!</definedName>
    <definedName name="ZTOTF_SC">#REF!</definedName>
    <definedName name="ZTOTS_SC">#REF!</definedName>
    <definedName name="ZTRADE">#REF!</definedName>
    <definedName name="z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E7" i="3"/>
  <c r="C7" i="3"/>
  <c r="D6" i="3"/>
  <c r="E6" i="3"/>
  <c r="C6" i="3"/>
  <c r="D5" i="3"/>
  <c r="E5" i="3"/>
  <c r="C5" i="3"/>
  <c r="E4" i="3"/>
  <c r="D4" i="3"/>
  <c r="C4" i="3"/>
  <c r="E3" i="3"/>
  <c r="D3" i="3"/>
  <c r="C3" i="3"/>
  <c r="E2" i="3"/>
  <c r="D2" i="3"/>
  <c r="C2" i="3"/>
  <c r="AG322" i="1"/>
  <c r="AF309" i="1"/>
  <c r="AF306" i="1"/>
  <c r="AF250" i="1"/>
  <c r="AF238" i="1"/>
  <c r="AF237" i="1"/>
  <c r="AF236" i="1"/>
  <c r="AF235" i="1"/>
  <c r="AF234" i="1"/>
  <c r="AF233" i="1"/>
  <c r="AF232" i="1"/>
  <c r="AF231" i="1"/>
  <c r="AF230" i="1"/>
  <c r="AF220" i="1"/>
  <c r="AF219" i="1"/>
  <c r="AF218" i="1"/>
  <c r="AF217" i="1"/>
  <c r="AF216" i="1"/>
  <c r="AF214" i="1"/>
  <c r="AF213" i="1"/>
  <c r="AF212" i="1"/>
  <c r="AF211" i="1"/>
  <c r="AE321" i="1" l="1"/>
  <c r="AE320" i="1"/>
  <c r="AE319" i="1"/>
  <c r="AE318" i="1"/>
  <c r="AE317" i="1"/>
  <c r="AE316" i="1"/>
  <c r="AE315" i="1"/>
  <c r="AE314" i="1"/>
  <c r="AE313" i="1"/>
  <c r="AE312" i="1"/>
  <c r="AE311" i="1"/>
  <c r="AE308" i="1"/>
  <c r="AE307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1" i="1"/>
  <c r="AE249" i="1"/>
  <c r="AE248" i="1"/>
  <c r="AE247" i="1"/>
  <c r="AE246" i="1"/>
  <c r="AE245" i="1"/>
  <c r="AE244" i="1"/>
  <c r="AE243" i="1"/>
  <c r="AE242" i="1"/>
  <c r="AE241" i="1"/>
  <c r="AE240" i="1"/>
  <c r="AE239" i="1"/>
  <c r="AE229" i="1"/>
  <c r="AE228" i="1"/>
  <c r="AE227" i="1"/>
  <c r="AE226" i="1"/>
  <c r="AE225" i="1"/>
  <c r="AE224" i="1"/>
  <c r="AE223" i="1"/>
  <c r="AE222" i="1"/>
  <c r="AE221" i="1"/>
  <c r="AE215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6" i="1"/>
  <c r="AE65" i="1"/>
  <c r="AE64" i="1"/>
  <c r="AE63" i="1"/>
  <c r="AE61" i="1"/>
  <c r="AE60" i="1"/>
  <c r="AE59" i="1"/>
  <c r="AE58" i="1"/>
  <c r="AE57" i="1"/>
  <c r="AE56" i="1"/>
  <c r="AE55" i="1"/>
  <c r="AE54" i="1"/>
  <c r="AE52" i="1"/>
  <c r="AE51" i="1"/>
  <c r="AE50" i="1"/>
  <c r="AE49" i="1"/>
  <c r="AE48" i="1"/>
  <c r="AE47" i="1"/>
  <c r="AE45" i="1"/>
  <c r="AE43" i="1"/>
  <c r="AE42" i="1"/>
  <c r="AE41" i="1"/>
  <c r="AE40" i="1"/>
  <c r="AE39" i="1"/>
  <c r="AE38" i="1"/>
  <c r="AE37" i="1"/>
  <c r="AE36" i="1"/>
  <c r="AE35" i="1"/>
  <c r="AE33" i="1"/>
  <c r="AE32" i="1"/>
  <c r="AE31" i="1"/>
  <c r="AE30" i="1"/>
  <c r="AE29" i="1"/>
  <c r="AE28" i="1"/>
  <c r="AE27" i="1"/>
  <c r="AE26" i="1"/>
  <c r="AE24" i="1"/>
  <c r="AE23" i="1"/>
  <c r="AE21" i="1"/>
  <c r="AE20" i="1"/>
  <c r="AE18" i="1"/>
  <c r="AE17" i="1"/>
  <c r="AE15" i="1"/>
  <c r="AE14" i="1"/>
  <c r="AE13" i="1"/>
  <c r="AE12" i="1"/>
  <c r="AE11" i="1"/>
  <c r="AE10" i="1"/>
  <c r="AE8" i="1"/>
  <c r="AE7" i="1"/>
  <c r="AE4" i="1"/>
  <c r="AE3" i="1"/>
  <c r="Z67" i="1" l="1"/>
  <c r="AF67" i="1" s="1"/>
  <c r="Z62" i="1"/>
  <c r="AF62" i="1" s="1"/>
  <c r="Z53" i="1"/>
  <c r="AF53" i="1" s="1"/>
  <c r="Z46" i="1"/>
  <c r="AF46" i="1" s="1"/>
  <c r="Z44" i="1"/>
  <c r="AF44" i="1" s="1"/>
  <c r="Z34" i="1"/>
  <c r="AF34" i="1" s="1"/>
  <c r="Z25" i="1"/>
  <c r="AF25" i="1" s="1"/>
  <c r="Z22" i="1"/>
  <c r="AF22" i="1" s="1"/>
  <c r="Z19" i="1"/>
  <c r="AF19" i="1" s="1"/>
  <c r="Z16" i="1"/>
  <c r="AF16" i="1" s="1"/>
  <c r="Z9" i="1"/>
  <c r="AF9" i="1" s="1"/>
  <c r="Z6" i="1"/>
  <c r="AF6" i="1" s="1"/>
  <c r="Z5" i="1"/>
  <c r="AF5" i="1" s="1"/>
  <c r="Y67" i="1"/>
  <c r="AE67" i="1" s="1"/>
  <c r="Y62" i="1"/>
  <c r="AE62" i="1" s="1"/>
  <c r="Y53" i="1"/>
  <c r="AE53" i="1" s="1"/>
  <c r="Y46" i="1"/>
  <c r="AE46" i="1" s="1"/>
  <c r="Y44" i="1"/>
  <c r="AE44" i="1" s="1"/>
  <c r="Y34" i="1"/>
  <c r="AE34" i="1" s="1"/>
  <c r="Y25" i="1"/>
  <c r="AE25" i="1" s="1"/>
  <c r="Y22" i="1"/>
  <c r="AE22" i="1" s="1"/>
  <c r="Y19" i="1"/>
  <c r="AE19" i="1" s="1"/>
  <c r="Y16" i="1"/>
  <c r="AE16" i="1" s="1"/>
  <c r="Y9" i="1"/>
  <c r="AE9" i="1" s="1"/>
  <c r="Y6" i="1"/>
  <c r="AE6" i="1" s="1"/>
  <c r="Y5" i="1"/>
  <c r="AE5" i="1" s="1"/>
  <c r="P319" i="1"/>
  <c r="P318" i="1"/>
  <c r="P317" i="1"/>
  <c r="P316" i="1"/>
  <c r="P315" i="1"/>
  <c r="P314" i="1"/>
  <c r="P313" i="1"/>
  <c r="O312" i="1"/>
  <c r="P312" i="1" s="1"/>
  <c r="P311" i="1"/>
  <c r="P310" i="1"/>
  <c r="Z310" i="1" s="1"/>
  <c r="AF310" i="1" s="1"/>
  <c r="P309" i="1"/>
  <c r="AB309" i="1" s="1"/>
  <c r="AE309" i="1" s="1"/>
  <c r="P308" i="1"/>
  <c r="P307" i="1"/>
  <c r="P306" i="1"/>
  <c r="AB306" i="1" s="1"/>
  <c r="AE306" i="1" s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Z252" i="1" s="1"/>
  <c r="AF252" i="1" s="1"/>
  <c r="P251" i="1"/>
  <c r="P250" i="1"/>
  <c r="AB250" i="1" s="1"/>
  <c r="AE250" i="1" s="1"/>
  <c r="P249" i="1"/>
  <c r="P248" i="1"/>
  <c r="P247" i="1"/>
  <c r="P246" i="1"/>
  <c r="P245" i="1"/>
  <c r="P244" i="1"/>
  <c r="P243" i="1"/>
  <c r="P241" i="1"/>
  <c r="P240" i="1"/>
  <c r="P238" i="1"/>
  <c r="AB238" i="1" s="1"/>
  <c r="AE238" i="1" s="1"/>
  <c r="P237" i="1"/>
  <c r="AB237" i="1" s="1"/>
  <c r="AE237" i="1" s="1"/>
  <c r="P236" i="1"/>
  <c r="AB236" i="1" s="1"/>
  <c r="AE236" i="1" s="1"/>
  <c r="P235" i="1"/>
  <c r="AB235" i="1" s="1"/>
  <c r="AE235" i="1" s="1"/>
  <c r="P234" i="1"/>
  <c r="AB234" i="1" s="1"/>
  <c r="AE234" i="1" s="1"/>
  <c r="P233" i="1"/>
  <c r="AB233" i="1" s="1"/>
  <c r="AE233" i="1" s="1"/>
  <c r="P232" i="1"/>
  <c r="AB232" i="1" s="1"/>
  <c r="AE232" i="1" s="1"/>
  <c r="P231" i="1"/>
  <c r="AB231" i="1" s="1"/>
  <c r="AE231" i="1" s="1"/>
  <c r="P230" i="1"/>
  <c r="P228" i="1"/>
  <c r="P227" i="1"/>
  <c r="P226" i="1"/>
  <c r="P225" i="1"/>
  <c r="P224" i="1"/>
  <c r="P223" i="1"/>
  <c r="P222" i="1"/>
  <c r="P220" i="1"/>
  <c r="P219" i="1"/>
  <c r="P218" i="1"/>
  <c r="AB218" i="1" s="1"/>
  <c r="AE218" i="1" s="1"/>
  <c r="P217" i="1"/>
  <c r="AB217" i="1" s="1"/>
  <c r="AE217" i="1" s="1"/>
  <c r="P216" i="1"/>
  <c r="AB216" i="1" s="1"/>
  <c r="AE216" i="1" s="1"/>
  <c r="P215" i="1"/>
  <c r="P214" i="1"/>
  <c r="AB214" i="1" s="1"/>
  <c r="AE214" i="1" s="1"/>
  <c r="P213" i="1"/>
  <c r="AB213" i="1" s="1"/>
  <c r="AE213" i="1" s="1"/>
  <c r="P212" i="1"/>
  <c r="AB212" i="1" s="1"/>
  <c r="AE212" i="1" s="1"/>
  <c r="P211" i="1"/>
  <c r="AB211" i="1" s="1"/>
  <c r="AE211" i="1" s="1"/>
  <c r="P209" i="1"/>
  <c r="P208" i="1"/>
  <c r="P207" i="1"/>
  <c r="R206" i="1"/>
  <c r="P206" i="1"/>
  <c r="P205" i="1"/>
  <c r="P204" i="1"/>
  <c r="P203" i="1"/>
  <c r="P202" i="1"/>
  <c r="P201" i="1"/>
  <c r="P200" i="1"/>
  <c r="P198" i="1"/>
  <c r="N197" i="1"/>
  <c r="A188" i="1"/>
  <c r="A189" i="1" s="1"/>
  <c r="A190" i="1" s="1"/>
  <c r="A191" i="1" s="1"/>
  <c r="A192" i="1" s="1"/>
  <c r="A193" i="1" s="1"/>
  <c r="A194" i="1" s="1"/>
  <c r="A195" i="1" s="1"/>
  <c r="A196" i="1" s="1"/>
  <c r="A183" i="1"/>
  <c r="A175" i="1"/>
  <c r="A176" i="1" s="1"/>
  <c r="A177" i="1" s="1"/>
  <c r="A178" i="1" s="1"/>
  <c r="A179" i="1" s="1"/>
  <c r="A157" i="1"/>
  <c r="A158" i="1" s="1"/>
  <c r="A159" i="1" s="1"/>
  <c r="A160" i="1" s="1"/>
  <c r="A161" i="1" s="1"/>
  <c r="A162" i="1" s="1"/>
  <c r="A164" i="1" s="1"/>
  <c r="A166" i="1" s="1"/>
  <c r="A167" i="1" s="1"/>
  <c r="A169" i="1" s="1"/>
  <c r="A145" i="1"/>
  <c r="A147" i="1" s="1"/>
  <c r="A148" i="1" s="1"/>
  <c r="A149" i="1" s="1"/>
  <c r="A151" i="1" s="1"/>
  <c r="A153" i="1" s="1"/>
  <c r="A154" i="1" s="1"/>
  <c r="A139" i="1"/>
  <c r="A141" i="1" s="1"/>
  <c r="A130" i="1"/>
  <c r="A131" i="1" s="1"/>
  <c r="A122" i="1"/>
  <c r="A123" i="1" s="1"/>
  <c r="A124" i="1" s="1"/>
  <c r="A126" i="1" s="1"/>
  <c r="A127" i="1" s="1"/>
  <c r="A128" i="1" s="1"/>
  <c r="A117" i="1"/>
  <c r="A118" i="1" s="1"/>
  <c r="A119" i="1" s="1"/>
  <c r="A106" i="1"/>
  <c r="A107" i="1" s="1"/>
  <c r="A108" i="1" s="1"/>
  <c r="A109" i="1" s="1"/>
  <c r="A110" i="1" s="1"/>
  <c r="A111" i="1" s="1"/>
  <c r="A112" i="1" s="1"/>
  <c r="A113" i="1" s="1"/>
  <c r="A114" i="1" s="1"/>
  <c r="A103" i="1"/>
  <c r="A93" i="1"/>
  <c r="A94" i="1" s="1"/>
  <c r="A95" i="1" s="1"/>
  <c r="A96" i="1" s="1"/>
  <c r="A97" i="1" s="1"/>
  <c r="A98" i="1" s="1"/>
  <c r="A99" i="1" s="1"/>
  <c r="A100" i="1" s="1"/>
  <c r="A88" i="1"/>
  <c r="A89" i="1" s="1"/>
  <c r="A90" i="1" s="1"/>
  <c r="N82" i="1"/>
  <c r="A78" i="1"/>
  <c r="A79" i="1" s="1"/>
  <c r="A81" i="1" s="1"/>
  <c r="A73" i="1"/>
  <c r="A74" i="1" s="1"/>
  <c r="A75" i="1" s="1"/>
  <c r="A76" i="1" s="1"/>
  <c r="A70" i="1"/>
  <c r="A50" i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46" i="1"/>
  <c r="A47" i="1" s="1"/>
  <c r="A35" i="1"/>
  <c r="A36" i="1" s="1"/>
  <c r="AE220" i="1" l="1"/>
  <c r="AB220" i="1"/>
  <c r="AB219" i="1"/>
  <c r="AE219" i="1" s="1"/>
  <c r="AE322" i="1" s="1"/>
  <c r="AB230" i="1"/>
  <c r="AE230" i="1" s="1"/>
  <c r="Y252" i="1"/>
  <c r="AE252" i="1" s="1"/>
  <c r="Y310" i="1"/>
  <c r="AE310" i="1" s="1"/>
  <c r="AF322" i="1"/>
  <c r="Z322" i="1"/>
  <c r="AB322" i="1"/>
  <c r="Y322" i="1"/>
  <c r="P3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AB219" authorId="0" shapeId="0" xr:uid="{1255B643-969F-484B-A38B-4BA766FBA8A5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Check the Door code with MIR reference</t>
        </r>
      </text>
    </comment>
    <comment ref="AB220" authorId="0" shapeId="0" xr:uid="{D7EB470B-EE69-4679-844D-FDC11C30A378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Check the Door code with MIR reference</t>
        </r>
      </text>
    </comment>
    <comment ref="AB230" authorId="0" shapeId="0" xr:uid="{FEC47ECF-5348-43D0-9AC9-4CD6726F40BB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Check the Door code with MIR reference</t>
        </r>
      </text>
    </comment>
  </commentList>
</comments>
</file>

<file path=xl/sharedStrings.xml><?xml version="1.0" encoding="utf-8"?>
<sst xmlns="http://schemas.openxmlformats.org/spreadsheetml/2006/main" count="3021" uniqueCount="453">
  <si>
    <t>SL NO</t>
  </si>
  <si>
    <t>DOOR TYPE</t>
  </si>
  <si>
    <t>DOOR NAME</t>
  </si>
  <si>
    <t>JAMB DEPTH</t>
  </si>
  <si>
    <t>SOW</t>
  </si>
  <si>
    <t>SOH</t>
  </si>
  <si>
    <t>DOOR DESIGN</t>
  </si>
  <si>
    <t>FRAME SHEET THICKNESS</t>
  </si>
  <si>
    <t xml:space="preserve">LEAF SHEET THICKNESS </t>
  </si>
  <si>
    <t>STC</t>
  </si>
  <si>
    <t>INFILL</t>
  </si>
  <si>
    <t>FR IN MINS</t>
  </si>
  <si>
    <t>INSULATED</t>
  </si>
  <si>
    <t>QTY</t>
  </si>
  <si>
    <t>TOTAL UNIT PRICE</t>
  </si>
  <si>
    <t>TOTAL AMOUNT IN AED</t>
  </si>
  <si>
    <t>SHOP DRAWING NUMBER</t>
  </si>
  <si>
    <t>STATUS</t>
  </si>
  <si>
    <t>SITE INSTRUCTION</t>
  </si>
  <si>
    <t>WORK ORDER</t>
  </si>
  <si>
    <t>DELIVERY DATE</t>
  </si>
  <si>
    <t>DO NUMBER</t>
  </si>
  <si>
    <t>MIR NUMBER</t>
  </si>
  <si>
    <t>GROUND FLOOR</t>
  </si>
  <si>
    <t>D-09a</t>
  </si>
  <si>
    <t>LGF10</t>
  </si>
  <si>
    <t>DOUBLE LEAF STEEL DOOR</t>
  </si>
  <si>
    <t>1.5MM</t>
  </si>
  <si>
    <t>1.2MM</t>
  </si>
  <si>
    <t>32 DB</t>
  </si>
  <si>
    <t>ROCKWOOL</t>
  </si>
  <si>
    <t>NFR</t>
  </si>
  <si>
    <t>YES</t>
  </si>
  <si>
    <t>MAIN ORDER</t>
  </si>
  <si>
    <t>D-01c</t>
  </si>
  <si>
    <t>LGF122</t>
  </si>
  <si>
    <t>SINGLE LEAF STEEL DOOR</t>
  </si>
  <si>
    <t>N/A</t>
  </si>
  <si>
    <t>HONEYCOMB</t>
  </si>
  <si>
    <t>1 HR</t>
  </si>
  <si>
    <t>NO</t>
  </si>
  <si>
    <t>IND-AX-SD-ML-86241</t>
  </si>
  <si>
    <t>709-06</t>
  </si>
  <si>
    <t>I</t>
  </si>
  <si>
    <t>LGF123</t>
  </si>
  <si>
    <t>1.5 HR</t>
  </si>
  <si>
    <t>JJTR02138</t>
  </si>
  <si>
    <t>IND-AX-MR-ML-00007</t>
  </si>
  <si>
    <t>APPROVED</t>
  </si>
  <si>
    <t>D-01b</t>
  </si>
  <si>
    <t>LGF125</t>
  </si>
  <si>
    <t>IND-AX-SD-ML-86237</t>
  </si>
  <si>
    <t>709-02</t>
  </si>
  <si>
    <t>JJTR02191</t>
  </si>
  <si>
    <t>KCE-ID-MR-GF-00009</t>
  </si>
  <si>
    <t>D-01e</t>
  </si>
  <si>
    <t>LGF13</t>
  </si>
  <si>
    <t>IND-AX-SD-ML-86297</t>
  </si>
  <si>
    <t>709-03</t>
  </si>
  <si>
    <t>LGF139</t>
  </si>
  <si>
    <t>IND-AX-SD-ML-86245</t>
  </si>
  <si>
    <t>AH-03</t>
  </si>
  <si>
    <t>LGF198</t>
  </si>
  <si>
    <t>IND-AX-SD-ML-86279</t>
  </si>
  <si>
    <t>709-01</t>
  </si>
  <si>
    <t>JJTR02174</t>
  </si>
  <si>
    <t>KCE-AX-MR-ML-00067</t>
  </si>
  <si>
    <t>D-01h</t>
  </si>
  <si>
    <t>LGF51</t>
  </si>
  <si>
    <t>IND-AX-SD-ML-86261</t>
  </si>
  <si>
    <t>LGF57</t>
  </si>
  <si>
    <t>LGF58</t>
  </si>
  <si>
    <t>IND-AX-SD-ML-86263</t>
  </si>
  <si>
    <t>D-01d</t>
  </si>
  <si>
    <t>LGF62</t>
  </si>
  <si>
    <t>IND-AX-SD-ML-86257</t>
  </si>
  <si>
    <t>LGF64</t>
  </si>
  <si>
    <t>IND-AX-SD-ML-86259</t>
  </si>
  <si>
    <t>LEVEL - 01</t>
  </si>
  <si>
    <t>D-06e</t>
  </si>
  <si>
    <t>L0108</t>
  </si>
  <si>
    <t>IND-AX-SD-ML-86271</t>
  </si>
  <si>
    <t>L0109</t>
  </si>
  <si>
    <t>IND-AX-SD-ML-86239</t>
  </si>
  <si>
    <t>LEVEL - 02</t>
  </si>
  <si>
    <t>D-04a</t>
  </si>
  <si>
    <t>L02118</t>
  </si>
  <si>
    <t>SINGLE LEAF STEEL DOOR WITH VISION PANEL</t>
  </si>
  <si>
    <t>IND-AX-SD-ML-86267</t>
  </si>
  <si>
    <t>L0212</t>
  </si>
  <si>
    <t>L0213</t>
  </si>
  <si>
    <t>L02120</t>
  </si>
  <si>
    <t>IND-AX-SD-ML-86269</t>
  </si>
  <si>
    <t>D-03b</t>
  </si>
  <si>
    <t>L0220</t>
  </si>
  <si>
    <t>LEVEL - 03</t>
  </si>
  <si>
    <t>L0304</t>
  </si>
  <si>
    <t>43 DB</t>
  </si>
  <si>
    <t>IND-AX-SD-ML-86247</t>
  </si>
  <si>
    <t>L0318</t>
  </si>
  <si>
    <t>IND-AX-SD-ML-86243</t>
  </si>
  <si>
    <t>L0319</t>
  </si>
  <si>
    <t>LEVEL - 04</t>
  </si>
  <si>
    <t>L0407</t>
  </si>
  <si>
    <t>L0444</t>
  </si>
  <si>
    <t>L0447</t>
  </si>
  <si>
    <t>L0448</t>
  </si>
  <si>
    <t>LEVEL - 05</t>
  </si>
  <si>
    <t>L0503</t>
  </si>
  <si>
    <t>L0506</t>
  </si>
  <si>
    <t>L0517</t>
  </si>
  <si>
    <t>LEVEL - 06</t>
  </si>
  <si>
    <t>L06R13</t>
  </si>
  <si>
    <t>IND-AX-SD-ML-86249</t>
  </si>
  <si>
    <t>LEVEL - 07</t>
  </si>
  <si>
    <t>L07R10</t>
  </si>
  <si>
    <t>LEVEL - 10</t>
  </si>
  <si>
    <t>L10R22</t>
  </si>
  <si>
    <t>IND-AX-SD-ML-86299</t>
  </si>
  <si>
    <t>709-04</t>
  </si>
  <si>
    <t>LEVEL - 13</t>
  </si>
  <si>
    <t>L14H09</t>
  </si>
  <si>
    <t>IND-AX-SD-ML-86102</t>
  </si>
  <si>
    <t>LEVEL - 14</t>
  </si>
  <si>
    <t>L15H09</t>
  </si>
  <si>
    <t>L15H10</t>
  </si>
  <si>
    <t>IND-AX-SD-ML-86249/ IND-AX-SD-ML-86311</t>
  </si>
  <si>
    <t>709-05</t>
  </si>
  <si>
    <t>JJTR02219</t>
  </si>
  <si>
    <t>LEVEL - 17</t>
  </si>
  <si>
    <t>L18H01</t>
  </si>
  <si>
    <t>D-20b</t>
  </si>
  <si>
    <t>L18H03</t>
  </si>
  <si>
    <t>IND-AX-SD-ML-86273</t>
  </si>
  <si>
    <t>L18H04</t>
  </si>
  <si>
    <t>35 DB</t>
  </si>
  <si>
    <t>IND-AX-SD-ML-86277</t>
  </si>
  <si>
    <t>D-01g</t>
  </si>
  <si>
    <t>L18H05</t>
  </si>
  <si>
    <t>L18H09</t>
  </si>
  <si>
    <t>L18H20</t>
  </si>
  <si>
    <t>D-02e</t>
  </si>
  <si>
    <t>L18H21</t>
  </si>
  <si>
    <t>IND-AX-SD-ML-86265</t>
  </si>
  <si>
    <t>LEVEL - 18</t>
  </si>
  <si>
    <t>L19H03</t>
  </si>
  <si>
    <t>L19H04</t>
  </si>
  <si>
    <t>IND-AX-SD-ML-86275</t>
  </si>
  <si>
    <t>L19H05</t>
  </si>
  <si>
    <t>L19H06</t>
  </si>
  <si>
    <t>L19H07</t>
  </si>
  <si>
    <t>L19H09</t>
  </si>
  <si>
    <t>L19H11</t>
  </si>
  <si>
    <t>L19H12</t>
  </si>
  <si>
    <t>L19H13</t>
  </si>
  <si>
    <t>L19H15</t>
  </si>
  <si>
    <t>L20H09</t>
  </si>
  <si>
    <t>LEVEL - 23</t>
  </si>
  <si>
    <t>D-19a</t>
  </si>
  <si>
    <t>L24R04</t>
  </si>
  <si>
    <t>IND-AX-SD-ML-86285</t>
  </si>
  <si>
    <t>L24R12</t>
  </si>
  <si>
    <t>IND-AX-SD-ML-86298</t>
  </si>
  <si>
    <t>LEVEL - 28</t>
  </si>
  <si>
    <t>L29H06</t>
  </si>
  <si>
    <t>L29H07</t>
  </si>
  <si>
    <t>L29H11</t>
  </si>
  <si>
    <t>L29H12</t>
  </si>
  <si>
    <t>IND-AX-SD-ML-86255</t>
  </si>
  <si>
    <t>D-04b</t>
  </si>
  <si>
    <t>L29H14</t>
  </si>
  <si>
    <t>IND-AX-SD-ML-86283</t>
  </si>
  <si>
    <t>L29H16</t>
  </si>
  <si>
    <t>IND-AX-SD-ML-86281</t>
  </si>
  <si>
    <t>L29H43</t>
  </si>
  <si>
    <t>IND-AX-SD-ML-86253</t>
  </si>
  <si>
    <t>L29H44</t>
  </si>
  <si>
    <t>IND-AX-SD-ML-86251</t>
  </si>
  <si>
    <t>LEVEL - 31</t>
  </si>
  <si>
    <t>L32R06</t>
  </si>
  <si>
    <t>SUB TOTAL FOR SUPPLY AND INSTALLATION WORKS FOR STEEL DOORS</t>
  </si>
  <si>
    <t>BASEMENT - B1</t>
  </si>
  <si>
    <t>D-14</t>
  </si>
  <si>
    <t>LB1227</t>
  </si>
  <si>
    <t>SINGLE LEAF STEEL DOOR  INSTALLATION WORKS ONLY</t>
  </si>
  <si>
    <t>LB1229</t>
  </si>
  <si>
    <t>D-04h</t>
  </si>
  <si>
    <t>LGF04</t>
  </si>
  <si>
    <t>LGF05</t>
  </si>
  <si>
    <t>D-02k</t>
  </si>
  <si>
    <t>LGF06</t>
  </si>
  <si>
    <t xml:space="preserve">DOUBLE LEAF STEEL DOOR INSTALLATION WORKS </t>
  </si>
  <si>
    <t>D-03d</t>
  </si>
  <si>
    <t>LGF07</t>
  </si>
  <si>
    <t>D-09c</t>
  </si>
  <si>
    <t>LGF47</t>
  </si>
  <si>
    <t>LGF48</t>
  </si>
  <si>
    <t>LGF49</t>
  </si>
  <si>
    <t>D-03a</t>
  </si>
  <si>
    <t>LGF52</t>
  </si>
  <si>
    <t>D-09e</t>
  </si>
  <si>
    <t>LGF53</t>
  </si>
  <si>
    <t>LGF54</t>
  </si>
  <si>
    <t>LGF55</t>
  </si>
  <si>
    <t>D-12c</t>
  </si>
  <si>
    <t>LGF56</t>
  </si>
  <si>
    <t>LGF71</t>
  </si>
  <si>
    <t>LGF77</t>
  </si>
  <si>
    <t>IND-AX-SD-ML-86329</t>
  </si>
  <si>
    <t>L0102</t>
  </si>
  <si>
    <t>L0110</t>
  </si>
  <si>
    <t>L0201</t>
  </si>
  <si>
    <t>D-05c</t>
  </si>
  <si>
    <t>L0202</t>
  </si>
  <si>
    <t>L0203</t>
  </si>
  <si>
    <t>L0204</t>
  </si>
  <si>
    <t>L0207</t>
  </si>
  <si>
    <t>L0221</t>
  </si>
  <si>
    <t>L0223</t>
  </si>
  <si>
    <t>L0226</t>
  </si>
  <si>
    <t>L0230</t>
  </si>
  <si>
    <t>L0237</t>
  </si>
  <si>
    <t>L0302</t>
  </si>
  <si>
    <t>L0312</t>
  </si>
  <si>
    <t>L0320</t>
  </si>
  <si>
    <t>L0338</t>
  </si>
  <si>
    <t>L0419</t>
  </si>
  <si>
    <t>L0431</t>
  </si>
  <si>
    <t>L0442</t>
  </si>
  <si>
    <t>L0452</t>
  </si>
  <si>
    <t>L0501</t>
  </si>
  <si>
    <t>D-02g</t>
  </si>
  <si>
    <t>L0502</t>
  </si>
  <si>
    <t>L0505</t>
  </si>
  <si>
    <t>L0514</t>
  </si>
  <si>
    <t>L0515</t>
  </si>
  <si>
    <t>L0518</t>
  </si>
  <si>
    <t>L0524</t>
  </si>
  <si>
    <t>LEVEL - 08</t>
  </si>
  <si>
    <t>L08H08</t>
  </si>
  <si>
    <t>L10H08</t>
  </si>
  <si>
    <t>L10R23</t>
  </si>
  <si>
    <t>LEVEL - 11</t>
  </si>
  <si>
    <t>L11H08</t>
  </si>
  <si>
    <t>L15H08</t>
  </si>
  <si>
    <t>L18H08</t>
  </si>
  <si>
    <t>LEVEL - 19</t>
  </si>
  <si>
    <t>L20H05</t>
  </si>
  <si>
    <t>LEVEL - 20</t>
  </si>
  <si>
    <t>L21H05</t>
  </si>
  <si>
    <t>L21H08</t>
  </si>
  <si>
    <t>L21H09</t>
  </si>
  <si>
    <t>LEVEL - 21</t>
  </si>
  <si>
    <t>L22H09</t>
  </si>
  <si>
    <t>LEVEL - 22</t>
  </si>
  <si>
    <t>L23H08</t>
  </si>
  <si>
    <t>L23H09</t>
  </si>
  <si>
    <t>L24H08</t>
  </si>
  <si>
    <t>L24H09</t>
  </si>
  <si>
    <t>D-02d</t>
  </si>
  <si>
    <t>L24R01</t>
  </si>
  <si>
    <t>L24R05</t>
  </si>
  <si>
    <t>L24R06</t>
  </si>
  <si>
    <t>L24R21</t>
  </si>
  <si>
    <t>L24R28</t>
  </si>
  <si>
    <t>LEVEL - 24</t>
  </si>
  <si>
    <t>L25H09</t>
  </si>
  <si>
    <t>LEVEL - 25</t>
  </si>
  <si>
    <t>L26H08</t>
  </si>
  <si>
    <t>L26H09</t>
  </si>
  <si>
    <t>LEVEL - 26</t>
  </si>
  <si>
    <t>L27H09</t>
  </si>
  <si>
    <t>LEVEL - 27</t>
  </si>
  <si>
    <t>L28H08</t>
  </si>
  <si>
    <t>L28H09</t>
  </si>
  <si>
    <t>L29AH01</t>
  </si>
  <si>
    <t>L29AH02</t>
  </si>
  <si>
    <t>L29H05</t>
  </si>
  <si>
    <t>L29H08</t>
  </si>
  <si>
    <t>L29H09</t>
  </si>
  <si>
    <t>L29H53</t>
  </si>
  <si>
    <t>LEVEL - 29</t>
  </si>
  <si>
    <t>L30R07</t>
  </si>
  <si>
    <t>LEVEL - 30</t>
  </si>
  <si>
    <t>L31H01</t>
  </si>
  <si>
    <t>L31H04</t>
  </si>
  <si>
    <t>L31R11</t>
  </si>
  <si>
    <t>L32R01</t>
  </si>
  <si>
    <t>L32R02</t>
  </si>
  <si>
    <t>L32R04</t>
  </si>
  <si>
    <t>L32R05</t>
  </si>
  <si>
    <t>L32R07</t>
  </si>
  <si>
    <t>L32R09</t>
  </si>
  <si>
    <t>L32R10</t>
  </si>
  <si>
    <t>L32R11</t>
  </si>
  <si>
    <t>L32R12</t>
  </si>
  <si>
    <t>L32R13</t>
  </si>
  <si>
    <t>SUB TOTAL FOR  INSTALLATION WORKS FOR STEEL DOORS</t>
  </si>
  <si>
    <t>GRAND TOTAL IN AED ONE HUNDRED FIFTY FOUR THOUSAND FOUR HUNDRED NINETY SIX AND FIVE FILS ONLY</t>
  </si>
  <si>
    <t>SITE INSTRUCTION NO : E11/K145/AK/dm/212</t>
  </si>
  <si>
    <t>LGF16</t>
  </si>
  <si>
    <t xml:space="preserve">SINGLE LEAF STEEL DOOR WITH VISION PANEL </t>
  </si>
  <si>
    <t>1.5 HRS</t>
  </si>
  <si>
    <t>IND-AX-SD-ML-86289</t>
  </si>
  <si>
    <t>E11/K145/AK/dm/212</t>
  </si>
  <si>
    <t>LGF17</t>
  </si>
  <si>
    <t>D-04g</t>
  </si>
  <si>
    <t>LGF21</t>
  </si>
  <si>
    <t>1 HRS</t>
  </si>
  <si>
    <t>IND-AX-SD-ML-86294</t>
  </si>
  <si>
    <t>LGF26</t>
  </si>
  <si>
    <t>IND-AX-SD-ML-86290</t>
  </si>
  <si>
    <t>LGF27</t>
  </si>
  <si>
    <t>LGF41</t>
  </si>
  <si>
    <t>IND-AX-SD-ML-86295</t>
  </si>
  <si>
    <t>LGF42</t>
  </si>
  <si>
    <t>IND-AX-SD-ML-86292</t>
  </si>
  <si>
    <t>LGF08</t>
  </si>
  <si>
    <t>LGF78</t>
  </si>
  <si>
    <t>IND-AX-SD-ML-86293</t>
  </si>
  <si>
    <t>L0449</t>
  </si>
  <si>
    <t>IND-AX-SD-ML-86291</t>
  </si>
  <si>
    <t>SITE INSTRUCTION NO : E11/K145/AK/dm/223</t>
  </si>
  <si>
    <t>ELECTRIC CABINET</t>
  </si>
  <si>
    <t>LB1206</t>
  </si>
  <si>
    <t>IND-AX-SD-ML-86288</t>
  </si>
  <si>
    <t xml:space="preserve"> E11/K145/AK/dm/223</t>
  </si>
  <si>
    <t>JJTR02208</t>
  </si>
  <si>
    <t>IND-AX-MR-ML-00012</t>
  </si>
  <si>
    <t>LB1241</t>
  </si>
  <si>
    <t>LB1205</t>
  </si>
  <si>
    <t>IND-AX-SD-ML-86287</t>
  </si>
  <si>
    <t>767-01</t>
  </si>
  <si>
    <t>LB1203</t>
  </si>
  <si>
    <t>LB1201</t>
  </si>
  <si>
    <t>(FOUR) DOUBLE LEAF STEEL DOOR</t>
  </si>
  <si>
    <t>JJTR02218</t>
  </si>
  <si>
    <t>LB1199</t>
  </si>
  <si>
    <t>LB1143</t>
  </si>
  <si>
    <t>LB1198</t>
  </si>
  <si>
    <t>LB266A</t>
  </si>
  <si>
    <t>LB266</t>
  </si>
  <si>
    <t>SITE INSTRUCTION NO : E11/K145/AK/dm/225</t>
  </si>
  <si>
    <t>L04001</t>
  </si>
  <si>
    <t>IND-AX-SD-ML-86302</t>
  </si>
  <si>
    <t>E11/K145/AK/dm/225</t>
  </si>
  <si>
    <t>JJTR02214</t>
  </si>
  <si>
    <t>L04002</t>
  </si>
  <si>
    <t>L04003</t>
  </si>
  <si>
    <t>L04004</t>
  </si>
  <si>
    <t>L04005</t>
  </si>
  <si>
    <t>L04006</t>
  </si>
  <si>
    <t>L04007</t>
  </si>
  <si>
    <t>SITE INSTRUCTION NO : E11/K145/AK/dm/409</t>
  </si>
  <si>
    <t>E11/K145/AK/dm/409</t>
  </si>
  <si>
    <t>JJTR02151</t>
  </si>
  <si>
    <t>KCE-AX-MR-ML-00057</t>
  </si>
  <si>
    <t>SITE INSTRUCTION NO : E11/K145/AK/dm/205</t>
  </si>
  <si>
    <t>LGF11</t>
  </si>
  <si>
    <t xml:space="preserve">DOUBLE LEAF STEEL DOOR REPOWDERCOATING </t>
  </si>
  <si>
    <t>E11/K145/AK/dm/265</t>
  </si>
  <si>
    <t>LGF12</t>
  </si>
  <si>
    <t>AS PER ANIL EMAIL</t>
  </si>
  <si>
    <t>SINGLE LEAF STEEL SLIDING DOOR WITH VISION PANEL</t>
  </si>
  <si>
    <t>E11/K145/AK/dm/537</t>
  </si>
  <si>
    <t>IND-AX-MR-ML-00010_00</t>
  </si>
  <si>
    <t>LB128</t>
  </si>
  <si>
    <t>LB129</t>
  </si>
  <si>
    <t>DOUBLE LEAF STEEL DOOR WITH VISION PANEL</t>
  </si>
  <si>
    <t>IND-AX-SD-ML-86346</t>
  </si>
  <si>
    <t>761-03</t>
  </si>
  <si>
    <t>JJTR02209</t>
  </si>
  <si>
    <t>761-05</t>
  </si>
  <si>
    <t>761-01</t>
  </si>
  <si>
    <t>JJTR02190</t>
  </si>
  <si>
    <t>D-01a</t>
  </si>
  <si>
    <t>L0300</t>
  </si>
  <si>
    <t>L0305</t>
  </si>
  <si>
    <t>L0306</t>
  </si>
  <si>
    <t>L0307</t>
  </si>
  <si>
    <t>L0308</t>
  </si>
  <si>
    <t>L0331</t>
  </si>
  <si>
    <t>L0332</t>
  </si>
  <si>
    <t>L0334</t>
  </si>
  <si>
    <t>L0335</t>
  </si>
  <si>
    <t>L0336</t>
  </si>
  <si>
    <t>L0337</t>
  </si>
  <si>
    <t>L0339</t>
  </si>
  <si>
    <t>D-02L</t>
  </si>
  <si>
    <t>L0343</t>
  </si>
  <si>
    <t>L0344</t>
  </si>
  <si>
    <t>L0345</t>
  </si>
  <si>
    <t>L0346</t>
  </si>
  <si>
    <t>L0348</t>
  </si>
  <si>
    <t>L0349</t>
  </si>
  <si>
    <t>L29H53/L29H36</t>
  </si>
  <si>
    <t>2 HRS</t>
  </si>
  <si>
    <t>IND-AX-SD-ML-86319</t>
  </si>
  <si>
    <t>L30H08</t>
  </si>
  <si>
    <t>L30H55</t>
  </si>
  <si>
    <t>D-01D</t>
  </si>
  <si>
    <t>L30H47</t>
  </si>
  <si>
    <t>D-01A</t>
  </si>
  <si>
    <t>L30H54</t>
  </si>
  <si>
    <t>L30H53</t>
  </si>
  <si>
    <t>L29R02</t>
  </si>
  <si>
    <t>IND-AX-SD-ML-86300</t>
  </si>
  <si>
    <t>L29R01</t>
  </si>
  <si>
    <t>LGF40</t>
  </si>
  <si>
    <t>IND-AX-SD-ML-86296</t>
  </si>
  <si>
    <t>D-08b</t>
  </si>
  <si>
    <t>LGF-177</t>
  </si>
  <si>
    <t>L30H*</t>
  </si>
  <si>
    <t>D-05e</t>
  </si>
  <si>
    <t>L02101</t>
  </si>
  <si>
    <t>L0239</t>
  </si>
  <si>
    <t>LB1106</t>
  </si>
  <si>
    <t>D-02h</t>
  </si>
  <si>
    <t>LB1108</t>
  </si>
  <si>
    <t>LB1109</t>
  </si>
  <si>
    <t>LB1152</t>
  </si>
  <si>
    <t>IND-AX-SD-ML-86318</t>
  </si>
  <si>
    <t>D-02f</t>
  </si>
  <si>
    <t>LB1214</t>
  </si>
  <si>
    <t>IND-AX-SD-ML-86337</t>
  </si>
  <si>
    <t>IND-AX-SD-ML-86348</t>
  </si>
  <si>
    <t>D-12a</t>
  </si>
  <si>
    <t>LGF59</t>
  </si>
  <si>
    <t>IND-AX-SD-ML-86347</t>
  </si>
  <si>
    <t>761-02</t>
  </si>
  <si>
    <t>IND-AX-SD-ML-86311</t>
  </si>
  <si>
    <t>761-04</t>
  </si>
  <si>
    <t>JJTR02220</t>
  </si>
  <si>
    <t>L08H10</t>
  </si>
  <si>
    <t>L14H05</t>
  </si>
  <si>
    <t>SITE INSTRUCTION NO : E11/K145/AK/dm/538</t>
  </si>
  <si>
    <t>TEMPORARY GLASS FOR FORSTER WINDOWS</t>
  </si>
  <si>
    <t>E11/K145/AK/dm/538</t>
  </si>
  <si>
    <t>DELIVERED</t>
  </si>
  <si>
    <t>TOTAL AMOUNT :-</t>
  </si>
  <si>
    <t>70% Del</t>
  </si>
  <si>
    <t>15% Instn</t>
  </si>
  <si>
    <t>PC-01 - PREVIOUS</t>
  </si>
  <si>
    <t>PC-02 - CURRENT</t>
  </si>
  <si>
    <t>CUMULATIVE</t>
  </si>
  <si>
    <t>Previous</t>
  </si>
  <si>
    <t>No</t>
  </si>
  <si>
    <t>Description</t>
  </si>
  <si>
    <t>This Month</t>
  </si>
  <si>
    <t>Cumulative</t>
  </si>
  <si>
    <t>Delivery (70%)</t>
  </si>
  <si>
    <t>Installation (15%)</t>
  </si>
  <si>
    <t>Advance payment recovery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</si>
</sst>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[$-409]d\-mmm;@"/>
  </numFmts>
  <fonts count="1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0"/>
      <color theme="1"/>
      <name val="Trebuchet MS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Sylfaen"/>
      <family val="1"/>
    </font>
    <font>
      <sz val="10"/>
      <color theme="1"/>
      <name val="Calibri"/>
      <family val="2"/>
    </font>
    <font>
      <sz val="12"/>
      <color theme="1"/>
      <name val="Trebuchet MS"/>
      <family val="2"/>
    </font>
    <font>
      <sz val="12"/>
      <color theme="1"/>
      <name val="Arial"/>
      <family val="2"/>
    </font>
    <font>
      <u/>
      <sz val="10"/>
      <color theme="1"/>
      <name val="Trebuchet MS"/>
      <family val="2"/>
    </font>
    <font>
      <i/>
      <sz val="10"/>
      <color theme="1"/>
      <name val="Trebuchet MS"/>
      <family val="2"/>
    </font>
    <font>
      <b/>
      <sz val="10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170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textRotation="90" wrapText="1"/>
    </xf>
    <xf numFmtId="0" fontId="6" fillId="2" borderId="0" xfId="0" applyFont="1" applyFill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2" borderId="2" xfId="2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43" fontId="5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43" fontId="4" fillId="0" borderId="2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 wrapText="1"/>
    </xf>
    <xf numFmtId="4" fontId="5" fillId="0" borderId="2" xfId="0" applyNumberFormat="1" applyFont="1" applyBorder="1" applyAlignment="1">
      <alignment horizontal="right" vertical="center"/>
    </xf>
    <xf numFmtId="4" fontId="5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3" fontId="10" fillId="0" borderId="2" xfId="0" applyNumberFormat="1" applyFont="1" applyBorder="1" applyAlignment="1">
      <alignment vertical="center"/>
    </xf>
    <xf numFmtId="43" fontId="10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2" fillId="0" borderId="2" xfId="0" applyFont="1" applyBorder="1" applyAlignment="1">
      <alignment vertical="center"/>
    </xf>
    <xf numFmtId="0" fontId="6" fillId="0" borderId="2" xfId="0" applyFont="1" applyBorder="1"/>
    <xf numFmtId="1" fontId="5" fillId="0" borderId="2" xfId="0" applyNumberFormat="1" applyFont="1" applyBorder="1" applyAlignment="1">
      <alignment vertical="center"/>
    </xf>
    <xf numFmtId="43" fontId="9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2" borderId="0" xfId="0" applyFont="1" applyFill="1"/>
    <xf numFmtId="0" fontId="6" fillId="0" borderId="0" xfId="0" applyFont="1"/>
    <xf numFmtId="1" fontId="5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43" fontId="5" fillId="2" borderId="2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textRotation="90" wrapText="1"/>
    </xf>
    <xf numFmtId="165" fontId="4" fillId="0" borderId="2" xfId="0" applyNumberFormat="1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/>
    </xf>
    <xf numFmtId="0" fontId="5" fillId="0" borderId="2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6" fillId="3" borderId="0" xfId="0" applyFont="1" applyFill="1"/>
    <xf numFmtId="0" fontId="4" fillId="2" borderId="0" xfId="0" applyFont="1" applyFill="1"/>
    <xf numFmtId="0" fontId="4" fillId="0" borderId="0" xfId="0" applyFont="1"/>
    <xf numFmtId="1" fontId="6" fillId="2" borderId="2" xfId="0" applyNumberFormat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/>
    </xf>
    <xf numFmtId="1" fontId="6" fillId="0" borderId="2" xfId="0" applyNumberFormat="1" applyFont="1" applyBorder="1"/>
    <xf numFmtId="0" fontId="6" fillId="0" borderId="2" xfId="0" applyFont="1" applyBorder="1" applyAlignment="1">
      <alignment vertical="center"/>
    </xf>
    <xf numFmtId="164" fontId="6" fillId="0" borderId="2" xfId="1" applyFont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1" fontId="4" fillId="0" borderId="2" xfId="0" applyNumberFormat="1" applyFont="1" applyBorder="1"/>
    <xf numFmtId="1" fontId="4" fillId="0" borderId="0" xfId="0" applyNumberFormat="1" applyFont="1"/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2" borderId="0" xfId="0" applyNumberFormat="1" applyFont="1" applyFill="1"/>
    <xf numFmtId="1" fontId="4" fillId="2" borderId="0" xfId="0" applyNumberFormat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8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 textRotation="90" wrapText="1"/>
    </xf>
    <xf numFmtId="0" fontId="11" fillId="9" borderId="2" xfId="0" applyFont="1" applyFill="1" applyBorder="1" applyAlignment="1">
      <alignment horizontal="center"/>
    </xf>
    <xf numFmtId="0" fontId="6" fillId="9" borderId="2" xfId="0" applyFont="1" applyFill="1" applyBorder="1"/>
    <xf numFmtId="43" fontId="4" fillId="9" borderId="2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textRotation="90" wrapText="1"/>
    </xf>
    <xf numFmtId="0" fontId="8" fillId="8" borderId="2" xfId="0" applyFont="1" applyFill="1" applyBorder="1" applyAlignment="1">
      <alignment horizontal="center" vertical="center"/>
    </xf>
    <xf numFmtId="43" fontId="4" fillId="8" borderId="2" xfId="0" applyNumberFormat="1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/>
    </xf>
    <xf numFmtId="0" fontId="6" fillId="8" borderId="2" xfId="0" applyFont="1" applyFill="1" applyBorder="1"/>
    <xf numFmtId="0" fontId="6" fillId="8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4" fillId="9" borderId="2" xfId="0" applyFont="1" applyFill="1" applyBorder="1"/>
    <xf numFmtId="0" fontId="6" fillId="0" borderId="2" xfId="0" applyFont="1" applyBorder="1" applyAlignment="1">
      <alignment horizontal="center" vertical="center" wrapText="1"/>
    </xf>
    <xf numFmtId="164" fontId="8" fillId="2" borderId="2" xfId="1" applyFont="1" applyFill="1" applyBorder="1" applyAlignment="1">
      <alignment horizontal="right" vertical="center"/>
    </xf>
    <xf numFmtId="0" fontId="4" fillId="10" borderId="2" xfId="0" applyFont="1" applyFill="1" applyBorder="1"/>
    <xf numFmtId="164" fontId="14" fillId="10" borderId="2" xfId="1" applyFont="1" applyFill="1" applyBorder="1"/>
    <xf numFmtId="1" fontId="4" fillId="10" borderId="2" xfId="0" applyNumberFormat="1" applyFont="1" applyFill="1" applyBorder="1" applyAlignment="1">
      <alignment horizontal="center" vertical="center"/>
    </xf>
    <xf numFmtId="1" fontId="4" fillId="10" borderId="2" xfId="0" applyNumberFormat="1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164" fontId="4" fillId="10" borderId="2" xfId="0" applyNumberFormat="1" applyFont="1" applyFill="1" applyBorder="1"/>
    <xf numFmtId="164" fontId="14" fillId="10" borderId="2" xfId="0" applyNumberFormat="1" applyFont="1" applyFill="1" applyBorder="1"/>
    <xf numFmtId="0" fontId="14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6" xfId="0" applyFont="1" applyBorder="1" applyAlignment="1">
      <alignment horizontal="center" vertical="center"/>
    </xf>
    <xf numFmtId="1" fontId="4" fillId="0" borderId="6" xfId="0" applyNumberFormat="1" applyFont="1" applyBorder="1"/>
    <xf numFmtId="1" fontId="4" fillId="0" borderId="6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/>
    </xf>
    <xf numFmtId="0" fontId="14" fillId="10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left" vertical="center"/>
    </xf>
    <xf numFmtId="1" fontId="14" fillId="8" borderId="2" xfId="0" applyNumberFormat="1" applyFont="1" applyFill="1" applyBorder="1" applyAlignment="1">
      <alignment horizontal="center" vertical="center" wrapText="1"/>
    </xf>
    <xf numFmtId="1" fontId="14" fillId="9" borderId="3" xfId="0" applyNumberFormat="1" applyFont="1" applyFill="1" applyBorder="1" applyAlignment="1">
      <alignment horizontal="center" vertical="center" wrapText="1"/>
    </xf>
    <xf numFmtId="1" fontId="14" fillId="9" borderId="5" xfId="0" applyNumberFormat="1" applyFont="1" applyFill="1" applyBorder="1" applyAlignment="1">
      <alignment horizontal="center" vertical="center" wrapText="1"/>
    </xf>
    <xf numFmtId="1" fontId="14" fillId="9" borderId="4" xfId="0" applyNumberFormat="1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4" fillId="11" borderId="2" xfId="2" applyFont="1" applyFill="1" applyBorder="1" applyAlignment="1">
      <alignment horizontal="center" vertical="center"/>
    </xf>
    <xf numFmtId="0" fontId="4" fillId="5" borderId="2" xfId="2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vertical="center" wrapText="1"/>
    </xf>
    <xf numFmtId="43" fontId="4" fillId="11" borderId="2" xfId="0" applyNumberFormat="1" applyFont="1" applyFill="1" applyBorder="1" applyAlignment="1">
      <alignment horizontal="center" vertical="center" wrapText="1"/>
    </xf>
    <xf numFmtId="43" fontId="4" fillId="11" borderId="2" xfId="0" applyNumberFormat="1" applyFont="1" applyFill="1" applyBorder="1" applyAlignment="1">
      <alignment horizontal="center" vertical="center"/>
    </xf>
    <xf numFmtId="164" fontId="8" fillId="11" borderId="2" xfId="1" applyFont="1" applyFill="1" applyBorder="1" applyAlignment="1">
      <alignment horizontal="right" vertical="center"/>
    </xf>
    <xf numFmtId="0" fontId="4" fillId="11" borderId="0" xfId="0" applyFont="1" applyFill="1" applyAlignment="1">
      <alignment horizontal="center" vertical="center"/>
    </xf>
    <xf numFmtId="1" fontId="4" fillId="11" borderId="2" xfId="0" applyNumberFormat="1" applyFont="1" applyFill="1" applyBorder="1" applyAlignment="1">
      <alignment horizontal="center" vertical="center"/>
    </xf>
    <xf numFmtId="1" fontId="4" fillId="11" borderId="2" xfId="0" applyNumberFormat="1" applyFont="1" applyFill="1" applyBorder="1" applyAlignment="1">
      <alignment horizontal="center"/>
    </xf>
    <xf numFmtId="1" fontId="4" fillId="11" borderId="2" xfId="0" applyNumberFormat="1" applyFont="1" applyFill="1" applyBorder="1" applyAlignment="1">
      <alignment horizontal="center" vertical="center" wrapText="1"/>
    </xf>
    <xf numFmtId="0" fontId="4" fillId="11" borderId="2" xfId="0" applyFont="1" applyFill="1" applyBorder="1"/>
    <xf numFmtId="0" fontId="4" fillId="11" borderId="0" xfId="0" applyFont="1" applyFill="1"/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43" fontId="4" fillId="5" borderId="2" xfId="0" applyNumberFormat="1" applyFont="1" applyFill="1" applyBorder="1" applyAlignment="1">
      <alignment horizontal="center" vertical="center" wrapText="1"/>
    </xf>
    <xf numFmtId="1" fontId="4" fillId="5" borderId="2" xfId="0" applyNumberFormat="1" applyFont="1" applyFill="1" applyBorder="1" applyAlignment="1">
      <alignment horizontal="center" vertical="center"/>
    </xf>
    <xf numFmtId="43" fontId="4" fillId="5" borderId="2" xfId="0" applyNumberFormat="1" applyFont="1" applyFill="1" applyBorder="1" applyAlignment="1">
      <alignment horizontal="center" vertical="center"/>
    </xf>
    <xf numFmtId="164" fontId="8" fillId="5" borderId="2" xfId="1" applyFont="1" applyFill="1" applyBorder="1" applyAlignment="1">
      <alignment horizontal="right" vertical="center"/>
    </xf>
    <xf numFmtId="43" fontId="17" fillId="0" borderId="8" xfId="0" applyNumberFormat="1" applyFont="1" applyBorder="1"/>
    <xf numFmtId="0" fontId="17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164" fontId="0" fillId="0" borderId="1" xfId="0" applyNumberFormat="1" applyBorder="1"/>
    <xf numFmtId="0" fontId="0" fillId="0" borderId="7" xfId="0" applyBorder="1"/>
    <xf numFmtId="43" fontId="0" fillId="0" borderId="7" xfId="0" applyNumberFormat="1" applyBorder="1"/>
  </cellXfs>
  <cellStyles count="5">
    <cellStyle name="Comma" xfId="1" builtinId="3"/>
    <cellStyle name="Comma 3" xfId="4" xr:uid="{1DD5A0E3-0F8E-4777-8FDC-45A385ABD034}"/>
    <cellStyle name="Normal" xfId="0" builtinId="0"/>
    <cellStyle name="Normal 3" xfId="3" xr:uid="{05911DAE-F75E-4177-BAC5-058331A68829}"/>
    <cellStyle name="Normal 6" xfId="2" xr:uid="{1143A81B-FE60-4419-BDE3-5A4AAC8FC3ED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6065-FD7C-4DB9-BF49-E53BC98FCAAB}">
  <dimension ref="A1:E8"/>
  <sheetViews>
    <sheetView tabSelected="1" workbookViewId="0">
      <selection activeCell="B12" sqref="B12"/>
    </sheetView>
  </sheetViews>
  <sheetFormatPr defaultRowHeight="12.5" x14ac:dyDescent="0.25"/>
  <cols>
    <col min="2" max="2" width="30.81640625" customWidth="1"/>
    <col min="3" max="5" width="16.453125" customWidth="1"/>
  </cols>
  <sheetData>
    <row r="1" spans="1:5" ht="29" customHeight="1" x14ac:dyDescent="0.25">
      <c r="A1" s="163" t="s">
        <v>446</v>
      </c>
      <c r="B1" s="163" t="s">
        <v>447</v>
      </c>
      <c r="C1" s="163" t="s">
        <v>445</v>
      </c>
      <c r="D1" s="163" t="s">
        <v>448</v>
      </c>
      <c r="E1" s="163" t="s">
        <v>449</v>
      </c>
    </row>
    <row r="2" spans="1:5" x14ac:dyDescent="0.25">
      <c r="A2" s="164">
        <v>1</v>
      </c>
      <c r="B2" s="165" t="s">
        <v>450</v>
      </c>
      <c r="C2" s="166">
        <f>'Khansaheb - Door Schedule'!Y322</f>
        <v>18614.106</v>
      </c>
      <c r="D2" s="166">
        <f>'Khansaheb - Door Schedule'!AB322</f>
        <v>42501.694725000001</v>
      </c>
      <c r="E2" s="166">
        <f>'Khansaheb - Door Schedule'!AE322</f>
        <v>61115.800724999994</v>
      </c>
    </row>
    <row r="3" spans="1:5" x14ac:dyDescent="0.25">
      <c r="A3" s="164">
        <v>2</v>
      </c>
      <c r="B3" s="165" t="s">
        <v>451</v>
      </c>
      <c r="C3" s="166">
        <f>'Khansaheb - Door Schedule'!Z322</f>
        <v>3988.7370000000001</v>
      </c>
      <c r="D3" s="166">
        <f>'Khansaheb - Door Schedule'!AC322</f>
        <v>0</v>
      </c>
      <c r="E3" s="166">
        <f>'Khansaheb - Door Schedule'!AF322</f>
        <v>3988.7370000000001</v>
      </c>
    </row>
    <row r="4" spans="1:5" x14ac:dyDescent="0.25">
      <c r="A4" s="164">
        <v>3</v>
      </c>
      <c r="B4" s="165" t="s">
        <v>451</v>
      </c>
      <c r="C4" s="166">
        <f>'Khansaheb - Door Schedule'!AA322</f>
        <v>0</v>
      </c>
      <c r="D4" s="166">
        <f>'Khansaheb - Door Schedule'!AD322</f>
        <v>0</v>
      </c>
      <c r="E4" s="166">
        <f>'Khansaheb - Door Schedule'!AG322</f>
        <v>0</v>
      </c>
    </row>
    <row r="5" spans="1:5" x14ac:dyDescent="0.25">
      <c r="A5" s="165"/>
      <c r="B5" s="165"/>
      <c r="C5" s="167">
        <f>SUM(C2:C4)</f>
        <v>22602.843000000001</v>
      </c>
      <c r="D5" s="167">
        <f t="shared" ref="D5:E5" si="0">SUM(D2:D4)</f>
        <v>42501.694725000001</v>
      </c>
      <c r="E5" s="167">
        <f t="shared" si="0"/>
        <v>65104.537724999995</v>
      </c>
    </row>
    <row r="6" spans="1:5" x14ac:dyDescent="0.25">
      <c r="A6" s="168"/>
      <c r="B6" s="168" t="s">
        <v>452</v>
      </c>
      <c r="C6" s="169">
        <f>C5*0.2</f>
        <v>4520.5686000000005</v>
      </c>
      <c r="D6" s="169">
        <f t="shared" ref="D6:E6" si="1">D5*0.2</f>
        <v>8500.3389450000013</v>
      </c>
      <c r="E6" s="169">
        <f t="shared" si="1"/>
        <v>13020.907545</v>
      </c>
    </row>
    <row r="7" spans="1:5" ht="13.5" thickBot="1" x14ac:dyDescent="0.35">
      <c r="C7" s="162">
        <f>C5-C6</f>
        <v>18082.274400000002</v>
      </c>
      <c r="D7" s="162">
        <f t="shared" ref="D7:E7" si="2">D5-D6</f>
        <v>34001.355779999998</v>
      </c>
      <c r="E7" s="162">
        <f t="shared" si="2"/>
        <v>52083.630179999993</v>
      </c>
    </row>
    <row r="8" spans="1:5" ht="13" thickTop="1" x14ac:dyDescent="0.25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FEC3-F939-425F-AE3C-2562EC8F1FDD}">
  <dimension ref="A1:BU628"/>
  <sheetViews>
    <sheetView view="pageBreakPreview" topLeftCell="N302" zoomScaleNormal="85" zoomScaleSheetLayoutView="100" workbookViewId="0">
      <selection activeCell="F330" sqref="F330"/>
    </sheetView>
  </sheetViews>
  <sheetFormatPr defaultRowHeight="15" customHeight="1" x14ac:dyDescent="0.3"/>
  <cols>
    <col min="1" max="1" width="6.7265625" style="75" customWidth="1"/>
    <col min="2" max="2" width="14.453125" style="75" customWidth="1"/>
    <col min="3" max="3" width="12.81640625" style="75" customWidth="1"/>
    <col min="4" max="4" width="11.453125" style="75" customWidth="1"/>
    <col min="5" max="5" width="9.1796875" style="75" customWidth="1"/>
    <col min="6" max="6" width="10.81640625" style="75" bestFit="1" customWidth="1"/>
    <col min="7" max="7" width="43.81640625" style="75" customWidth="1"/>
    <col min="8" max="9" width="13.81640625" style="75" customWidth="1"/>
    <col min="10" max="10" width="10.26953125" style="75" bestFit="1" customWidth="1"/>
    <col min="11" max="11" width="13.1796875" style="75" bestFit="1" customWidth="1"/>
    <col min="12" max="12" width="10.7265625" style="25" customWidth="1"/>
    <col min="13" max="13" width="13.453125" style="75" customWidth="1"/>
    <col min="14" max="14" width="10.54296875" style="75" bestFit="1" customWidth="1"/>
    <col min="15" max="15" width="13.453125" style="75" customWidth="1"/>
    <col min="16" max="16" width="16.26953125" style="86" customWidth="1"/>
    <col min="17" max="17" width="22.26953125" style="87" hidden="1" customWidth="1"/>
    <col min="18" max="18" width="12.26953125" style="88" hidden="1" customWidth="1"/>
    <col min="19" max="19" width="17.81640625" style="88" hidden="1" customWidth="1"/>
    <col min="20" max="20" width="11.26953125" style="88" hidden="1" customWidth="1"/>
    <col min="21" max="21" width="12.26953125" style="88" hidden="1" customWidth="1"/>
    <col min="22" max="22" width="12.1796875" style="89" customWidth="1"/>
    <col min="23" max="23" width="22" style="89" customWidth="1"/>
    <col min="24" max="24" width="12" style="75" customWidth="1"/>
    <col min="25" max="25" width="11.81640625" style="75" bestFit="1" customWidth="1"/>
    <col min="26" max="27" width="11.81640625" style="75" customWidth="1"/>
    <col min="28" max="28" width="11.54296875" style="75" bestFit="1" customWidth="1"/>
    <col min="29" max="29" width="9.26953125" style="75" bestFit="1" customWidth="1"/>
    <col min="30" max="30" width="9.1796875" style="74"/>
    <col min="31" max="32" width="10.81640625" style="74" customWidth="1"/>
    <col min="33" max="33" width="10.1796875" style="74" customWidth="1"/>
    <col min="34" max="73" width="9.1796875" style="74"/>
    <col min="74" max="253" width="9.1796875" style="75"/>
    <col min="254" max="254" width="4.81640625" style="75" customWidth="1"/>
    <col min="255" max="256" width="8.453125" style="75" customWidth="1"/>
    <col min="257" max="257" width="5.54296875" style="75" customWidth="1"/>
    <col min="258" max="258" width="7.1796875" style="75" customWidth="1"/>
    <col min="259" max="259" width="7.81640625" style="75" customWidth="1"/>
    <col min="260" max="260" width="6.81640625" style="75" customWidth="1"/>
    <col min="261" max="261" width="10.1796875" style="75" customWidth="1"/>
    <col min="262" max="262" width="7.7265625" style="75" customWidth="1"/>
    <col min="263" max="263" width="5.54296875" style="75" customWidth="1"/>
    <col min="264" max="264" width="6.81640625" style="75" customWidth="1"/>
    <col min="265" max="265" width="8.54296875" style="75" customWidth="1"/>
    <col min="266" max="266" width="7.7265625" style="75" customWidth="1"/>
    <col min="267" max="267" width="12.26953125" style="75" customWidth="1"/>
    <col min="268" max="268" width="9" style="75" customWidth="1"/>
    <col min="269" max="269" width="8" style="75" customWidth="1"/>
    <col min="270" max="270" width="5.7265625" style="75" customWidth="1"/>
    <col min="271" max="271" width="11.453125" style="75" customWidth="1"/>
    <col min="272" max="274" width="14.7265625" style="75" customWidth="1"/>
    <col min="275" max="509" width="9.1796875" style="75"/>
    <col min="510" max="510" width="4.81640625" style="75" customWidth="1"/>
    <col min="511" max="512" width="8.453125" style="75" customWidth="1"/>
    <col min="513" max="513" width="5.54296875" style="75" customWidth="1"/>
    <col min="514" max="514" width="7.1796875" style="75" customWidth="1"/>
    <col min="515" max="515" width="7.81640625" style="75" customWidth="1"/>
    <col min="516" max="516" width="6.81640625" style="75" customWidth="1"/>
    <col min="517" max="517" width="10.1796875" style="75" customWidth="1"/>
    <col min="518" max="518" width="7.7265625" style="75" customWidth="1"/>
    <col min="519" max="519" width="5.54296875" style="75" customWidth="1"/>
    <col min="520" max="520" width="6.81640625" style="75" customWidth="1"/>
    <col min="521" max="521" width="8.54296875" style="75" customWidth="1"/>
    <col min="522" max="522" width="7.7265625" style="75" customWidth="1"/>
    <col min="523" max="523" width="12.26953125" style="75" customWidth="1"/>
    <col min="524" max="524" width="9" style="75" customWidth="1"/>
    <col min="525" max="525" width="8" style="75" customWidth="1"/>
    <col min="526" max="526" width="5.7265625" style="75" customWidth="1"/>
    <col min="527" max="527" width="11.453125" style="75" customWidth="1"/>
    <col min="528" max="530" width="14.7265625" style="75" customWidth="1"/>
    <col min="531" max="765" width="9.1796875" style="75"/>
    <col min="766" max="766" width="4.81640625" style="75" customWidth="1"/>
    <col min="767" max="768" width="8.453125" style="75" customWidth="1"/>
    <col min="769" max="769" width="5.54296875" style="75" customWidth="1"/>
    <col min="770" max="770" width="7.1796875" style="75" customWidth="1"/>
    <col min="771" max="771" width="7.81640625" style="75" customWidth="1"/>
    <col min="772" max="772" width="6.81640625" style="75" customWidth="1"/>
    <col min="773" max="773" width="10.1796875" style="75" customWidth="1"/>
    <col min="774" max="774" width="7.7265625" style="75" customWidth="1"/>
    <col min="775" max="775" width="5.54296875" style="75" customWidth="1"/>
    <col min="776" max="776" width="6.81640625" style="75" customWidth="1"/>
    <col min="777" max="777" width="8.54296875" style="75" customWidth="1"/>
    <col min="778" max="778" width="7.7265625" style="75" customWidth="1"/>
    <col min="779" max="779" width="12.26953125" style="75" customWidth="1"/>
    <col min="780" max="780" width="9" style="75" customWidth="1"/>
    <col min="781" max="781" width="8" style="75" customWidth="1"/>
    <col min="782" max="782" width="5.7265625" style="75" customWidth="1"/>
    <col min="783" max="783" width="11.453125" style="75" customWidth="1"/>
    <col min="784" max="786" width="14.7265625" style="75" customWidth="1"/>
    <col min="787" max="1021" width="9.1796875" style="75"/>
    <col min="1022" max="1022" width="4.81640625" style="75" customWidth="1"/>
    <col min="1023" max="1024" width="8.453125" style="75" customWidth="1"/>
    <col min="1025" max="1025" width="5.54296875" style="75" customWidth="1"/>
    <col min="1026" max="1026" width="7.1796875" style="75" customWidth="1"/>
    <col min="1027" max="1027" width="7.81640625" style="75" customWidth="1"/>
    <col min="1028" max="1028" width="6.81640625" style="75" customWidth="1"/>
    <col min="1029" max="1029" width="10.1796875" style="75" customWidth="1"/>
    <col min="1030" max="1030" width="7.7265625" style="75" customWidth="1"/>
    <col min="1031" max="1031" width="5.54296875" style="75" customWidth="1"/>
    <col min="1032" max="1032" width="6.81640625" style="75" customWidth="1"/>
    <col min="1033" max="1033" width="8.54296875" style="75" customWidth="1"/>
    <col min="1034" max="1034" width="7.7265625" style="75" customWidth="1"/>
    <col min="1035" max="1035" width="12.26953125" style="75" customWidth="1"/>
    <col min="1036" max="1036" width="9" style="75" customWidth="1"/>
    <col min="1037" max="1037" width="8" style="75" customWidth="1"/>
    <col min="1038" max="1038" width="5.7265625" style="75" customWidth="1"/>
    <col min="1039" max="1039" width="11.453125" style="75" customWidth="1"/>
    <col min="1040" max="1042" width="14.7265625" style="75" customWidth="1"/>
    <col min="1043" max="1277" width="9.1796875" style="75"/>
    <col min="1278" max="1278" width="4.81640625" style="75" customWidth="1"/>
    <col min="1279" max="1280" width="8.453125" style="75" customWidth="1"/>
    <col min="1281" max="1281" width="5.54296875" style="75" customWidth="1"/>
    <col min="1282" max="1282" width="7.1796875" style="75" customWidth="1"/>
    <col min="1283" max="1283" width="7.81640625" style="75" customWidth="1"/>
    <col min="1284" max="1284" width="6.81640625" style="75" customWidth="1"/>
    <col min="1285" max="1285" width="10.1796875" style="75" customWidth="1"/>
    <col min="1286" max="1286" width="7.7265625" style="75" customWidth="1"/>
    <col min="1287" max="1287" width="5.54296875" style="75" customWidth="1"/>
    <col min="1288" max="1288" width="6.81640625" style="75" customWidth="1"/>
    <col min="1289" max="1289" width="8.54296875" style="75" customWidth="1"/>
    <col min="1290" max="1290" width="7.7265625" style="75" customWidth="1"/>
    <col min="1291" max="1291" width="12.26953125" style="75" customWidth="1"/>
    <col min="1292" max="1292" width="9" style="75" customWidth="1"/>
    <col min="1293" max="1293" width="8" style="75" customWidth="1"/>
    <col min="1294" max="1294" width="5.7265625" style="75" customWidth="1"/>
    <col min="1295" max="1295" width="11.453125" style="75" customWidth="1"/>
    <col min="1296" max="1298" width="14.7265625" style="75" customWidth="1"/>
    <col min="1299" max="1533" width="9.1796875" style="75"/>
    <col min="1534" max="1534" width="4.81640625" style="75" customWidth="1"/>
    <col min="1535" max="1536" width="8.453125" style="75" customWidth="1"/>
    <col min="1537" max="1537" width="5.54296875" style="75" customWidth="1"/>
    <col min="1538" max="1538" width="7.1796875" style="75" customWidth="1"/>
    <col min="1539" max="1539" width="7.81640625" style="75" customWidth="1"/>
    <col min="1540" max="1540" width="6.81640625" style="75" customWidth="1"/>
    <col min="1541" max="1541" width="10.1796875" style="75" customWidth="1"/>
    <col min="1542" max="1542" width="7.7265625" style="75" customWidth="1"/>
    <col min="1543" max="1543" width="5.54296875" style="75" customWidth="1"/>
    <col min="1544" max="1544" width="6.81640625" style="75" customWidth="1"/>
    <col min="1545" max="1545" width="8.54296875" style="75" customWidth="1"/>
    <col min="1546" max="1546" width="7.7265625" style="75" customWidth="1"/>
    <col min="1547" max="1547" width="12.26953125" style="75" customWidth="1"/>
    <col min="1548" max="1548" width="9" style="75" customWidth="1"/>
    <col min="1549" max="1549" width="8" style="75" customWidth="1"/>
    <col min="1550" max="1550" width="5.7265625" style="75" customWidth="1"/>
    <col min="1551" max="1551" width="11.453125" style="75" customWidth="1"/>
    <col min="1552" max="1554" width="14.7265625" style="75" customWidth="1"/>
    <col min="1555" max="1789" width="9.1796875" style="75"/>
    <col min="1790" max="1790" width="4.81640625" style="75" customWidth="1"/>
    <col min="1791" max="1792" width="8.453125" style="75" customWidth="1"/>
    <col min="1793" max="1793" width="5.54296875" style="75" customWidth="1"/>
    <col min="1794" max="1794" width="7.1796875" style="75" customWidth="1"/>
    <col min="1795" max="1795" width="7.81640625" style="75" customWidth="1"/>
    <col min="1796" max="1796" width="6.81640625" style="75" customWidth="1"/>
    <col min="1797" max="1797" width="10.1796875" style="75" customWidth="1"/>
    <col min="1798" max="1798" width="7.7265625" style="75" customWidth="1"/>
    <col min="1799" max="1799" width="5.54296875" style="75" customWidth="1"/>
    <col min="1800" max="1800" width="6.81640625" style="75" customWidth="1"/>
    <col min="1801" max="1801" width="8.54296875" style="75" customWidth="1"/>
    <col min="1802" max="1802" width="7.7265625" style="75" customWidth="1"/>
    <col min="1803" max="1803" width="12.26953125" style="75" customWidth="1"/>
    <col min="1804" max="1804" width="9" style="75" customWidth="1"/>
    <col min="1805" max="1805" width="8" style="75" customWidth="1"/>
    <col min="1806" max="1806" width="5.7265625" style="75" customWidth="1"/>
    <col min="1807" max="1807" width="11.453125" style="75" customWidth="1"/>
    <col min="1808" max="1810" width="14.7265625" style="75" customWidth="1"/>
    <col min="1811" max="2045" width="9.1796875" style="75"/>
    <col min="2046" max="2046" width="4.81640625" style="75" customWidth="1"/>
    <col min="2047" max="2048" width="8.453125" style="75" customWidth="1"/>
    <col min="2049" max="2049" width="5.54296875" style="75" customWidth="1"/>
    <col min="2050" max="2050" width="7.1796875" style="75" customWidth="1"/>
    <col min="2051" max="2051" width="7.81640625" style="75" customWidth="1"/>
    <col min="2052" max="2052" width="6.81640625" style="75" customWidth="1"/>
    <col min="2053" max="2053" width="10.1796875" style="75" customWidth="1"/>
    <col min="2054" max="2054" width="7.7265625" style="75" customWidth="1"/>
    <col min="2055" max="2055" width="5.54296875" style="75" customWidth="1"/>
    <col min="2056" max="2056" width="6.81640625" style="75" customWidth="1"/>
    <col min="2057" max="2057" width="8.54296875" style="75" customWidth="1"/>
    <col min="2058" max="2058" width="7.7265625" style="75" customWidth="1"/>
    <col min="2059" max="2059" width="12.26953125" style="75" customWidth="1"/>
    <col min="2060" max="2060" width="9" style="75" customWidth="1"/>
    <col min="2061" max="2061" width="8" style="75" customWidth="1"/>
    <col min="2062" max="2062" width="5.7265625" style="75" customWidth="1"/>
    <col min="2063" max="2063" width="11.453125" style="75" customWidth="1"/>
    <col min="2064" max="2066" width="14.7265625" style="75" customWidth="1"/>
    <col min="2067" max="2301" width="9.1796875" style="75"/>
    <col min="2302" max="2302" width="4.81640625" style="75" customWidth="1"/>
    <col min="2303" max="2304" width="8.453125" style="75" customWidth="1"/>
    <col min="2305" max="2305" width="5.54296875" style="75" customWidth="1"/>
    <col min="2306" max="2306" width="7.1796875" style="75" customWidth="1"/>
    <col min="2307" max="2307" width="7.81640625" style="75" customWidth="1"/>
    <col min="2308" max="2308" width="6.81640625" style="75" customWidth="1"/>
    <col min="2309" max="2309" width="10.1796875" style="75" customWidth="1"/>
    <col min="2310" max="2310" width="7.7265625" style="75" customWidth="1"/>
    <col min="2311" max="2311" width="5.54296875" style="75" customWidth="1"/>
    <col min="2312" max="2312" width="6.81640625" style="75" customWidth="1"/>
    <col min="2313" max="2313" width="8.54296875" style="75" customWidth="1"/>
    <col min="2314" max="2314" width="7.7265625" style="75" customWidth="1"/>
    <col min="2315" max="2315" width="12.26953125" style="75" customWidth="1"/>
    <col min="2316" max="2316" width="9" style="75" customWidth="1"/>
    <col min="2317" max="2317" width="8" style="75" customWidth="1"/>
    <col min="2318" max="2318" width="5.7265625" style="75" customWidth="1"/>
    <col min="2319" max="2319" width="11.453125" style="75" customWidth="1"/>
    <col min="2320" max="2322" width="14.7265625" style="75" customWidth="1"/>
    <col min="2323" max="2557" width="9.1796875" style="75"/>
    <col min="2558" max="2558" width="4.81640625" style="75" customWidth="1"/>
    <col min="2559" max="2560" width="8.453125" style="75" customWidth="1"/>
    <col min="2561" max="2561" width="5.54296875" style="75" customWidth="1"/>
    <col min="2562" max="2562" width="7.1796875" style="75" customWidth="1"/>
    <col min="2563" max="2563" width="7.81640625" style="75" customWidth="1"/>
    <col min="2564" max="2564" width="6.81640625" style="75" customWidth="1"/>
    <col min="2565" max="2565" width="10.1796875" style="75" customWidth="1"/>
    <col min="2566" max="2566" width="7.7265625" style="75" customWidth="1"/>
    <col min="2567" max="2567" width="5.54296875" style="75" customWidth="1"/>
    <col min="2568" max="2568" width="6.81640625" style="75" customWidth="1"/>
    <col min="2569" max="2569" width="8.54296875" style="75" customWidth="1"/>
    <col min="2570" max="2570" width="7.7265625" style="75" customWidth="1"/>
    <col min="2571" max="2571" width="12.26953125" style="75" customWidth="1"/>
    <col min="2572" max="2572" width="9" style="75" customWidth="1"/>
    <col min="2573" max="2573" width="8" style="75" customWidth="1"/>
    <col min="2574" max="2574" width="5.7265625" style="75" customWidth="1"/>
    <col min="2575" max="2575" width="11.453125" style="75" customWidth="1"/>
    <col min="2576" max="2578" width="14.7265625" style="75" customWidth="1"/>
    <col min="2579" max="2813" width="9.1796875" style="75"/>
    <col min="2814" max="2814" width="4.81640625" style="75" customWidth="1"/>
    <col min="2815" max="2816" width="8.453125" style="75" customWidth="1"/>
    <col min="2817" max="2817" width="5.54296875" style="75" customWidth="1"/>
    <col min="2818" max="2818" width="7.1796875" style="75" customWidth="1"/>
    <col min="2819" max="2819" width="7.81640625" style="75" customWidth="1"/>
    <col min="2820" max="2820" width="6.81640625" style="75" customWidth="1"/>
    <col min="2821" max="2821" width="10.1796875" style="75" customWidth="1"/>
    <col min="2822" max="2822" width="7.7265625" style="75" customWidth="1"/>
    <col min="2823" max="2823" width="5.54296875" style="75" customWidth="1"/>
    <col min="2824" max="2824" width="6.81640625" style="75" customWidth="1"/>
    <col min="2825" max="2825" width="8.54296875" style="75" customWidth="1"/>
    <col min="2826" max="2826" width="7.7265625" style="75" customWidth="1"/>
    <col min="2827" max="2827" width="12.26953125" style="75" customWidth="1"/>
    <col min="2828" max="2828" width="9" style="75" customWidth="1"/>
    <col min="2829" max="2829" width="8" style="75" customWidth="1"/>
    <col min="2830" max="2830" width="5.7265625" style="75" customWidth="1"/>
    <col min="2831" max="2831" width="11.453125" style="75" customWidth="1"/>
    <col min="2832" max="2834" width="14.7265625" style="75" customWidth="1"/>
    <col min="2835" max="3069" width="9.1796875" style="75"/>
    <col min="3070" max="3070" width="4.81640625" style="75" customWidth="1"/>
    <col min="3071" max="3072" width="8.453125" style="75" customWidth="1"/>
    <col min="3073" max="3073" width="5.54296875" style="75" customWidth="1"/>
    <col min="3074" max="3074" width="7.1796875" style="75" customWidth="1"/>
    <col min="3075" max="3075" width="7.81640625" style="75" customWidth="1"/>
    <col min="3076" max="3076" width="6.81640625" style="75" customWidth="1"/>
    <col min="3077" max="3077" width="10.1796875" style="75" customWidth="1"/>
    <col min="3078" max="3078" width="7.7265625" style="75" customWidth="1"/>
    <col min="3079" max="3079" width="5.54296875" style="75" customWidth="1"/>
    <col min="3080" max="3080" width="6.81640625" style="75" customWidth="1"/>
    <col min="3081" max="3081" width="8.54296875" style="75" customWidth="1"/>
    <col min="3082" max="3082" width="7.7265625" style="75" customWidth="1"/>
    <col min="3083" max="3083" width="12.26953125" style="75" customWidth="1"/>
    <col min="3084" max="3084" width="9" style="75" customWidth="1"/>
    <col min="3085" max="3085" width="8" style="75" customWidth="1"/>
    <col min="3086" max="3086" width="5.7265625" style="75" customWidth="1"/>
    <col min="3087" max="3087" width="11.453125" style="75" customWidth="1"/>
    <col min="3088" max="3090" width="14.7265625" style="75" customWidth="1"/>
    <col min="3091" max="3325" width="9.1796875" style="75"/>
    <col min="3326" max="3326" width="4.81640625" style="75" customWidth="1"/>
    <col min="3327" max="3328" width="8.453125" style="75" customWidth="1"/>
    <col min="3329" max="3329" width="5.54296875" style="75" customWidth="1"/>
    <col min="3330" max="3330" width="7.1796875" style="75" customWidth="1"/>
    <col min="3331" max="3331" width="7.81640625" style="75" customWidth="1"/>
    <col min="3332" max="3332" width="6.81640625" style="75" customWidth="1"/>
    <col min="3333" max="3333" width="10.1796875" style="75" customWidth="1"/>
    <col min="3334" max="3334" width="7.7265625" style="75" customWidth="1"/>
    <col min="3335" max="3335" width="5.54296875" style="75" customWidth="1"/>
    <col min="3336" max="3336" width="6.81640625" style="75" customWidth="1"/>
    <col min="3337" max="3337" width="8.54296875" style="75" customWidth="1"/>
    <col min="3338" max="3338" width="7.7265625" style="75" customWidth="1"/>
    <col min="3339" max="3339" width="12.26953125" style="75" customWidth="1"/>
    <col min="3340" max="3340" width="9" style="75" customWidth="1"/>
    <col min="3341" max="3341" width="8" style="75" customWidth="1"/>
    <col min="3342" max="3342" width="5.7265625" style="75" customWidth="1"/>
    <col min="3343" max="3343" width="11.453125" style="75" customWidth="1"/>
    <col min="3344" max="3346" width="14.7265625" style="75" customWidth="1"/>
    <col min="3347" max="3581" width="9.1796875" style="75"/>
    <col min="3582" max="3582" width="4.81640625" style="75" customWidth="1"/>
    <col min="3583" max="3584" width="8.453125" style="75" customWidth="1"/>
    <col min="3585" max="3585" width="5.54296875" style="75" customWidth="1"/>
    <col min="3586" max="3586" width="7.1796875" style="75" customWidth="1"/>
    <col min="3587" max="3587" width="7.81640625" style="75" customWidth="1"/>
    <col min="3588" max="3588" width="6.81640625" style="75" customWidth="1"/>
    <col min="3589" max="3589" width="10.1796875" style="75" customWidth="1"/>
    <col min="3590" max="3590" width="7.7265625" style="75" customWidth="1"/>
    <col min="3591" max="3591" width="5.54296875" style="75" customWidth="1"/>
    <col min="3592" max="3592" width="6.81640625" style="75" customWidth="1"/>
    <col min="3593" max="3593" width="8.54296875" style="75" customWidth="1"/>
    <col min="3594" max="3594" width="7.7265625" style="75" customWidth="1"/>
    <col min="3595" max="3595" width="12.26953125" style="75" customWidth="1"/>
    <col min="3596" max="3596" width="9" style="75" customWidth="1"/>
    <col min="3597" max="3597" width="8" style="75" customWidth="1"/>
    <col min="3598" max="3598" width="5.7265625" style="75" customWidth="1"/>
    <col min="3599" max="3599" width="11.453125" style="75" customWidth="1"/>
    <col min="3600" max="3602" width="14.7265625" style="75" customWidth="1"/>
    <col min="3603" max="3837" width="9.1796875" style="75"/>
    <col min="3838" max="3838" width="4.81640625" style="75" customWidth="1"/>
    <col min="3839" max="3840" width="8.453125" style="75" customWidth="1"/>
    <col min="3841" max="3841" width="5.54296875" style="75" customWidth="1"/>
    <col min="3842" max="3842" width="7.1796875" style="75" customWidth="1"/>
    <col min="3843" max="3843" width="7.81640625" style="75" customWidth="1"/>
    <col min="3844" max="3844" width="6.81640625" style="75" customWidth="1"/>
    <col min="3845" max="3845" width="10.1796875" style="75" customWidth="1"/>
    <col min="3846" max="3846" width="7.7265625" style="75" customWidth="1"/>
    <col min="3847" max="3847" width="5.54296875" style="75" customWidth="1"/>
    <col min="3848" max="3848" width="6.81640625" style="75" customWidth="1"/>
    <col min="3849" max="3849" width="8.54296875" style="75" customWidth="1"/>
    <col min="3850" max="3850" width="7.7265625" style="75" customWidth="1"/>
    <col min="3851" max="3851" width="12.26953125" style="75" customWidth="1"/>
    <col min="3852" max="3852" width="9" style="75" customWidth="1"/>
    <col min="3853" max="3853" width="8" style="75" customWidth="1"/>
    <col min="3854" max="3854" width="5.7265625" style="75" customWidth="1"/>
    <col min="3855" max="3855" width="11.453125" style="75" customWidth="1"/>
    <col min="3856" max="3858" width="14.7265625" style="75" customWidth="1"/>
    <col min="3859" max="4093" width="9.1796875" style="75"/>
    <col min="4094" max="4094" width="4.81640625" style="75" customWidth="1"/>
    <col min="4095" max="4096" width="8.453125" style="75" customWidth="1"/>
    <col min="4097" max="4097" width="5.54296875" style="75" customWidth="1"/>
    <col min="4098" max="4098" width="7.1796875" style="75" customWidth="1"/>
    <col min="4099" max="4099" width="7.81640625" style="75" customWidth="1"/>
    <col min="4100" max="4100" width="6.81640625" style="75" customWidth="1"/>
    <col min="4101" max="4101" width="10.1796875" style="75" customWidth="1"/>
    <col min="4102" max="4102" width="7.7265625" style="75" customWidth="1"/>
    <col min="4103" max="4103" width="5.54296875" style="75" customWidth="1"/>
    <col min="4104" max="4104" width="6.81640625" style="75" customWidth="1"/>
    <col min="4105" max="4105" width="8.54296875" style="75" customWidth="1"/>
    <col min="4106" max="4106" width="7.7265625" style="75" customWidth="1"/>
    <col min="4107" max="4107" width="12.26953125" style="75" customWidth="1"/>
    <col min="4108" max="4108" width="9" style="75" customWidth="1"/>
    <col min="4109" max="4109" width="8" style="75" customWidth="1"/>
    <col min="4110" max="4110" width="5.7265625" style="75" customWidth="1"/>
    <col min="4111" max="4111" width="11.453125" style="75" customWidth="1"/>
    <col min="4112" max="4114" width="14.7265625" style="75" customWidth="1"/>
    <col min="4115" max="4349" width="9.1796875" style="75"/>
    <col min="4350" max="4350" width="4.81640625" style="75" customWidth="1"/>
    <col min="4351" max="4352" width="8.453125" style="75" customWidth="1"/>
    <col min="4353" max="4353" width="5.54296875" style="75" customWidth="1"/>
    <col min="4354" max="4354" width="7.1796875" style="75" customWidth="1"/>
    <col min="4355" max="4355" width="7.81640625" style="75" customWidth="1"/>
    <col min="4356" max="4356" width="6.81640625" style="75" customWidth="1"/>
    <col min="4357" max="4357" width="10.1796875" style="75" customWidth="1"/>
    <col min="4358" max="4358" width="7.7265625" style="75" customWidth="1"/>
    <col min="4359" max="4359" width="5.54296875" style="75" customWidth="1"/>
    <col min="4360" max="4360" width="6.81640625" style="75" customWidth="1"/>
    <col min="4361" max="4361" width="8.54296875" style="75" customWidth="1"/>
    <col min="4362" max="4362" width="7.7265625" style="75" customWidth="1"/>
    <col min="4363" max="4363" width="12.26953125" style="75" customWidth="1"/>
    <col min="4364" max="4364" width="9" style="75" customWidth="1"/>
    <col min="4365" max="4365" width="8" style="75" customWidth="1"/>
    <col min="4366" max="4366" width="5.7265625" style="75" customWidth="1"/>
    <col min="4367" max="4367" width="11.453125" style="75" customWidth="1"/>
    <col min="4368" max="4370" width="14.7265625" style="75" customWidth="1"/>
    <col min="4371" max="4605" width="9.1796875" style="75"/>
    <col min="4606" max="4606" width="4.81640625" style="75" customWidth="1"/>
    <col min="4607" max="4608" width="8.453125" style="75" customWidth="1"/>
    <col min="4609" max="4609" width="5.54296875" style="75" customWidth="1"/>
    <col min="4610" max="4610" width="7.1796875" style="75" customWidth="1"/>
    <col min="4611" max="4611" width="7.81640625" style="75" customWidth="1"/>
    <col min="4612" max="4612" width="6.81640625" style="75" customWidth="1"/>
    <col min="4613" max="4613" width="10.1796875" style="75" customWidth="1"/>
    <col min="4614" max="4614" width="7.7265625" style="75" customWidth="1"/>
    <col min="4615" max="4615" width="5.54296875" style="75" customWidth="1"/>
    <col min="4616" max="4616" width="6.81640625" style="75" customWidth="1"/>
    <col min="4617" max="4617" width="8.54296875" style="75" customWidth="1"/>
    <col min="4618" max="4618" width="7.7265625" style="75" customWidth="1"/>
    <col min="4619" max="4619" width="12.26953125" style="75" customWidth="1"/>
    <col min="4620" max="4620" width="9" style="75" customWidth="1"/>
    <col min="4621" max="4621" width="8" style="75" customWidth="1"/>
    <col min="4622" max="4622" width="5.7265625" style="75" customWidth="1"/>
    <col min="4623" max="4623" width="11.453125" style="75" customWidth="1"/>
    <col min="4624" max="4626" width="14.7265625" style="75" customWidth="1"/>
    <col min="4627" max="4861" width="9.1796875" style="75"/>
    <col min="4862" max="4862" width="4.81640625" style="75" customWidth="1"/>
    <col min="4863" max="4864" width="8.453125" style="75" customWidth="1"/>
    <col min="4865" max="4865" width="5.54296875" style="75" customWidth="1"/>
    <col min="4866" max="4866" width="7.1796875" style="75" customWidth="1"/>
    <col min="4867" max="4867" width="7.81640625" style="75" customWidth="1"/>
    <col min="4868" max="4868" width="6.81640625" style="75" customWidth="1"/>
    <col min="4869" max="4869" width="10.1796875" style="75" customWidth="1"/>
    <col min="4870" max="4870" width="7.7265625" style="75" customWidth="1"/>
    <col min="4871" max="4871" width="5.54296875" style="75" customWidth="1"/>
    <col min="4872" max="4872" width="6.81640625" style="75" customWidth="1"/>
    <col min="4873" max="4873" width="8.54296875" style="75" customWidth="1"/>
    <col min="4874" max="4874" width="7.7265625" style="75" customWidth="1"/>
    <col min="4875" max="4875" width="12.26953125" style="75" customWidth="1"/>
    <col min="4876" max="4876" width="9" style="75" customWidth="1"/>
    <col min="4877" max="4877" width="8" style="75" customWidth="1"/>
    <col min="4878" max="4878" width="5.7265625" style="75" customWidth="1"/>
    <col min="4879" max="4879" width="11.453125" style="75" customWidth="1"/>
    <col min="4880" max="4882" width="14.7265625" style="75" customWidth="1"/>
    <col min="4883" max="5117" width="9.1796875" style="75"/>
    <col min="5118" max="5118" width="4.81640625" style="75" customWidth="1"/>
    <col min="5119" max="5120" width="8.453125" style="75" customWidth="1"/>
    <col min="5121" max="5121" width="5.54296875" style="75" customWidth="1"/>
    <col min="5122" max="5122" width="7.1796875" style="75" customWidth="1"/>
    <col min="5123" max="5123" width="7.81640625" style="75" customWidth="1"/>
    <col min="5124" max="5124" width="6.81640625" style="75" customWidth="1"/>
    <col min="5125" max="5125" width="10.1796875" style="75" customWidth="1"/>
    <col min="5126" max="5126" width="7.7265625" style="75" customWidth="1"/>
    <col min="5127" max="5127" width="5.54296875" style="75" customWidth="1"/>
    <col min="5128" max="5128" width="6.81640625" style="75" customWidth="1"/>
    <col min="5129" max="5129" width="8.54296875" style="75" customWidth="1"/>
    <col min="5130" max="5130" width="7.7265625" style="75" customWidth="1"/>
    <col min="5131" max="5131" width="12.26953125" style="75" customWidth="1"/>
    <col min="5132" max="5132" width="9" style="75" customWidth="1"/>
    <col min="5133" max="5133" width="8" style="75" customWidth="1"/>
    <col min="5134" max="5134" width="5.7265625" style="75" customWidth="1"/>
    <col min="5135" max="5135" width="11.453125" style="75" customWidth="1"/>
    <col min="5136" max="5138" width="14.7265625" style="75" customWidth="1"/>
    <col min="5139" max="5373" width="9.1796875" style="75"/>
    <col min="5374" max="5374" width="4.81640625" style="75" customWidth="1"/>
    <col min="5375" max="5376" width="8.453125" style="75" customWidth="1"/>
    <col min="5377" max="5377" width="5.54296875" style="75" customWidth="1"/>
    <col min="5378" max="5378" width="7.1796875" style="75" customWidth="1"/>
    <col min="5379" max="5379" width="7.81640625" style="75" customWidth="1"/>
    <col min="5380" max="5380" width="6.81640625" style="75" customWidth="1"/>
    <col min="5381" max="5381" width="10.1796875" style="75" customWidth="1"/>
    <col min="5382" max="5382" width="7.7265625" style="75" customWidth="1"/>
    <col min="5383" max="5383" width="5.54296875" style="75" customWidth="1"/>
    <col min="5384" max="5384" width="6.81640625" style="75" customWidth="1"/>
    <col min="5385" max="5385" width="8.54296875" style="75" customWidth="1"/>
    <col min="5386" max="5386" width="7.7265625" style="75" customWidth="1"/>
    <col min="5387" max="5387" width="12.26953125" style="75" customWidth="1"/>
    <col min="5388" max="5388" width="9" style="75" customWidth="1"/>
    <col min="5389" max="5389" width="8" style="75" customWidth="1"/>
    <col min="5390" max="5390" width="5.7265625" style="75" customWidth="1"/>
    <col min="5391" max="5391" width="11.453125" style="75" customWidth="1"/>
    <col min="5392" max="5394" width="14.7265625" style="75" customWidth="1"/>
    <col min="5395" max="5629" width="9.1796875" style="75"/>
    <col min="5630" max="5630" width="4.81640625" style="75" customWidth="1"/>
    <col min="5631" max="5632" width="8.453125" style="75" customWidth="1"/>
    <col min="5633" max="5633" width="5.54296875" style="75" customWidth="1"/>
    <col min="5634" max="5634" width="7.1796875" style="75" customWidth="1"/>
    <col min="5635" max="5635" width="7.81640625" style="75" customWidth="1"/>
    <col min="5636" max="5636" width="6.81640625" style="75" customWidth="1"/>
    <col min="5637" max="5637" width="10.1796875" style="75" customWidth="1"/>
    <col min="5638" max="5638" width="7.7265625" style="75" customWidth="1"/>
    <col min="5639" max="5639" width="5.54296875" style="75" customWidth="1"/>
    <col min="5640" max="5640" width="6.81640625" style="75" customWidth="1"/>
    <col min="5641" max="5641" width="8.54296875" style="75" customWidth="1"/>
    <col min="5642" max="5642" width="7.7265625" style="75" customWidth="1"/>
    <col min="5643" max="5643" width="12.26953125" style="75" customWidth="1"/>
    <col min="5644" max="5644" width="9" style="75" customWidth="1"/>
    <col min="5645" max="5645" width="8" style="75" customWidth="1"/>
    <col min="5646" max="5646" width="5.7265625" style="75" customWidth="1"/>
    <col min="5647" max="5647" width="11.453125" style="75" customWidth="1"/>
    <col min="5648" max="5650" width="14.7265625" style="75" customWidth="1"/>
    <col min="5651" max="5885" width="9.1796875" style="75"/>
    <col min="5886" max="5886" width="4.81640625" style="75" customWidth="1"/>
    <col min="5887" max="5888" width="8.453125" style="75" customWidth="1"/>
    <col min="5889" max="5889" width="5.54296875" style="75" customWidth="1"/>
    <col min="5890" max="5890" width="7.1796875" style="75" customWidth="1"/>
    <col min="5891" max="5891" width="7.81640625" style="75" customWidth="1"/>
    <col min="5892" max="5892" width="6.81640625" style="75" customWidth="1"/>
    <col min="5893" max="5893" width="10.1796875" style="75" customWidth="1"/>
    <col min="5894" max="5894" width="7.7265625" style="75" customWidth="1"/>
    <col min="5895" max="5895" width="5.54296875" style="75" customWidth="1"/>
    <col min="5896" max="5896" width="6.81640625" style="75" customWidth="1"/>
    <col min="5897" max="5897" width="8.54296875" style="75" customWidth="1"/>
    <col min="5898" max="5898" width="7.7265625" style="75" customWidth="1"/>
    <col min="5899" max="5899" width="12.26953125" style="75" customWidth="1"/>
    <col min="5900" max="5900" width="9" style="75" customWidth="1"/>
    <col min="5901" max="5901" width="8" style="75" customWidth="1"/>
    <col min="5902" max="5902" width="5.7265625" style="75" customWidth="1"/>
    <col min="5903" max="5903" width="11.453125" style="75" customWidth="1"/>
    <col min="5904" max="5906" width="14.7265625" style="75" customWidth="1"/>
    <col min="5907" max="6141" width="9.1796875" style="75"/>
    <col min="6142" max="6142" width="4.81640625" style="75" customWidth="1"/>
    <col min="6143" max="6144" width="8.453125" style="75" customWidth="1"/>
    <col min="6145" max="6145" width="5.54296875" style="75" customWidth="1"/>
    <col min="6146" max="6146" width="7.1796875" style="75" customWidth="1"/>
    <col min="6147" max="6147" width="7.81640625" style="75" customWidth="1"/>
    <col min="6148" max="6148" width="6.81640625" style="75" customWidth="1"/>
    <col min="6149" max="6149" width="10.1796875" style="75" customWidth="1"/>
    <col min="6150" max="6150" width="7.7265625" style="75" customWidth="1"/>
    <col min="6151" max="6151" width="5.54296875" style="75" customWidth="1"/>
    <col min="6152" max="6152" width="6.81640625" style="75" customWidth="1"/>
    <col min="6153" max="6153" width="8.54296875" style="75" customWidth="1"/>
    <col min="6154" max="6154" width="7.7265625" style="75" customWidth="1"/>
    <col min="6155" max="6155" width="12.26953125" style="75" customWidth="1"/>
    <col min="6156" max="6156" width="9" style="75" customWidth="1"/>
    <col min="6157" max="6157" width="8" style="75" customWidth="1"/>
    <col min="6158" max="6158" width="5.7265625" style="75" customWidth="1"/>
    <col min="6159" max="6159" width="11.453125" style="75" customWidth="1"/>
    <col min="6160" max="6162" width="14.7265625" style="75" customWidth="1"/>
    <col min="6163" max="6397" width="9.1796875" style="75"/>
    <col min="6398" max="6398" width="4.81640625" style="75" customWidth="1"/>
    <col min="6399" max="6400" width="8.453125" style="75" customWidth="1"/>
    <col min="6401" max="6401" width="5.54296875" style="75" customWidth="1"/>
    <col min="6402" max="6402" width="7.1796875" style="75" customWidth="1"/>
    <col min="6403" max="6403" width="7.81640625" style="75" customWidth="1"/>
    <col min="6404" max="6404" width="6.81640625" style="75" customWidth="1"/>
    <col min="6405" max="6405" width="10.1796875" style="75" customWidth="1"/>
    <col min="6406" max="6406" width="7.7265625" style="75" customWidth="1"/>
    <col min="6407" max="6407" width="5.54296875" style="75" customWidth="1"/>
    <col min="6408" max="6408" width="6.81640625" style="75" customWidth="1"/>
    <col min="6409" max="6409" width="8.54296875" style="75" customWidth="1"/>
    <col min="6410" max="6410" width="7.7265625" style="75" customWidth="1"/>
    <col min="6411" max="6411" width="12.26953125" style="75" customWidth="1"/>
    <col min="6412" max="6412" width="9" style="75" customWidth="1"/>
    <col min="6413" max="6413" width="8" style="75" customWidth="1"/>
    <col min="6414" max="6414" width="5.7265625" style="75" customWidth="1"/>
    <col min="6415" max="6415" width="11.453125" style="75" customWidth="1"/>
    <col min="6416" max="6418" width="14.7265625" style="75" customWidth="1"/>
    <col min="6419" max="6653" width="9.1796875" style="75"/>
    <col min="6654" max="6654" width="4.81640625" style="75" customWidth="1"/>
    <col min="6655" max="6656" width="8.453125" style="75" customWidth="1"/>
    <col min="6657" max="6657" width="5.54296875" style="75" customWidth="1"/>
    <col min="6658" max="6658" width="7.1796875" style="75" customWidth="1"/>
    <col min="6659" max="6659" width="7.81640625" style="75" customWidth="1"/>
    <col min="6660" max="6660" width="6.81640625" style="75" customWidth="1"/>
    <col min="6661" max="6661" width="10.1796875" style="75" customWidth="1"/>
    <col min="6662" max="6662" width="7.7265625" style="75" customWidth="1"/>
    <col min="6663" max="6663" width="5.54296875" style="75" customWidth="1"/>
    <col min="6664" max="6664" width="6.81640625" style="75" customWidth="1"/>
    <col min="6665" max="6665" width="8.54296875" style="75" customWidth="1"/>
    <col min="6666" max="6666" width="7.7265625" style="75" customWidth="1"/>
    <col min="6667" max="6667" width="12.26953125" style="75" customWidth="1"/>
    <col min="6668" max="6668" width="9" style="75" customWidth="1"/>
    <col min="6669" max="6669" width="8" style="75" customWidth="1"/>
    <col min="6670" max="6670" width="5.7265625" style="75" customWidth="1"/>
    <col min="6671" max="6671" width="11.453125" style="75" customWidth="1"/>
    <col min="6672" max="6674" width="14.7265625" style="75" customWidth="1"/>
    <col min="6675" max="6909" width="9.1796875" style="75"/>
    <col min="6910" max="6910" width="4.81640625" style="75" customWidth="1"/>
    <col min="6911" max="6912" width="8.453125" style="75" customWidth="1"/>
    <col min="6913" max="6913" width="5.54296875" style="75" customWidth="1"/>
    <col min="6914" max="6914" width="7.1796875" style="75" customWidth="1"/>
    <col min="6915" max="6915" width="7.81640625" style="75" customWidth="1"/>
    <col min="6916" max="6916" width="6.81640625" style="75" customWidth="1"/>
    <col min="6917" max="6917" width="10.1796875" style="75" customWidth="1"/>
    <col min="6918" max="6918" width="7.7265625" style="75" customWidth="1"/>
    <col min="6919" max="6919" width="5.54296875" style="75" customWidth="1"/>
    <col min="6920" max="6920" width="6.81640625" style="75" customWidth="1"/>
    <col min="6921" max="6921" width="8.54296875" style="75" customWidth="1"/>
    <col min="6922" max="6922" width="7.7265625" style="75" customWidth="1"/>
    <col min="6923" max="6923" width="12.26953125" style="75" customWidth="1"/>
    <col min="6924" max="6924" width="9" style="75" customWidth="1"/>
    <col min="6925" max="6925" width="8" style="75" customWidth="1"/>
    <col min="6926" max="6926" width="5.7265625" style="75" customWidth="1"/>
    <col min="6927" max="6927" width="11.453125" style="75" customWidth="1"/>
    <col min="6928" max="6930" width="14.7265625" style="75" customWidth="1"/>
    <col min="6931" max="7165" width="9.1796875" style="75"/>
    <col min="7166" max="7166" width="4.81640625" style="75" customWidth="1"/>
    <col min="7167" max="7168" width="8.453125" style="75" customWidth="1"/>
    <col min="7169" max="7169" width="5.54296875" style="75" customWidth="1"/>
    <col min="7170" max="7170" width="7.1796875" style="75" customWidth="1"/>
    <col min="7171" max="7171" width="7.81640625" style="75" customWidth="1"/>
    <col min="7172" max="7172" width="6.81640625" style="75" customWidth="1"/>
    <col min="7173" max="7173" width="10.1796875" style="75" customWidth="1"/>
    <col min="7174" max="7174" width="7.7265625" style="75" customWidth="1"/>
    <col min="7175" max="7175" width="5.54296875" style="75" customWidth="1"/>
    <col min="7176" max="7176" width="6.81640625" style="75" customWidth="1"/>
    <col min="7177" max="7177" width="8.54296875" style="75" customWidth="1"/>
    <col min="7178" max="7178" width="7.7265625" style="75" customWidth="1"/>
    <col min="7179" max="7179" width="12.26953125" style="75" customWidth="1"/>
    <col min="7180" max="7180" width="9" style="75" customWidth="1"/>
    <col min="7181" max="7181" width="8" style="75" customWidth="1"/>
    <col min="7182" max="7182" width="5.7265625" style="75" customWidth="1"/>
    <col min="7183" max="7183" width="11.453125" style="75" customWidth="1"/>
    <col min="7184" max="7186" width="14.7265625" style="75" customWidth="1"/>
    <col min="7187" max="7421" width="9.1796875" style="75"/>
    <col min="7422" max="7422" width="4.81640625" style="75" customWidth="1"/>
    <col min="7423" max="7424" width="8.453125" style="75" customWidth="1"/>
    <col min="7425" max="7425" width="5.54296875" style="75" customWidth="1"/>
    <col min="7426" max="7426" width="7.1796875" style="75" customWidth="1"/>
    <col min="7427" max="7427" width="7.81640625" style="75" customWidth="1"/>
    <col min="7428" max="7428" width="6.81640625" style="75" customWidth="1"/>
    <col min="7429" max="7429" width="10.1796875" style="75" customWidth="1"/>
    <col min="7430" max="7430" width="7.7265625" style="75" customWidth="1"/>
    <col min="7431" max="7431" width="5.54296875" style="75" customWidth="1"/>
    <col min="7432" max="7432" width="6.81640625" style="75" customWidth="1"/>
    <col min="7433" max="7433" width="8.54296875" style="75" customWidth="1"/>
    <col min="7434" max="7434" width="7.7265625" style="75" customWidth="1"/>
    <col min="7435" max="7435" width="12.26953125" style="75" customWidth="1"/>
    <col min="7436" max="7436" width="9" style="75" customWidth="1"/>
    <col min="7437" max="7437" width="8" style="75" customWidth="1"/>
    <col min="7438" max="7438" width="5.7265625" style="75" customWidth="1"/>
    <col min="7439" max="7439" width="11.453125" style="75" customWidth="1"/>
    <col min="7440" max="7442" width="14.7265625" style="75" customWidth="1"/>
    <col min="7443" max="7677" width="9.1796875" style="75"/>
    <col min="7678" max="7678" width="4.81640625" style="75" customWidth="1"/>
    <col min="7679" max="7680" width="8.453125" style="75" customWidth="1"/>
    <col min="7681" max="7681" width="5.54296875" style="75" customWidth="1"/>
    <col min="7682" max="7682" width="7.1796875" style="75" customWidth="1"/>
    <col min="7683" max="7683" width="7.81640625" style="75" customWidth="1"/>
    <col min="7684" max="7684" width="6.81640625" style="75" customWidth="1"/>
    <col min="7685" max="7685" width="10.1796875" style="75" customWidth="1"/>
    <col min="7686" max="7686" width="7.7265625" style="75" customWidth="1"/>
    <col min="7687" max="7687" width="5.54296875" style="75" customWidth="1"/>
    <col min="7688" max="7688" width="6.81640625" style="75" customWidth="1"/>
    <col min="7689" max="7689" width="8.54296875" style="75" customWidth="1"/>
    <col min="7690" max="7690" width="7.7265625" style="75" customWidth="1"/>
    <col min="7691" max="7691" width="12.26953125" style="75" customWidth="1"/>
    <col min="7692" max="7692" width="9" style="75" customWidth="1"/>
    <col min="7693" max="7693" width="8" style="75" customWidth="1"/>
    <col min="7694" max="7694" width="5.7265625" style="75" customWidth="1"/>
    <col min="7695" max="7695" width="11.453125" style="75" customWidth="1"/>
    <col min="7696" max="7698" width="14.7265625" style="75" customWidth="1"/>
    <col min="7699" max="7933" width="9.1796875" style="75"/>
    <col min="7934" max="7934" width="4.81640625" style="75" customWidth="1"/>
    <col min="7935" max="7936" width="8.453125" style="75" customWidth="1"/>
    <col min="7937" max="7937" width="5.54296875" style="75" customWidth="1"/>
    <col min="7938" max="7938" width="7.1796875" style="75" customWidth="1"/>
    <col min="7939" max="7939" width="7.81640625" style="75" customWidth="1"/>
    <col min="7940" max="7940" width="6.81640625" style="75" customWidth="1"/>
    <col min="7941" max="7941" width="10.1796875" style="75" customWidth="1"/>
    <col min="7942" max="7942" width="7.7265625" style="75" customWidth="1"/>
    <col min="7943" max="7943" width="5.54296875" style="75" customWidth="1"/>
    <col min="7944" max="7944" width="6.81640625" style="75" customWidth="1"/>
    <col min="7945" max="7945" width="8.54296875" style="75" customWidth="1"/>
    <col min="7946" max="7946" width="7.7265625" style="75" customWidth="1"/>
    <col min="7947" max="7947" width="12.26953125" style="75" customWidth="1"/>
    <col min="7948" max="7948" width="9" style="75" customWidth="1"/>
    <col min="7949" max="7949" width="8" style="75" customWidth="1"/>
    <col min="7950" max="7950" width="5.7265625" style="75" customWidth="1"/>
    <col min="7951" max="7951" width="11.453125" style="75" customWidth="1"/>
    <col min="7952" max="7954" width="14.7265625" style="75" customWidth="1"/>
    <col min="7955" max="8189" width="9.1796875" style="75"/>
    <col min="8190" max="8190" width="4.81640625" style="75" customWidth="1"/>
    <col min="8191" max="8192" width="8.453125" style="75" customWidth="1"/>
    <col min="8193" max="8193" width="5.54296875" style="75" customWidth="1"/>
    <col min="8194" max="8194" width="7.1796875" style="75" customWidth="1"/>
    <col min="8195" max="8195" width="7.81640625" style="75" customWidth="1"/>
    <col min="8196" max="8196" width="6.81640625" style="75" customWidth="1"/>
    <col min="8197" max="8197" width="10.1796875" style="75" customWidth="1"/>
    <col min="8198" max="8198" width="7.7265625" style="75" customWidth="1"/>
    <col min="8199" max="8199" width="5.54296875" style="75" customWidth="1"/>
    <col min="8200" max="8200" width="6.81640625" style="75" customWidth="1"/>
    <col min="8201" max="8201" width="8.54296875" style="75" customWidth="1"/>
    <col min="8202" max="8202" width="7.7265625" style="75" customWidth="1"/>
    <col min="8203" max="8203" width="12.26953125" style="75" customWidth="1"/>
    <col min="8204" max="8204" width="9" style="75" customWidth="1"/>
    <col min="8205" max="8205" width="8" style="75" customWidth="1"/>
    <col min="8206" max="8206" width="5.7265625" style="75" customWidth="1"/>
    <col min="8207" max="8207" width="11.453125" style="75" customWidth="1"/>
    <col min="8208" max="8210" width="14.7265625" style="75" customWidth="1"/>
    <col min="8211" max="8445" width="9.1796875" style="75"/>
    <col min="8446" max="8446" width="4.81640625" style="75" customWidth="1"/>
    <col min="8447" max="8448" width="8.453125" style="75" customWidth="1"/>
    <col min="8449" max="8449" width="5.54296875" style="75" customWidth="1"/>
    <col min="8450" max="8450" width="7.1796875" style="75" customWidth="1"/>
    <col min="8451" max="8451" width="7.81640625" style="75" customWidth="1"/>
    <col min="8452" max="8452" width="6.81640625" style="75" customWidth="1"/>
    <col min="8453" max="8453" width="10.1796875" style="75" customWidth="1"/>
    <col min="8454" max="8454" width="7.7265625" style="75" customWidth="1"/>
    <col min="8455" max="8455" width="5.54296875" style="75" customWidth="1"/>
    <col min="8456" max="8456" width="6.81640625" style="75" customWidth="1"/>
    <col min="8457" max="8457" width="8.54296875" style="75" customWidth="1"/>
    <col min="8458" max="8458" width="7.7265625" style="75" customWidth="1"/>
    <col min="8459" max="8459" width="12.26953125" style="75" customWidth="1"/>
    <col min="8460" max="8460" width="9" style="75" customWidth="1"/>
    <col min="8461" max="8461" width="8" style="75" customWidth="1"/>
    <col min="8462" max="8462" width="5.7265625" style="75" customWidth="1"/>
    <col min="8463" max="8463" width="11.453125" style="75" customWidth="1"/>
    <col min="8464" max="8466" width="14.7265625" style="75" customWidth="1"/>
    <col min="8467" max="8701" width="9.1796875" style="75"/>
    <col min="8702" max="8702" width="4.81640625" style="75" customWidth="1"/>
    <col min="8703" max="8704" width="8.453125" style="75" customWidth="1"/>
    <col min="8705" max="8705" width="5.54296875" style="75" customWidth="1"/>
    <col min="8706" max="8706" width="7.1796875" style="75" customWidth="1"/>
    <col min="8707" max="8707" width="7.81640625" style="75" customWidth="1"/>
    <col min="8708" max="8708" width="6.81640625" style="75" customWidth="1"/>
    <col min="8709" max="8709" width="10.1796875" style="75" customWidth="1"/>
    <col min="8710" max="8710" width="7.7265625" style="75" customWidth="1"/>
    <col min="8711" max="8711" width="5.54296875" style="75" customWidth="1"/>
    <col min="8712" max="8712" width="6.81640625" style="75" customWidth="1"/>
    <col min="8713" max="8713" width="8.54296875" style="75" customWidth="1"/>
    <col min="8714" max="8714" width="7.7265625" style="75" customWidth="1"/>
    <col min="8715" max="8715" width="12.26953125" style="75" customWidth="1"/>
    <col min="8716" max="8716" width="9" style="75" customWidth="1"/>
    <col min="8717" max="8717" width="8" style="75" customWidth="1"/>
    <col min="8718" max="8718" width="5.7265625" style="75" customWidth="1"/>
    <col min="8719" max="8719" width="11.453125" style="75" customWidth="1"/>
    <col min="8720" max="8722" width="14.7265625" style="75" customWidth="1"/>
    <col min="8723" max="8957" width="9.1796875" style="75"/>
    <col min="8958" max="8958" width="4.81640625" style="75" customWidth="1"/>
    <col min="8959" max="8960" width="8.453125" style="75" customWidth="1"/>
    <col min="8961" max="8961" width="5.54296875" style="75" customWidth="1"/>
    <col min="8962" max="8962" width="7.1796875" style="75" customWidth="1"/>
    <col min="8963" max="8963" width="7.81640625" style="75" customWidth="1"/>
    <col min="8964" max="8964" width="6.81640625" style="75" customWidth="1"/>
    <col min="8965" max="8965" width="10.1796875" style="75" customWidth="1"/>
    <col min="8966" max="8966" width="7.7265625" style="75" customWidth="1"/>
    <col min="8967" max="8967" width="5.54296875" style="75" customWidth="1"/>
    <col min="8968" max="8968" width="6.81640625" style="75" customWidth="1"/>
    <col min="8969" max="8969" width="8.54296875" style="75" customWidth="1"/>
    <col min="8970" max="8970" width="7.7265625" style="75" customWidth="1"/>
    <col min="8971" max="8971" width="12.26953125" style="75" customWidth="1"/>
    <col min="8972" max="8972" width="9" style="75" customWidth="1"/>
    <col min="8973" max="8973" width="8" style="75" customWidth="1"/>
    <col min="8974" max="8974" width="5.7265625" style="75" customWidth="1"/>
    <col min="8975" max="8975" width="11.453125" style="75" customWidth="1"/>
    <col min="8976" max="8978" width="14.7265625" style="75" customWidth="1"/>
    <col min="8979" max="9213" width="9.1796875" style="75"/>
    <col min="9214" max="9214" width="4.81640625" style="75" customWidth="1"/>
    <col min="9215" max="9216" width="8.453125" style="75" customWidth="1"/>
    <col min="9217" max="9217" width="5.54296875" style="75" customWidth="1"/>
    <col min="9218" max="9218" width="7.1796875" style="75" customWidth="1"/>
    <col min="9219" max="9219" width="7.81640625" style="75" customWidth="1"/>
    <col min="9220" max="9220" width="6.81640625" style="75" customWidth="1"/>
    <col min="9221" max="9221" width="10.1796875" style="75" customWidth="1"/>
    <col min="9222" max="9222" width="7.7265625" style="75" customWidth="1"/>
    <col min="9223" max="9223" width="5.54296875" style="75" customWidth="1"/>
    <col min="9224" max="9224" width="6.81640625" style="75" customWidth="1"/>
    <col min="9225" max="9225" width="8.54296875" style="75" customWidth="1"/>
    <col min="9226" max="9226" width="7.7265625" style="75" customWidth="1"/>
    <col min="9227" max="9227" width="12.26953125" style="75" customWidth="1"/>
    <col min="9228" max="9228" width="9" style="75" customWidth="1"/>
    <col min="9229" max="9229" width="8" style="75" customWidth="1"/>
    <col min="9230" max="9230" width="5.7265625" style="75" customWidth="1"/>
    <col min="9231" max="9231" width="11.453125" style="75" customWidth="1"/>
    <col min="9232" max="9234" width="14.7265625" style="75" customWidth="1"/>
    <col min="9235" max="9469" width="9.1796875" style="75"/>
    <col min="9470" max="9470" width="4.81640625" style="75" customWidth="1"/>
    <col min="9471" max="9472" width="8.453125" style="75" customWidth="1"/>
    <col min="9473" max="9473" width="5.54296875" style="75" customWidth="1"/>
    <col min="9474" max="9474" width="7.1796875" style="75" customWidth="1"/>
    <col min="9475" max="9475" width="7.81640625" style="75" customWidth="1"/>
    <col min="9476" max="9476" width="6.81640625" style="75" customWidth="1"/>
    <col min="9477" max="9477" width="10.1796875" style="75" customWidth="1"/>
    <col min="9478" max="9478" width="7.7265625" style="75" customWidth="1"/>
    <col min="9479" max="9479" width="5.54296875" style="75" customWidth="1"/>
    <col min="9480" max="9480" width="6.81640625" style="75" customWidth="1"/>
    <col min="9481" max="9481" width="8.54296875" style="75" customWidth="1"/>
    <col min="9482" max="9482" width="7.7265625" style="75" customWidth="1"/>
    <col min="9483" max="9483" width="12.26953125" style="75" customWidth="1"/>
    <col min="9484" max="9484" width="9" style="75" customWidth="1"/>
    <col min="9485" max="9485" width="8" style="75" customWidth="1"/>
    <col min="9486" max="9486" width="5.7265625" style="75" customWidth="1"/>
    <col min="9487" max="9487" width="11.453125" style="75" customWidth="1"/>
    <col min="9488" max="9490" width="14.7265625" style="75" customWidth="1"/>
    <col min="9491" max="9725" width="9.1796875" style="75"/>
    <col min="9726" max="9726" width="4.81640625" style="75" customWidth="1"/>
    <col min="9727" max="9728" width="8.453125" style="75" customWidth="1"/>
    <col min="9729" max="9729" width="5.54296875" style="75" customWidth="1"/>
    <col min="9730" max="9730" width="7.1796875" style="75" customWidth="1"/>
    <col min="9731" max="9731" width="7.81640625" style="75" customWidth="1"/>
    <col min="9732" max="9732" width="6.81640625" style="75" customWidth="1"/>
    <col min="9733" max="9733" width="10.1796875" style="75" customWidth="1"/>
    <col min="9734" max="9734" width="7.7265625" style="75" customWidth="1"/>
    <col min="9735" max="9735" width="5.54296875" style="75" customWidth="1"/>
    <col min="9736" max="9736" width="6.81640625" style="75" customWidth="1"/>
    <col min="9737" max="9737" width="8.54296875" style="75" customWidth="1"/>
    <col min="9738" max="9738" width="7.7265625" style="75" customWidth="1"/>
    <col min="9739" max="9739" width="12.26953125" style="75" customWidth="1"/>
    <col min="9740" max="9740" width="9" style="75" customWidth="1"/>
    <col min="9741" max="9741" width="8" style="75" customWidth="1"/>
    <col min="9742" max="9742" width="5.7265625" style="75" customWidth="1"/>
    <col min="9743" max="9743" width="11.453125" style="75" customWidth="1"/>
    <col min="9744" max="9746" width="14.7265625" style="75" customWidth="1"/>
    <col min="9747" max="9981" width="9.1796875" style="75"/>
    <col min="9982" max="9982" width="4.81640625" style="75" customWidth="1"/>
    <col min="9983" max="9984" width="8.453125" style="75" customWidth="1"/>
    <col min="9985" max="9985" width="5.54296875" style="75" customWidth="1"/>
    <col min="9986" max="9986" width="7.1796875" style="75" customWidth="1"/>
    <col min="9987" max="9987" width="7.81640625" style="75" customWidth="1"/>
    <col min="9988" max="9988" width="6.81640625" style="75" customWidth="1"/>
    <col min="9989" max="9989" width="10.1796875" style="75" customWidth="1"/>
    <col min="9990" max="9990" width="7.7265625" style="75" customWidth="1"/>
    <col min="9991" max="9991" width="5.54296875" style="75" customWidth="1"/>
    <col min="9992" max="9992" width="6.81640625" style="75" customWidth="1"/>
    <col min="9993" max="9993" width="8.54296875" style="75" customWidth="1"/>
    <col min="9994" max="9994" width="7.7265625" style="75" customWidth="1"/>
    <col min="9995" max="9995" width="12.26953125" style="75" customWidth="1"/>
    <col min="9996" max="9996" width="9" style="75" customWidth="1"/>
    <col min="9997" max="9997" width="8" style="75" customWidth="1"/>
    <col min="9998" max="9998" width="5.7265625" style="75" customWidth="1"/>
    <col min="9999" max="9999" width="11.453125" style="75" customWidth="1"/>
    <col min="10000" max="10002" width="14.7265625" style="75" customWidth="1"/>
    <col min="10003" max="10237" width="9.1796875" style="75"/>
    <col min="10238" max="10238" width="4.81640625" style="75" customWidth="1"/>
    <col min="10239" max="10240" width="8.453125" style="75" customWidth="1"/>
    <col min="10241" max="10241" width="5.54296875" style="75" customWidth="1"/>
    <col min="10242" max="10242" width="7.1796875" style="75" customWidth="1"/>
    <col min="10243" max="10243" width="7.81640625" style="75" customWidth="1"/>
    <col min="10244" max="10244" width="6.81640625" style="75" customWidth="1"/>
    <col min="10245" max="10245" width="10.1796875" style="75" customWidth="1"/>
    <col min="10246" max="10246" width="7.7265625" style="75" customWidth="1"/>
    <col min="10247" max="10247" width="5.54296875" style="75" customWidth="1"/>
    <col min="10248" max="10248" width="6.81640625" style="75" customWidth="1"/>
    <col min="10249" max="10249" width="8.54296875" style="75" customWidth="1"/>
    <col min="10250" max="10250" width="7.7265625" style="75" customWidth="1"/>
    <col min="10251" max="10251" width="12.26953125" style="75" customWidth="1"/>
    <col min="10252" max="10252" width="9" style="75" customWidth="1"/>
    <col min="10253" max="10253" width="8" style="75" customWidth="1"/>
    <col min="10254" max="10254" width="5.7265625" style="75" customWidth="1"/>
    <col min="10255" max="10255" width="11.453125" style="75" customWidth="1"/>
    <col min="10256" max="10258" width="14.7265625" style="75" customWidth="1"/>
    <col min="10259" max="10493" width="9.1796875" style="75"/>
    <col min="10494" max="10494" width="4.81640625" style="75" customWidth="1"/>
    <col min="10495" max="10496" width="8.453125" style="75" customWidth="1"/>
    <col min="10497" max="10497" width="5.54296875" style="75" customWidth="1"/>
    <col min="10498" max="10498" width="7.1796875" style="75" customWidth="1"/>
    <col min="10499" max="10499" width="7.81640625" style="75" customWidth="1"/>
    <col min="10500" max="10500" width="6.81640625" style="75" customWidth="1"/>
    <col min="10501" max="10501" width="10.1796875" style="75" customWidth="1"/>
    <col min="10502" max="10502" width="7.7265625" style="75" customWidth="1"/>
    <col min="10503" max="10503" width="5.54296875" style="75" customWidth="1"/>
    <col min="10504" max="10504" width="6.81640625" style="75" customWidth="1"/>
    <col min="10505" max="10505" width="8.54296875" style="75" customWidth="1"/>
    <col min="10506" max="10506" width="7.7265625" style="75" customWidth="1"/>
    <col min="10507" max="10507" width="12.26953125" style="75" customWidth="1"/>
    <col min="10508" max="10508" width="9" style="75" customWidth="1"/>
    <col min="10509" max="10509" width="8" style="75" customWidth="1"/>
    <col min="10510" max="10510" width="5.7265625" style="75" customWidth="1"/>
    <col min="10511" max="10511" width="11.453125" style="75" customWidth="1"/>
    <col min="10512" max="10514" width="14.7265625" style="75" customWidth="1"/>
    <col min="10515" max="10749" width="9.1796875" style="75"/>
    <col min="10750" max="10750" width="4.81640625" style="75" customWidth="1"/>
    <col min="10751" max="10752" width="8.453125" style="75" customWidth="1"/>
    <col min="10753" max="10753" width="5.54296875" style="75" customWidth="1"/>
    <col min="10754" max="10754" width="7.1796875" style="75" customWidth="1"/>
    <col min="10755" max="10755" width="7.81640625" style="75" customWidth="1"/>
    <col min="10756" max="10756" width="6.81640625" style="75" customWidth="1"/>
    <col min="10757" max="10757" width="10.1796875" style="75" customWidth="1"/>
    <col min="10758" max="10758" width="7.7265625" style="75" customWidth="1"/>
    <col min="10759" max="10759" width="5.54296875" style="75" customWidth="1"/>
    <col min="10760" max="10760" width="6.81640625" style="75" customWidth="1"/>
    <col min="10761" max="10761" width="8.54296875" style="75" customWidth="1"/>
    <col min="10762" max="10762" width="7.7265625" style="75" customWidth="1"/>
    <col min="10763" max="10763" width="12.26953125" style="75" customWidth="1"/>
    <col min="10764" max="10764" width="9" style="75" customWidth="1"/>
    <col min="10765" max="10765" width="8" style="75" customWidth="1"/>
    <col min="10766" max="10766" width="5.7265625" style="75" customWidth="1"/>
    <col min="10767" max="10767" width="11.453125" style="75" customWidth="1"/>
    <col min="10768" max="10770" width="14.7265625" style="75" customWidth="1"/>
    <col min="10771" max="11005" width="9.1796875" style="75"/>
    <col min="11006" max="11006" width="4.81640625" style="75" customWidth="1"/>
    <col min="11007" max="11008" width="8.453125" style="75" customWidth="1"/>
    <col min="11009" max="11009" width="5.54296875" style="75" customWidth="1"/>
    <col min="11010" max="11010" width="7.1796875" style="75" customWidth="1"/>
    <col min="11011" max="11011" width="7.81640625" style="75" customWidth="1"/>
    <col min="11012" max="11012" width="6.81640625" style="75" customWidth="1"/>
    <col min="11013" max="11013" width="10.1796875" style="75" customWidth="1"/>
    <col min="11014" max="11014" width="7.7265625" style="75" customWidth="1"/>
    <col min="11015" max="11015" width="5.54296875" style="75" customWidth="1"/>
    <col min="11016" max="11016" width="6.81640625" style="75" customWidth="1"/>
    <col min="11017" max="11017" width="8.54296875" style="75" customWidth="1"/>
    <col min="11018" max="11018" width="7.7265625" style="75" customWidth="1"/>
    <col min="11019" max="11019" width="12.26953125" style="75" customWidth="1"/>
    <col min="11020" max="11020" width="9" style="75" customWidth="1"/>
    <col min="11021" max="11021" width="8" style="75" customWidth="1"/>
    <col min="11022" max="11022" width="5.7265625" style="75" customWidth="1"/>
    <col min="11023" max="11023" width="11.453125" style="75" customWidth="1"/>
    <col min="11024" max="11026" width="14.7265625" style="75" customWidth="1"/>
    <col min="11027" max="11261" width="9.1796875" style="75"/>
    <col min="11262" max="11262" width="4.81640625" style="75" customWidth="1"/>
    <col min="11263" max="11264" width="8.453125" style="75" customWidth="1"/>
    <col min="11265" max="11265" width="5.54296875" style="75" customWidth="1"/>
    <col min="11266" max="11266" width="7.1796875" style="75" customWidth="1"/>
    <col min="11267" max="11267" width="7.81640625" style="75" customWidth="1"/>
    <col min="11268" max="11268" width="6.81640625" style="75" customWidth="1"/>
    <col min="11269" max="11269" width="10.1796875" style="75" customWidth="1"/>
    <col min="11270" max="11270" width="7.7265625" style="75" customWidth="1"/>
    <col min="11271" max="11271" width="5.54296875" style="75" customWidth="1"/>
    <col min="11272" max="11272" width="6.81640625" style="75" customWidth="1"/>
    <col min="11273" max="11273" width="8.54296875" style="75" customWidth="1"/>
    <col min="11274" max="11274" width="7.7265625" style="75" customWidth="1"/>
    <col min="11275" max="11275" width="12.26953125" style="75" customWidth="1"/>
    <col min="11276" max="11276" width="9" style="75" customWidth="1"/>
    <col min="11277" max="11277" width="8" style="75" customWidth="1"/>
    <col min="11278" max="11278" width="5.7265625" style="75" customWidth="1"/>
    <col min="11279" max="11279" width="11.453125" style="75" customWidth="1"/>
    <col min="11280" max="11282" width="14.7265625" style="75" customWidth="1"/>
    <col min="11283" max="11517" width="9.1796875" style="75"/>
    <col min="11518" max="11518" width="4.81640625" style="75" customWidth="1"/>
    <col min="11519" max="11520" width="8.453125" style="75" customWidth="1"/>
    <col min="11521" max="11521" width="5.54296875" style="75" customWidth="1"/>
    <col min="11522" max="11522" width="7.1796875" style="75" customWidth="1"/>
    <col min="11523" max="11523" width="7.81640625" style="75" customWidth="1"/>
    <col min="11524" max="11524" width="6.81640625" style="75" customWidth="1"/>
    <col min="11525" max="11525" width="10.1796875" style="75" customWidth="1"/>
    <col min="11526" max="11526" width="7.7265625" style="75" customWidth="1"/>
    <col min="11527" max="11527" width="5.54296875" style="75" customWidth="1"/>
    <col min="11528" max="11528" width="6.81640625" style="75" customWidth="1"/>
    <col min="11529" max="11529" width="8.54296875" style="75" customWidth="1"/>
    <col min="11530" max="11530" width="7.7265625" style="75" customWidth="1"/>
    <col min="11531" max="11531" width="12.26953125" style="75" customWidth="1"/>
    <col min="11532" max="11532" width="9" style="75" customWidth="1"/>
    <col min="11533" max="11533" width="8" style="75" customWidth="1"/>
    <col min="11534" max="11534" width="5.7265625" style="75" customWidth="1"/>
    <col min="11535" max="11535" width="11.453125" style="75" customWidth="1"/>
    <col min="11536" max="11538" width="14.7265625" style="75" customWidth="1"/>
    <col min="11539" max="11773" width="9.1796875" style="75"/>
    <col min="11774" max="11774" width="4.81640625" style="75" customWidth="1"/>
    <col min="11775" max="11776" width="8.453125" style="75" customWidth="1"/>
    <col min="11777" max="11777" width="5.54296875" style="75" customWidth="1"/>
    <col min="11778" max="11778" width="7.1796875" style="75" customWidth="1"/>
    <col min="11779" max="11779" width="7.81640625" style="75" customWidth="1"/>
    <col min="11780" max="11780" width="6.81640625" style="75" customWidth="1"/>
    <col min="11781" max="11781" width="10.1796875" style="75" customWidth="1"/>
    <col min="11782" max="11782" width="7.7265625" style="75" customWidth="1"/>
    <col min="11783" max="11783" width="5.54296875" style="75" customWidth="1"/>
    <col min="11784" max="11784" width="6.81640625" style="75" customWidth="1"/>
    <col min="11785" max="11785" width="8.54296875" style="75" customWidth="1"/>
    <col min="11786" max="11786" width="7.7265625" style="75" customWidth="1"/>
    <col min="11787" max="11787" width="12.26953125" style="75" customWidth="1"/>
    <col min="11788" max="11788" width="9" style="75" customWidth="1"/>
    <col min="11789" max="11789" width="8" style="75" customWidth="1"/>
    <col min="11790" max="11790" width="5.7265625" style="75" customWidth="1"/>
    <col min="11791" max="11791" width="11.453125" style="75" customWidth="1"/>
    <col min="11792" max="11794" width="14.7265625" style="75" customWidth="1"/>
    <col min="11795" max="12029" width="9.1796875" style="75"/>
    <col min="12030" max="12030" width="4.81640625" style="75" customWidth="1"/>
    <col min="12031" max="12032" width="8.453125" style="75" customWidth="1"/>
    <col min="12033" max="12033" width="5.54296875" style="75" customWidth="1"/>
    <col min="12034" max="12034" width="7.1796875" style="75" customWidth="1"/>
    <col min="12035" max="12035" width="7.81640625" style="75" customWidth="1"/>
    <col min="12036" max="12036" width="6.81640625" style="75" customWidth="1"/>
    <col min="12037" max="12037" width="10.1796875" style="75" customWidth="1"/>
    <col min="12038" max="12038" width="7.7265625" style="75" customWidth="1"/>
    <col min="12039" max="12039" width="5.54296875" style="75" customWidth="1"/>
    <col min="12040" max="12040" width="6.81640625" style="75" customWidth="1"/>
    <col min="12041" max="12041" width="8.54296875" style="75" customWidth="1"/>
    <col min="12042" max="12042" width="7.7265625" style="75" customWidth="1"/>
    <col min="12043" max="12043" width="12.26953125" style="75" customWidth="1"/>
    <col min="12044" max="12044" width="9" style="75" customWidth="1"/>
    <col min="12045" max="12045" width="8" style="75" customWidth="1"/>
    <col min="12046" max="12046" width="5.7265625" style="75" customWidth="1"/>
    <col min="12047" max="12047" width="11.453125" style="75" customWidth="1"/>
    <col min="12048" max="12050" width="14.7265625" style="75" customWidth="1"/>
    <col min="12051" max="12285" width="9.1796875" style="75"/>
    <col min="12286" max="12286" width="4.81640625" style="75" customWidth="1"/>
    <col min="12287" max="12288" width="8.453125" style="75" customWidth="1"/>
    <col min="12289" max="12289" width="5.54296875" style="75" customWidth="1"/>
    <col min="12290" max="12290" width="7.1796875" style="75" customWidth="1"/>
    <col min="12291" max="12291" width="7.81640625" style="75" customWidth="1"/>
    <col min="12292" max="12292" width="6.81640625" style="75" customWidth="1"/>
    <col min="12293" max="12293" width="10.1796875" style="75" customWidth="1"/>
    <col min="12294" max="12294" width="7.7265625" style="75" customWidth="1"/>
    <col min="12295" max="12295" width="5.54296875" style="75" customWidth="1"/>
    <col min="12296" max="12296" width="6.81640625" style="75" customWidth="1"/>
    <col min="12297" max="12297" width="8.54296875" style="75" customWidth="1"/>
    <col min="12298" max="12298" width="7.7265625" style="75" customWidth="1"/>
    <col min="12299" max="12299" width="12.26953125" style="75" customWidth="1"/>
    <col min="12300" max="12300" width="9" style="75" customWidth="1"/>
    <col min="12301" max="12301" width="8" style="75" customWidth="1"/>
    <col min="12302" max="12302" width="5.7265625" style="75" customWidth="1"/>
    <col min="12303" max="12303" width="11.453125" style="75" customWidth="1"/>
    <col min="12304" max="12306" width="14.7265625" style="75" customWidth="1"/>
    <col min="12307" max="12541" width="9.1796875" style="75"/>
    <col min="12542" max="12542" width="4.81640625" style="75" customWidth="1"/>
    <col min="12543" max="12544" width="8.453125" style="75" customWidth="1"/>
    <col min="12545" max="12545" width="5.54296875" style="75" customWidth="1"/>
    <col min="12546" max="12546" width="7.1796875" style="75" customWidth="1"/>
    <col min="12547" max="12547" width="7.81640625" style="75" customWidth="1"/>
    <col min="12548" max="12548" width="6.81640625" style="75" customWidth="1"/>
    <col min="12549" max="12549" width="10.1796875" style="75" customWidth="1"/>
    <col min="12550" max="12550" width="7.7265625" style="75" customWidth="1"/>
    <col min="12551" max="12551" width="5.54296875" style="75" customWidth="1"/>
    <col min="12552" max="12552" width="6.81640625" style="75" customWidth="1"/>
    <col min="12553" max="12553" width="8.54296875" style="75" customWidth="1"/>
    <col min="12554" max="12554" width="7.7265625" style="75" customWidth="1"/>
    <col min="12555" max="12555" width="12.26953125" style="75" customWidth="1"/>
    <col min="12556" max="12556" width="9" style="75" customWidth="1"/>
    <col min="12557" max="12557" width="8" style="75" customWidth="1"/>
    <col min="12558" max="12558" width="5.7265625" style="75" customWidth="1"/>
    <col min="12559" max="12559" width="11.453125" style="75" customWidth="1"/>
    <col min="12560" max="12562" width="14.7265625" style="75" customWidth="1"/>
    <col min="12563" max="12797" width="9.1796875" style="75"/>
    <col min="12798" max="12798" width="4.81640625" style="75" customWidth="1"/>
    <col min="12799" max="12800" width="8.453125" style="75" customWidth="1"/>
    <col min="12801" max="12801" width="5.54296875" style="75" customWidth="1"/>
    <col min="12802" max="12802" width="7.1796875" style="75" customWidth="1"/>
    <col min="12803" max="12803" width="7.81640625" style="75" customWidth="1"/>
    <col min="12804" max="12804" width="6.81640625" style="75" customWidth="1"/>
    <col min="12805" max="12805" width="10.1796875" style="75" customWidth="1"/>
    <col min="12806" max="12806" width="7.7265625" style="75" customWidth="1"/>
    <col min="12807" max="12807" width="5.54296875" style="75" customWidth="1"/>
    <col min="12808" max="12808" width="6.81640625" style="75" customWidth="1"/>
    <col min="12809" max="12809" width="8.54296875" style="75" customWidth="1"/>
    <col min="12810" max="12810" width="7.7265625" style="75" customWidth="1"/>
    <col min="12811" max="12811" width="12.26953125" style="75" customWidth="1"/>
    <col min="12812" max="12812" width="9" style="75" customWidth="1"/>
    <col min="12813" max="12813" width="8" style="75" customWidth="1"/>
    <col min="12814" max="12814" width="5.7265625" style="75" customWidth="1"/>
    <col min="12815" max="12815" width="11.453125" style="75" customWidth="1"/>
    <col min="12816" max="12818" width="14.7265625" style="75" customWidth="1"/>
    <col min="12819" max="13053" width="9.1796875" style="75"/>
    <col min="13054" max="13054" width="4.81640625" style="75" customWidth="1"/>
    <col min="13055" max="13056" width="8.453125" style="75" customWidth="1"/>
    <col min="13057" max="13057" width="5.54296875" style="75" customWidth="1"/>
    <col min="13058" max="13058" width="7.1796875" style="75" customWidth="1"/>
    <col min="13059" max="13059" width="7.81640625" style="75" customWidth="1"/>
    <col min="13060" max="13060" width="6.81640625" style="75" customWidth="1"/>
    <col min="13061" max="13061" width="10.1796875" style="75" customWidth="1"/>
    <col min="13062" max="13062" width="7.7265625" style="75" customWidth="1"/>
    <col min="13063" max="13063" width="5.54296875" style="75" customWidth="1"/>
    <col min="13064" max="13064" width="6.81640625" style="75" customWidth="1"/>
    <col min="13065" max="13065" width="8.54296875" style="75" customWidth="1"/>
    <col min="13066" max="13066" width="7.7265625" style="75" customWidth="1"/>
    <col min="13067" max="13067" width="12.26953125" style="75" customWidth="1"/>
    <col min="13068" max="13068" width="9" style="75" customWidth="1"/>
    <col min="13069" max="13069" width="8" style="75" customWidth="1"/>
    <col min="13070" max="13070" width="5.7265625" style="75" customWidth="1"/>
    <col min="13071" max="13071" width="11.453125" style="75" customWidth="1"/>
    <col min="13072" max="13074" width="14.7265625" style="75" customWidth="1"/>
    <col min="13075" max="13309" width="9.1796875" style="75"/>
    <col min="13310" max="13310" width="4.81640625" style="75" customWidth="1"/>
    <col min="13311" max="13312" width="8.453125" style="75" customWidth="1"/>
    <col min="13313" max="13313" width="5.54296875" style="75" customWidth="1"/>
    <col min="13314" max="13314" width="7.1796875" style="75" customWidth="1"/>
    <col min="13315" max="13315" width="7.81640625" style="75" customWidth="1"/>
    <col min="13316" max="13316" width="6.81640625" style="75" customWidth="1"/>
    <col min="13317" max="13317" width="10.1796875" style="75" customWidth="1"/>
    <col min="13318" max="13318" width="7.7265625" style="75" customWidth="1"/>
    <col min="13319" max="13319" width="5.54296875" style="75" customWidth="1"/>
    <col min="13320" max="13320" width="6.81640625" style="75" customWidth="1"/>
    <col min="13321" max="13321" width="8.54296875" style="75" customWidth="1"/>
    <col min="13322" max="13322" width="7.7265625" style="75" customWidth="1"/>
    <col min="13323" max="13323" width="12.26953125" style="75" customWidth="1"/>
    <col min="13324" max="13324" width="9" style="75" customWidth="1"/>
    <col min="13325" max="13325" width="8" style="75" customWidth="1"/>
    <col min="13326" max="13326" width="5.7265625" style="75" customWidth="1"/>
    <col min="13327" max="13327" width="11.453125" style="75" customWidth="1"/>
    <col min="13328" max="13330" width="14.7265625" style="75" customWidth="1"/>
    <col min="13331" max="13565" width="9.1796875" style="75"/>
    <col min="13566" max="13566" width="4.81640625" style="75" customWidth="1"/>
    <col min="13567" max="13568" width="8.453125" style="75" customWidth="1"/>
    <col min="13569" max="13569" width="5.54296875" style="75" customWidth="1"/>
    <col min="13570" max="13570" width="7.1796875" style="75" customWidth="1"/>
    <col min="13571" max="13571" width="7.81640625" style="75" customWidth="1"/>
    <col min="13572" max="13572" width="6.81640625" style="75" customWidth="1"/>
    <col min="13573" max="13573" width="10.1796875" style="75" customWidth="1"/>
    <col min="13574" max="13574" width="7.7265625" style="75" customWidth="1"/>
    <col min="13575" max="13575" width="5.54296875" style="75" customWidth="1"/>
    <col min="13576" max="13576" width="6.81640625" style="75" customWidth="1"/>
    <col min="13577" max="13577" width="8.54296875" style="75" customWidth="1"/>
    <col min="13578" max="13578" width="7.7265625" style="75" customWidth="1"/>
    <col min="13579" max="13579" width="12.26953125" style="75" customWidth="1"/>
    <col min="13580" max="13580" width="9" style="75" customWidth="1"/>
    <col min="13581" max="13581" width="8" style="75" customWidth="1"/>
    <col min="13582" max="13582" width="5.7265625" style="75" customWidth="1"/>
    <col min="13583" max="13583" width="11.453125" style="75" customWidth="1"/>
    <col min="13584" max="13586" width="14.7265625" style="75" customWidth="1"/>
    <col min="13587" max="13821" width="9.1796875" style="75"/>
    <col min="13822" max="13822" width="4.81640625" style="75" customWidth="1"/>
    <col min="13823" max="13824" width="8.453125" style="75" customWidth="1"/>
    <col min="13825" max="13825" width="5.54296875" style="75" customWidth="1"/>
    <col min="13826" max="13826" width="7.1796875" style="75" customWidth="1"/>
    <col min="13827" max="13827" width="7.81640625" style="75" customWidth="1"/>
    <col min="13828" max="13828" width="6.81640625" style="75" customWidth="1"/>
    <col min="13829" max="13829" width="10.1796875" style="75" customWidth="1"/>
    <col min="13830" max="13830" width="7.7265625" style="75" customWidth="1"/>
    <col min="13831" max="13831" width="5.54296875" style="75" customWidth="1"/>
    <col min="13832" max="13832" width="6.81640625" style="75" customWidth="1"/>
    <col min="13833" max="13833" width="8.54296875" style="75" customWidth="1"/>
    <col min="13834" max="13834" width="7.7265625" style="75" customWidth="1"/>
    <col min="13835" max="13835" width="12.26953125" style="75" customWidth="1"/>
    <col min="13836" max="13836" width="9" style="75" customWidth="1"/>
    <col min="13837" max="13837" width="8" style="75" customWidth="1"/>
    <col min="13838" max="13838" width="5.7265625" style="75" customWidth="1"/>
    <col min="13839" max="13839" width="11.453125" style="75" customWidth="1"/>
    <col min="13840" max="13842" width="14.7265625" style="75" customWidth="1"/>
    <col min="13843" max="14077" width="9.1796875" style="75"/>
    <col min="14078" max="14078" width="4.81640625" style="75" customWidth="1"/>
    <col min="14079" max="14080" width="8.453125" style="75" customWidth="1"/>
    <col min="14081" max="14081" width="5.54296875" style="75" customWidth="1"/>
    <col min="14082" max="14082" width="7.1796875" style="75" customWidth="1"/>
    <col min="14083" max="14083" width="7.81640625" style="75" customWidth="1"/>
    <col min="14084" max="14084" width="6.81640625" style="75" customWidth="1"/>
    <col min="14085" max="14085" width="10.1796875" style="75" customWidth="1"/>
    <col min="14086" max="14086" width="7.7265625" style="75" customWidth="1"/>
    <col min="14087" max="14087" width="5.54296875" style="75" customWidth="1"/>
    <col min="14088" max="14088" width="6.81640625" style="75" customWidth="1"/>
    <col min="14089" max="14089" width="8.54296875" style="75" customWidth="1"/>
    <col min="14090" max="14090" width="7.7265625" style="75" customWidth="1"/>
    <col min="14091" max="14091" width="12.26953125" style="75" customWidth="1"/>
    <col min="14092" max="14092" width="9" style="75" customWidth="1"/>
    <col min="14093" max="14093" width="8" style="75" customWidth="1"/>
    <col min="14094" max="14094" width="5.7265625" style="75" customWidth="1"/>
    <col min="14095" max="14095" width="11.453125" style="75" customWidth="1"/>
    <col min="14096" max="14098" width="14.7265625" style="75" customWidth="1"/>
    <col min="14099" max="14333" width="9.1796875" style="75"/>
    <col min="14334" max="14334" width="4.81640625" style="75" customWidth="1"/>
    <col min="14335" max="14336" width="8.453125" style="75" customWidth="1"/>
    <col min="14337" max="14337" width="5.54296875" style="75" customWidth="1"/>
    <col min="14338" max="14338" width="7.1796875" style="75" customWidth="1"/>
    <col min="14339" max="14339" width="7.81640625" style="75" customWidth="1"/>
    <col min="14340" max="14340" width="6.81640625" style="75" customWidth="1"/>
    <col min="14341" max="14341" width="10.1796875" style="75" customWidth="1"/>
    <col min="14342" max="14342" width="7.7265625" style="75" customWidth="1"/>
    <col min="14343" max="14343" width="5.54296875" style="75" customWidth="1"/>
    <col min="14344" max="14344" width="6.81640625" style="75" customWidth="1"/>
    <col min="14345" max="14345" width="8.54296875" style="75" customWidth="1"/>
    <col min="14346" max="14346" width="7.7265625" style="75" customWidth="1"/>
    <col min="14347" max="14347" width="12.26953125" style="75" customWidth="1"/>
    <col min="14348" max="14348" width="9" style="75" customWidth="1"/>
    <col min="14349" max="14349" width="8" style="75" customWidth="1"/>
    <col min="14350" max="14350" width="5.7265625" style="75" customWidth="1"/>
    <col min="14351" max="14351" width="11.453125" style="75" customWidth="1"/>
    <col min="14352" max="14354" width="14.7265625" style="75" customWidth="1"/>
    <col min="14355" max="14589" width="9.1796875" style="75"/>
    <col min="14590" max="14590" width="4.81640625" style="75" customWidth="1"/>
    <col min="14591" max="14592" width="8.453125" style="75" customWidth="1"/>
    <col min="14593" max="14593" width="5.54296875" style="75" customWidth="1"/>
    <col min="14594" max="14594" width="7.1796875" style="75" customWidth="1"/>
    <col min="14595" max="14595" width="7.81640625" style="75" customWidth="1"/>
    <col min="14596" max="14596" width="6.81640625" style="75" customWidth="1"/>
    <col min="14597" max="14597" width="10.1796875" style="75" customWidth="1"/>
    <col min="14598" max="14598" width="7.7265625" style="75" customWidth="1"/>
    <col min="14599" max="14599" width="5.54296875" style="75" customWidth="1"/>
    <col min="14600" max="14600" width="6.81640625" style="75" customWidth="1"/>
    <col min="14601" max="14601" width="8.54296875" style="75" customWidth="1"/>
    <col min="14602" max="14602" width="7.7265625" style="75" customWidth="1"/>
    <col min="14603" max="14603" width="12.26953125" style="75" customWidth="1"/>
    <col min="14604" max="14604" width="9" style="75" customWidth="1"/>
    <col min="14605" max="14605" width="8" style="75" customWidth="1"/>
    <col min="14606" max="14606" width="5.7265625" style="75" customWidth="1"/>
    <col min="14607" max="14607" width="11.453125" style="75" customWidth="1"/>
    <col min="14608" max="14610" width="14.7265625" style="75" customWidth="1"/>
    <col min="14611" max="14845" width="9.1796875" style="75"/>
    <col min="14846" max="14846" width="4.81640625" style="75" customWidth="1"/>
    <col min="14847" max="14848" width="8.453125" style="75" customWidth="1"/>
    <col min="14849" max="14849" width="5.54296875" style="75" customWidth="1"/>
    <col min="14850" max="14850" width="7.1796875" style="75" customWidth="1"/>
    <col min="14851" max="14851" width="7.81640625" style="75" customWidth="1"/>
    <col min="14852" max="14852" width="6.81640625" style="75" customWidth="1"/>
    <col min="14853" max="14853" width="10.1796875" style="75" customWidth="1"/>
    <col min="14854" max="14854" width="7.7265625" style="75" customWidth="1"/>
    <col min="14855" max="14855" width="5.54296875" style="75" customWidth="1"/>
    <col min="14856" max="14856" width="6.81640625" style="75" customWidth="1"/>
    <col min="14857" max="14857" width="8.54296875" style="75" customWidth="1"/>
    <col min="14858" max="14858" width="7.7265625" style="75" customWidth="1"/>
    <col min="14859" max="14859" width="12.26953125" style="75" customWidth="1"/>
    <col min="14860" max="14860" width="9" style="75" customWidth="1"/>
    <col min="14861" max="14861" width="8" style="75" customWidth="1"/>
    <col min="14862" max="14862" width="5.7265625" style="75" customWidth="1"/>
    <col min="14863" max="14863" width="11.453125" style="75" customWidth="1"/>
    <col min="14864" max="14866" width="14.7265625" style="75" customWidth="1"/>
    <col min="14867" max="15101" width="9.1796875" style="75"/>
    <col min="15102" max="15102" width="4.81640625" style="75" customWidth="1"/>
    <col min="15103" max="15104" width="8.453125" style="75" customWidth="1"/>
    <col min="15105" max="15105" width="5.54296875" style="75" customWidth="1"/>
    <col min="15106" max="15106" width="7.1796875" style="75" customWidth="1"/>
    <col min="15107" max="15107" width="7.81640625" style="75" customWidth="1"/>
    <col min="15108" max="15108" width="6.81640625" style="75" customWidth="1"/>
    <col min="15109" max="15109" width="10.1796875" style="75" customWidth="1"/>
    <col min="15110" max="15110" width="7.7265625" style="75" customWidth="1"/>
    <col min="15111" max="15111" width="5.54296875" style="75" customWidth="1"/>
    <col min="15112" max="15112" width="6.81640625" style="75" customWidth="1"/>
    <col min="15113" max="15113" width="8.54296875" style="75" customWidth="1"/>
    <col min="15114" max="15114" width="7.7265625" style="75" customWidth="1"/>
    <col min="15115" max="15115" width="12.26953125" style="75" customWidth="1"/>
    <col min="15116" max="15116" width="9" style="75" customWidth="1"/>
    <col min="15117" max="15117" width="8" style="75" customWidth="1"/>
    <col min="15118" max="15118" width="5.7265625" style="75" customWidth="1"/>
    <col min="15119" max="15119" width="11.453125" style="75" customWidth="1"/>
    <col min="15120" max="15122" width="14.7265625" style="75" customWidth="1"/>
    <col min="15123" max="15357" width="9.1796875" style="75"/>
    <col min="15358" max="15358" width="4.81640625" style="75" customWidth="1"/>
    <col min="15359" max="15360" width="8.453125" style="75" customWidth="1"/>
    <col min="15361" max="15361" width="5.54296875" style="75" customWidth="1"/>
    <col min="15362" max="15362" width="7.1796875" style="75" customWidth="1"/>
    <col min="15363" max="15363" width="7.81640625" style="75" customWidth="1"/>
    <col min="15364" max="15364" width="6.81640625" style="75" customWidth="1"/>
    <col min="15365" max="15365" width="10.1796875" style="75" customWidth="1"/>
    <col min="15366" max="15366" width="7.7265625" style="75" customWidth="1"/>
    <col min="15367" max="15367" width="5.54296875" style="75" customWidth="1"/>
    <col min="15368" max="15368" width="6.81640625" style="75" customWidth="1"/>
    <col min="15369" max="15369" width="8.54296875" style="75" customWidth="1"/>
    <col min="15370" max="15370" width="7.7265625" style="75" customWidth="1"/>
    <col min="15371" max="15371" width="12.26953125" style="75" customWidth="1"/>
    <col min="15372" max="15372" width="9" style="75" customWidth="1"/>
    <col min="15373" max="15373" width="8" style="75" customWidth="1"/>
    <col min="15374" max="15374" width="5.7265625" style="75" customWidth="1"/>
    <col min="15375" max="15375" width="11.453125" style="75" customWidth="1"/>
    <col min="15376" max="15378" width="14.7265625" style="75" customWidth="1"/>
    <col min="15379" max="15613" width="9.1796875" style="75"/>
    <col min="15614" max="15614" width="4.81640625" style="75" customWidth="1"/>
    <col min="15615" max="15616" width="8.453125" style="75" customWidth="1"/>
    <col min="15617" max="15617" width="5.54296875" style="75" customWidth="1"/>
    <col min="15618" max="15618" width="7.1796875" style="75" customWidth="1"/>
    <col min="15619" max="15619" width="7.81640625" style="75" customWidth="1"/>
    <col min="15620" max="15620" width="6.81640625" style="75" customWidth="1"/>
    <col min="15621" max="15621" width="10.1796875" style="75" customWidth="1"/>
    <col min="15622" max="15622" width="7.7265625" style="75" customWidth="1"/>
    <col min="15623" max="15623" width="5.54296875" style="75" customWidth="1"/>
    <col min="15624" max="15624" width="6.81640625" style="75" customWidth="1"/>
    <col min="15625" max="15625" width="8.54296875" style="75" customWidth="1"/>
    <col min="15626" max="15626" width="7.7265625" style="75" customWidth="1"/>
    <col min="15627" max="15627" width="12.26953125" style="75" customWidth="1"/>
    <col min="15628" max="15628" width="9" style="75" customWidth="1"/>
    <col min="15629" max="15629" width="8" style="75" customWidth="1"/>
    <col min="15630" max="15630" width="5.7265625" style="75" customWidth="1"/>
    <col min="15631" max="15631" width="11.453125" style="75" customWidth="1"/>
    <col min="15632" max="15634" width="14.7265625" style="75" customWidth="1"/>
    <col min="15635" max="15869" width="9.1796875" style="75"/>
    <col min="15870" max="15870" width="4.81640625" style="75" customWidth="1"/>
    <col min="15871" max="15872" width="8.453125" style="75" customWidth="1"/>
    <col min="15873" max="15873" width="5.54296875" style="75" customWidth="1"/>
    <col min="15874" max="15874" width="7.1796875" style="75" customWidth="1"/>
    <col min="15875" max="15875" width="7.81640625" style="75" customWidth="1"/>
    <col min="15876" max="15876" width="6.81640625" style="75" customWidth="1"/>
    <col min="15877" max="15877" width="10.1796875" style="75" customWidth="1"/>
    <col min="15878" max="15878" width="7.7265625" style="75" customWidth="1"/>
    <col min="15879" max="15879" width="5.54296875" style="75" customWidth="1"/>
    <col min="15880" max="15880" width="6.81640625" style="75" customWidth="1"/>
    <col min="15881" max="15881" width="8.54296875" style="75" customWidth="1"/>
    <col min="15882" max="15882" width="7.7265625" style="75" customWidth="1"/>
    <col min="15883" max="15883" width="12.26953125" style="75" customWidth="1"/>
    <col min="15884" max="15884" width="9" style="75" customWidth="1"/>
    <col min="15885" max="15885" width="8" style="75" customWidth="1"/>
    <col min="15886" max="15886" width="5.7265625" style="75" customWidth="1"/>
    <col min="15887" max="15887" width="11.453125" style="75" customWidth="1"/>
    <col min="15888" max="15890" width="14.7265625" style="75" customWidth="1"/>
    <col min="15891" max="16125" width="9.1796875" style="75"/>
    <col min="16126" max="16126" width="4.81640625" style="75" customWidth="1"/>
    <col min="16127" max="16128" width="8.453125" style="75" customWidth="1"/>
    <col min="16129" max="16129" width="5.54296875" style="75" customWidth="1"/>
    <col min="16130" max="16130" width="7.1796875" style="75" customWidth="1"/>
    <col min="16131" max="16131" width="7.81640625" style="75" customWidth="1"/>
    <col min="16132" max="16132" width="6.81640625" style="75" customWidth="1"/>
    <col min="16133" max="16133" width="10.1796875" style="75" customWidth="1"/>
    <col min="16134" max="16134" width="7.7265625" style="75" customWidth="1"/>
    <col min="16135" max="16135" width="5.54296875" style="75" customWidth="1"/>
    <col min="16136" max="16136" width="6.81640625" style="75" customWidth="1"/>
    <col min="16137" max="16137" width="8.54296875" style="75" customWidth="1"/>
    <col min="16138" max="16138" width="7.7265625" style="75" customWidth="1"/>
    <col min="16139" max="16139" width="12.26953125" style="75" customWidth="1"/>
    <col min="16140" max="16140" width="9" style="75" customWidth="1"/>
    <col min="16141" max="16141" width="8" style="75" customWidth="1"/>
    <col min="16142" max="16142" width="5.7265625" style="75" customWidth="1"/>
    <col min="16143" max="16143" width="11.453125" style="75" customWidth="1"/>
    <col min="16144" max="16146" width="14.7265625" style="75" customWidth="1"/>
    <col min="16147" max="16384" width="9.1796875" style="75"/>
  </cols>
  <sheetData>
    <row r="1" spans="1:73" s="2" customFormat="1" ht="26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19" t="s">
        <v>7</v>
      </c>
      <c r="I1" s="119" t="s">
        <v>8</v>
      </c>
      <c r="J1" s="119" t="s">
        <v>9</v>
      </c>
      <c r="K1" s="119" t="s">
        <v>10</v>
      </c>
      <c r="L1" s="119" t="s">
        <v>11</v>
      </c>
      <c r="M1" s="119" t="s">
        <v>12</v>
      </c>
      <c r="N1" s="119" t="s">
        <v>13</v>
      </c>
      <c r="O1" s="119" t="s">
        <v>14</v>
      </c>
      <c r="P1" s="120" t="s">
        <v>15</v>
      </c>
      <c r="Q1" s="120" t="s">
        <v>16</v>
      </c>
      <c r="R1" s="120" t="s">
        <v>17</v>
      </c>
      <c r="S1" s="120" t="s">
        <v>18</v>
      </c>
      <c r="T1" s="120" t="s">
        <v>19</v>
      </c>
      <c r="U1" s="120" t="s">
        <v>20</v>
      </c>
      <c r="V1" s="120" t="s">
        <v>21</v>
      </c>
      <c r="W1" s="120" t="s">
        <v>22</v>
      </c>
      <c r="X1" s="120" t="s">
        <v>17</v>
      </c>
      <c r="Y1" s="134" t="s">
        <v>442</v>
      </c>
      <c r="Z1" s="134"/>
      <c r="AA1" s="134"/>
      <c r="AB1" s="135" t="s">
        <v>443</v>
      </c>
      <c r="AC1" s="136"/>
      <c r="AD1" s="137"/>
      <c r="AE1" s="138" t="s">
        <v>444</v>
      </c>
      <c r="AF1" s="139"/>
      <c r="AG1" s="140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 s="3" customFormat="1" ht="31.25" customHeight="1" x14ac:dyDescent="0.25">
      <c r="A2" s="127" t="s">
        <v>23</v>
      </c>
      <c r="B2" s="12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5"/>
      <c r="R2" s="5"/>
      <c r="S2" s="5"/>
      <c r="T2" s="5"/>
      <c r="U2" s="5"/>
      <c r="V2" s="29"/>
      <c r="W2" s="29"/>
      <c r="X2" s="29"/>
      <c r="Y2" s="107" t="s">
        <v>440</v>
      </c>
      <c r="Z2" s="107" t="s">
        <v>441</v>
      </c>
      <c r="AA2" s="107" t="s">
        <v>441</v>
      </c>
      <c r="AB2" s="108" t="s">
        <v>440</v>
      </c>
      <c r="AC2" s="108" t="s">
        <v>441</v>
      </c>
      <c r="AD2" s="108" t="s">
        <v>441</v>
      </c>
      <c r="AE2" s="110" t="s">
        <v>440</v>
      </c>
      <c r="AF2" s="110" t="s">
        <v>441</v>
      </c>
      <c r="AG2" s="110" t="s">
        <v>441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</row>
    <row r="3" spans="1:73" s="14" customFormat="1" ht="15" customHeight="1" x14ac:dyDescent="0.25">
      <c r="A3" s="5">
        <v>1</v>
      </c>
      <c r="B3" s="6" t="s">
        <v>24</v>
      </c>
      <c r="C3" s="7" t="s">
        <v>25</v>
      </c>
      <c r="D3" s="5">
        <v>150</v>
      </c>
      <c r="E3" s="8">
        <v>1450</v>
      </c>
      <c r="F3" s="8">
        <v>2400</v>
      </c>
      <c r="G3" s="9" t="s">
        <v>26</v>
      </c>
      <c r="H3" s="5" t="s">
        <v>27</v>
      </c>
      <c r="I3" s="5" t="s">
        <v>28</v>
      </c>
      <c r="J3" s="8" t="s">
        <v>29</v>
      </c>
      <c r="K3" s="5" t="s">
        <v>30</v>
      </c>
      <c r="L3" s="8" t="s">
        <v>31</v>
      </c>
      <c r="M3" s="5" t="s">
        <v>32</v>
      </c>
      <c r="N3" s="10">
        <v>1</v>
      </c>
      <c r="O3" s="11">
        <v>2653.2849999999999</v>
      </c>
      <c r="P3" s="11">
        <v>2653.2849999999999</v>
      </c>
      <c r="Q3" s="11"/>
      <c r="R3" s="11"/>
      <c r="S3" s="11" t="s">
        <v>33</v>
      </c>
      <c r="T3" s="11"/>
      <c r="U3" s="11"/>
      <c r="V3" s="12"/>
      <c r="W3" s="12"/>
      <c r="X3" s="12"/>
      <c r="Y3" s="102"/>
      <c r="Z3" s="102"/>
      <c r="AA3" s="102"/>
      <c r="AB3" s="94"/>
      <c r="AC3" s="94"/>
      <c r="AD3" s="94"/>
      <c r="AE3" s="111">
        <f>AB3+Y3</f>
        <v>0</v>
      </c>
      <c r="AF3" s="111"/>
      <c r="AG3" s="111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</row>
    <row r="4" spans="1:73" s="16" customFormat="1" ht="15" customHeight="1" x14ac:dyDescent="0.25">
      <c r="A4" s="5">
        <v>2</v>
      </c>
      <c r="B4" s="6" t="s">
        <v>34</v>
      </c>
      <c r="C4" s="15" t="s">
        <v>35</v>
      </c>
      <c r="D4" s="5">
        <v>150</v>
      </c>
      <c r="E4" s="8">
        <v>900</v>
      </c>
      <c r="F4" s="8">
        <v>2100</v>
      </c>
      <c r="G4" s="9" t="s">
        <v>36</v>
      </c>
      <c r="H4" s="5" t="s">
        <v>27</v>
      </c>
      <c r="I4" s="5" t="s">
        <v>28</v>
      </c>
      <c r="J4" s="8" t="s">
        <v>37</v>
      </c>
      <c r="K4" s="5" t="s">
        <v>38</v>
      </c>
      <c r="L4" s="8" t="s">
        <v>39</v>
      </c>
      <c r="M4" s="5" t="s">
        <v>40</v>
      </c>
      <c r="N4" s="10">
        <v>1</v>
      </c>
      <c r="O4" s="11">
        <v>1540.25</v>
      </c>
      <c r="P4" s="11">
        <v>1540.25</v>
      </c>
      <c r="Q4" s="11" t="s">
        <v>41</v>
      </c>
      <c r="R4" s="11"/>
      <c r="S4" s="11" t="s">
        <v>33</v>
      </c>
      <c r="T4" s="11" t="s">
        <v>42</v>
      </c>
      <c r="U4" s="11"/>
      <c r="V4" s="12"/>
      <c r="W4" s="12"/>
      <c r="X4" s="12"/>
      <c r="Y4" s="102"/>
      <c r="Z4" s="102"/>
      <c r="AA4" s="102"/>
      <c r="AB4" s="94"/>
      <c r="AC4" s="94"/>
      <c r="AD4" s="94"/>
      <c r="AE4" s="111">
        <f t="shared" ref="AE4:AE67" si="0">AB4+Y4</f>
        <v>0</v>
      </c>
      <c r="AF4" s="111"/>
      <c r="AG4" s="111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</row>
    <row r="5" spans="1:73" s="25" customFormat="1" ht="15" customHeight="1" x14ac:dyDescent="0.25">
      <c r="A5" s="17">
        <v>3</v>
      </c>
      <c r="B5" s="17" t="s">
        <v>43</v>
      </c>
      <c r="C5" s="18" t="s">
        <v>44</v>
      </c>
      <c r="D5" s="17">
        <v>150</v>
      </c>
      <c r="E5" s="19">
        <v>900</v>
      </c>
      <c r="F5" s="19">
        <v>2100</v>
      </c>
      <c r="G5" s="20" t="s">
        <v>36</v>
      </c>
      <c r="H5" s="17" t="s">
        <v>27</v>
      </c>
      <c r="I5" s="17" t="s">
        <v>28</v>
      </c>
      <c r="J5" s="19" t="s">
        <v>37</v>
      </c>
      <c r="K5" s="17" t="s">
        <v>38</v>
      </c>
      <c r="L5" s="19" t="s">
        <v>45</v>
      </c>
      <c r="M5" s="17" t="s">
        <v>40</v>
      </c>
      <c r="N5" s="19">
        <v>1</v>
      </c>
      <c r="O5" s="21">
        <v>1540.25</v>
      </c>
      <c r="P5" s="21">
        <v>1540.25</v>
      </c>
      <c r="Q5" s="21"/>
      <c r="R5" s="21"/>
      <c r="S5" s="21" t="s">
        <v>33</v>
      </c>
      <c r="T5" s="22">
        <v>709</v>
      </c>
      <c r="U5" s="23">
        <v>44851</v>
      </c>
      <c r="V5" s="19" t="s">
        <v>46</v>
      </c>
      <c r="W5" s="19" t="s">
        <v>47</v>
      </c>
      <c r="X5" s="19" t="s">
        <v>48</v>
      </c>
      <c r="Y5" s="103">
        <f>P5*70/100</f>
        <v>1078.175</v>
      </c>
      <c r="Z5" s="103">
        <f>P5*15/100</f>
        <v>231.03749999999999</v>
      </c>
      <c r="AA5" s="103"/>
      <c r="AB5" s="95"/>
      <c r="AC5" s="95"/>
      <c r="AD5" s="95"/>
      <c r="AE5" s="111">
        <f t="shared" si="0"/>
        <v>1078.175</v>
      </c>
      <c r="AF5" s="111">
        <f>Z5+AA5+AC5+AD5</f>
        <v>231.03749999999999</v>
      </c>
      <c r="AG5" s="19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</row>
    <row r="6" spans="1:73" s="25" customFormat="1" ht="15" customHeight="1" x14ac:dyDescent="0.3">
      <c r="A6" s="17">
        <v>4</v>
      </c>
      <c r="B6" s="17" t="s">
        <v>49</v>
      </c>
      <c r="C6" s="18" t="s">
        <v>50</v>
      </c>
      <c r="D6" s="17">
        <v>150</v>
      </c>
      <c r="E6" s="19">
        <v>800</v>
      </c>
      <c r="F6" s="19">
        <v>2400</v>
      </c>
      <c r="G6" s="20" t="s">
        <v>36</v>
      </c>
      <c r="H6" s="17" t="s">
        <v>27</v>
      </c>
      <c r="I6" s="17" t="s">
        <v>28</v>
      </c>
      <c r="J6" s="19" t="s">
        <v>37</v>
      </c>
      <c r="K6" s="17" t="s">
        <v>38</v>
      </c>
      <c r="L6" s="19" t="s">
        <v>31</v>
      </c>
      <c r="M6" s="17" t="s">
        <v>40</v>
      </c>
      <c r="N6" s="19">
        <v>1</v>
      </c>
      <c r="O6" s="21">
        <v>1540.25</v>
      </c>
      <c r="P6" s="21">
        <v>1540.25</v>
      </c>
      <c r="Q6" s="21" t="s">
        <v>51</v>
      </c>
      <c r="R6" s="26"/>
      <c r="S6" s="21" t="s">
        <v>33</v>
      </c>
      <c r="T6" s="21" t="s">
        <v>52</v>
      </c>
      <c r="U6" s="23">
        <v>44918</v>
      </c>
      <c r="V6" s="19" t="s">
        <v>53</v>
      </c>
      <c r="W6" s="19" t="s">
        <v>54</v>
      </c>
      <c r="X6" s="19" t="s">
        <v>48</v>
      </c>
      <c r="Y6" s="103">
        <f>P6*70/100</f>
        <v>1078.175</v>
      </c>
      <c r="Z6" s="103">
        <f>P6*15/100</f>
        <v>231.03749999999999</v>
      </c>
      <c r="AA6" s="103"/>
      <c r="AB6" s="95"/>
      <c r="AC6" s="95"/>
      <c r="AD6" s="95"/>
      <c r="AE6" s="111">
        <f t="shared" si="0"/>
        <v>1078.175</v>
      </c>
      <c r="AF6" s="111">
        <f t="shared" ref="AF6" si="1">Z6+AA6+AC6+AD6</f>
        <v>231.03749999999999</v>
      </c>
      <c r="AG6" s="111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</row>
    <row r="7" spans="1:73" s="14" customFormat="1" ht="15" customHeight="1" x14ac:dyDescent="0.25">
      <c r="A7" s="5">
        <v>5</v>
      </c>
      <c r="B7" s="6" t="s">
        <v>55</v>
      </c>
      <c r="C7" s="7" t="s">
        <v>56</v>
      </c>
      <c r="D7" s="5">
        <v>150</v>
      </c>
      <c r="E7" s="8">
        <v>1000</v>
      </c>
      <c r="F7" s="8">
        <v>2400</v>
      </c>
      <c r="G7" s="9" t="s">
        <v>36</v>
      </c>
      <c r="H7" s="5" t="s">
        <v>27</v>
      </c>
      <c r="I7" s="5" t="s">
        <v>28</v>
      </c>
      <c r="J7" s="8" t="s">
        <v>37</v>
      </c>
      <c r="K7" s="5" t="s">
        <v>38</v>
      </c>
      <c r="L7" s="8" t="s">
        <v>31</v>
      </c>
      <c r="M7" s="5" t="s">
        <v>40</v>
      </c>
      <c r="N7" s="10">
        <v>1</v>
      </c>
      <c r="O7" s="11">
        <v>1778.3</v>
      </c>
      <c r="P7" s="11">
        <v>1778.3</v>
      </c>
      <c r="Q7" s="11" t="s">
        <v>57</v>
      </c>
      <c r="R7" s="11"/>
      <c r="S7" s="11" t="s">
        <v>33</v>
      </c>
      <c r="T7" s="11" t="s">
        <v>58</v>
      </c>
      <c r="U7" s="11"/>
      <c r="V7" s="12"/>
      <c r="W7" s="12"/>
      <c r="X7" s="12"/>
      <c r="Y7" s="102"/>
      <c r="Z7" s="102"/>
      <c r="AA7" s="102"/>
      <c r="AB7" s="94"/>
      <c r="AC7" s="94"/>
      <c r="AD7" s="94"/>
      <c r="AE7" s="111">
        <f t="shared" si="0"/>
        <v>0</v>
      </c>
      <c r="AF7" s="111"/>
      <c r="AG7" s="111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 spans="1:73" s="16" customFormat="1" ht="15" customHeight="1" x14ac:dyDescent="0.25">
      <c r="A8" s="5">
        <v>6</v>
      </c>
      <c r="B8" s="6" t="s">
        <v>34</v>
      </c>
      <c r="C8" s="15" t="s">
        <v>59</v>
      </c>
      <c r="D8" s="5">
        <v>150</v>
      </c>
      <c r="E8" s="8">
        <v>900</v>
      </c>
      <c r="F8" s="8">
        <v>2100</v>
      </c>
      <c r="G8" s="9" t="s">
        <v>36</v>
      </c>
      <c r="H8" s="5" t="s">
        <v>27</v>
      </c>
      <c r="I8" s="5" t="s">
        <v>28</v>
      </c>
      <c r="J8" s="8" t="s">
        <v>37</v>
      </c>
      <c r="K8" s="5" t="s">
        <v>38</v>
      </c>
      <c r="L8" s="8" t="s">
        <v>39</v>
      </c>
      <c r="M8" s="5" t="s">
        <v>40</v>
      </c>
      <c r="N8" s="10">
        <v>1</v>
      </c>
      <c r="O8" s="11">
        <v>1540.25</v>
      </c>
      <c r="P8" s="11">
        <v>1540.25</v>
      </c>
      <c r="Q8" s="11" t="s">
        <v>60</v>
      </c>
      <c r="R8" s="11" t="s">
        <v>48</v>
      </c>
      <c r="S8" s="11" t="s">
        <v>33</v>
      </c>
      <c r="T8" s="11"/>
      <c r="U8" s="11"/>
      <c r="V8" s="12"/>
      <c r="W8" s="12"/>
      <c r="X8" s="12"/>
      <c r="Y8" s="102"/>
      <c r="Z8" s="102"/>
      <c r="AA8" s="102"/>
      <c r="AB8" s="94"/>
      <c r="AC8" s="94"/>
      <c r="AD8" s="94"/>
      <c r="AE8" s="111">
        <f t="shared" si="0"/>
        <v>0</v>
      </c>
      <c r="AF8" s="111"/>
      <c r="AG8" s="111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</row>
    <row r="9" spans="1:73" s="25" customFormat="1" ht="15" customHeight="1" x14ac:dyDescent="0.25">
      <c r="A9" s="17">
        <v>7</v>
      </c>
      <c r="B9" s="17" t="s">
        <v>61</v>
      </c>
      <c r="C9" s="18" t="s">
        <v>62</v>
      </c>
      <c r="D9" s="17">
        <v>150</v>
      </c>
      <c r="E9" s="19">
        <v>900</v>
      </c>
      <c r="F9" s="19">
        <v>1200</v>
      </c>
      <c r="G9" s="20" t="s">
        <v>36</v>
      </c>
      <c r="H9" s="17" t="s">
        <v>27</v>
      </c>
      <c r="I9" s="17" t="s">
        <v>28</v>
      </c>
      <c r="J9" s="19" t="s">
        <v>37</v>
      </c>
      <c r="K9" s="17" t="s">
        <v>30</v>
      </c>
      <c r="L9" s="19" t="s">
        <v>45</v>
      </c>
      <c r="M9" s="17" t="s">
        <v>32</v>
      </c>
      <c r="N9" s="19">
        <v>1</v>
      </c>
      <c r="O9" s="21">
        <v>1374.9375</v>
      </c>
      <c r="P9" s="21">
        <v>1374.9375</v>
      </c>
      <c r="Q9" s="19" t="s">
        <v>63</v>
      </c>
      <c r="R9" s="21" t="s">
        <v>48</v>
      </c>
      <c r="S9" s="21" t="s">
        <v>33</v>
      </c>
      <c r="T9" s="21" t="s">
        <v>64</v>
      </c>
      <c r="U9" s="23">
        <v>44894</v>
      </c>
      <c r="V9" s="19" t="s">
        <v>65</v>
      </c>
      <c r="W9" s="19" t="s">
        <v>66</v>
      </c>
      <c r="X9" s="19" t="s">
        <v>48</v>
      </c>
      <c r="Y9" s="103">
        <f>P9*70/100</f>
        <v>962.45624999999995</v>
      </c>
      <c r="Z9" s="103">
        <f>P9*15/100</f>
        <v>206.24062499999999</v>
      </c>
      <c r="AA9" s="103"/>
      <c r="AB9" s="95"/>
      <c r="AC9" s="95"/>
      <c r="AD9" s="95"/>
      <c r="AE9" s="111">
        <f t="shared" si="0"/>
        <v>962.45624999999995</v>
      </c>
      <c r="AF9" s="111">
        <f t="shared" ref="AF9" si="2">Z9+AA9+AC9+AD9</f>
        <v>206.24062499999999</v>
      </c>
      <c r="AG9" s="111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</row>
    <row r="10" spans="1:73" s="16" customFormat="1" ht="15" customHeight="1" x14ac:dyDescent="0.25">
      <c r="A10" s="5">
        <v>8</v>
      </c>
      <c r="B10" s="6" t="s">
        <v>67</v>
      </c>
      <c r="C10" s="15" t="s">
        <v>68</v>
      </c>
      <c r="D10" s="5">
        <v>150</v>
      </c>
      <c r="E10" s="8">
        <v>1200</v>
      </c>
      <c r="F10" s="8">
        <v>2400</v>
      </c>
      <c r="G10" s="9" t="s">
        <v>36</v>
      </c>
      <c r="H10" s="5" t="s">
        <v>27</v>
      </c>
      <c r="I10" s="5" t="s">
        <v>28</v>
      </c>
      <c r="J10" s="8" t="s">
        <v>37</v>
      </c>
      <c r="K10" s="5" t="s">
        <v>30</v>
      </c>
      <c r="L10" s="8" t="s">
        <v>31</v>
      </c>
      <c r="M10" s="5" t="s">
        <v>32</v>
      </c>
      <c r="N10" s="10">
        <v>1</v>
      </c>
      <c r="O10" s="11">
        <v>2196.21</v>
      </c>
      <c r="P10" s="11">
        <v>2196.21</v>
      </c>
      <c r="Q10" s="27" t="s">
        <v>69</v>
      </c>
      <c r="R10" s="11" t="s">
        <v>48</v>
      </c>
      <c r="S10" s="11" t="s">
        <v>33</v>
      </c>
      <c r="T10" s="11"/>
      <c r="U10" s="11"/>
      <c r="V10" s="12"/>
      <c r="W10" s="12"/>
      <c r="X10" s="12"/>
      <c r="Y10" s="102"/>
      <c r="Z10" s="102"/>
      <c r="AA10" s="102"/>
      <c r="AB10" s="94"/>
      <c r="AC10" s="94"/>
      <c r="AD10" s="94"/>
      <c r="AE10" s="111">
        <f t="shared" si="0"/>
        <v>0</v>
      </c>
      <c r="AF10" s="111"/>
      <c r="AG10" s="111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</row>
    <row r="11" spans="1:73" s="16" customFormat="1" ht="15" customHeight="1" x14ac:dyDescent="0.25">
      <c r="A11" s="5">
        <v>9</v>
      </c>
      <c r="B11" s="6" t="s">
        <v>24</v>
      </c>
      <c r="C11" s="15" t="s">
        <v>70</v>
      </c>
      <c r="D11" s="5">
        <v>150</v>
      </c>
      <c r="E11" s="8">
        <v>2000</v>
      </c>
      <c r="F11" s="8">
        <v>2750</v>
      </c>
      <c r="G11" s="9" t="s">
        <v>26</v>
      </c>
      <c r="H11" s="5" t="s">
        <v>27</v>
      </c>
      <c r="I11" s="5" t="s">
        <v>28</v>
      </c>
      <c r="J11" s="8" t="s">
        <v>37</v>
      </c>
      <c r="K11" s="5" t="s">
        <v>30</v>
      </c>
      <c r="L11" s="8" t="s">
        <v>45</v>
      </c>
      <c r="M11" s="5" t="s">
        <v>32</v>
      </c>
      <c r="N11" s="10">
        <v>1</v>
      </c>
      <c r="O11" s="11">
        <v>3855.4375</v>
      </c>
      <c r="P11" s="11">
        <v>3855.4375</v>
      </c>
      <c r="Q11" s="27"/>
      <c r="R11" s="11"/>
      <c r="S11" s="11" t="s">
        <v>33</v>
      </c>
      <c r="T11" s="11"/>
      <c r="U11" s="11"/>
      <c r="V11" s="12"/>
      <c r="W11" s="12"/>
      <c r="X11" s="12"/>
      <c r="Y11" s="102"/>
      <c r="Z11" s="102"/>
      <c r="AA11" s="102"/>
      <c r="AB11" s="94"/>
      <c r="AC11" s="94"/>
      <c r="AD11" s="94"/>
      <c r="AE11" s="111">
        <f t="shared" si="0"/>
        <v>0</v>
      </c>
      <c r="AF11" s="111"/>
      <c r="AG11" s="111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</row>
    <row r="12" spans="1:73" s="16" customFormat="1" ht="15" customHeight="1" x14ac:dyDescent="0.25">
      <c r="A12" s="5">
        <v>10</v>
      </c>
      <c r="B12" s="6" t="s">
        <v>67</v>
      </c>
      <c r="C12" s="15" t="s">
        <v>71</v>
      </c>
      <c r="D12" s="5">
        <v>150</v>
      </c>
      <c r="E12" s="8">
        <v>1200</v>
      </c>
      <c r="F12" s="8">
        <v>2400</v>
      </c>
      <c r="G12" s="9" t="s">
        <v>36</v>
      </c>
      <c r="H12" s="5" t="s">
        <v>27</v>
      </c>
      <c r="I12" s="5" t="s">
        <v>28</v>
      </c>
      <c r="J12" s="8" t="s">
        <v>37</v>
      </c>
      <c r="K12" s="5" t="s">
        <v>38</v>
      </c>
      <c r="L12" s="8" t="s">
        <v>45</v>
      </c>
      <c r="M12" s="5" t="s">
        <v>40</v>
      </c>
      <c r="N12" s="10">
        <v>1</v>
      </c>
      <c r="O12" s="11">
        <v>2063.96</v>
      </c>
      <c r="P12" s="11">
        <v>2063.96</v>
      </c>
      <c r="Q12" s="27" t="s">
        <v>72</v>
      </c>
      <c r="R12" s="11" t="s">
        <v>48</v>
      </c>
      <c r="S12" s="11" t="s">
        <v>33</v>
      </c>
      <c r="T12" s="11"/>
      <c r="U12" s="11"/>
      <c r="V12" s="12"/>
      <c r="W12" s="12"/>
      <c r="X12" s="12"/>
      <c r="Y12" s="102"/>
      <c r="Z12" s="102"/>
      <c r="AA12" s="102"/>
      <c r="AB12" s="94"/>
      <c r="AC12" s="94"/>
      <c r="AD12" s="94"/>
      <c r="AE12" s="111">
        <f t="shared" si="0"/>
        <v>0</v>
      </c>
      <c r="AF12" s="111"/>
      <c r="AG12" s="111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</row>
    <row r="13" spans="1:73" s="16" customFormat="1" ht="15" customHeight="1" x14ac:dyDescent="0.25">
      <c r="A13" s="5">
        <v>11</v>
      </c>
      <c r="B13" s="6" t="s">
        <v>73</v>
      </c>
      <c r="C13" s="15" t="s">
        <v>74</v>
      </c>
      <c r="D13" s="5">
        <v>150</v>
      </c>
      <c r="E13" s="8">
        <v>1000</v>
      </c>
      <c r="F13" s="8">
        <v>2100</v>
      </c>
      <c r="G13" s="9" t="s">
        <v>36</v>
      </c>
      <c r="H13" s="5" t="s">
        <v>27</v>
      </c>
      <c r="I13" s="5" t="s">
        <v>28</v>
      </c>
      <c r="J13" s="8" t="s">
        <v>37</v>
      </c>
      <c r="K13" s="5" t="s">
        <v>38</v>
      </c>
      <c r="L13" s="8" t="s">
        <v>31</v>
      </c>
      <c r="M13" s="5" t="s">
        <v>40</v>
      </c>
      <c r="N13" s="10">
        <v>1</v>
      </c>
      <c r="O13" s="11">
        <v>1599.7625</v>
      </c>
      <c r="P13" s="11">
        <v>1599.7625</v>
      </c>
      <c r="Q13" s="27" t="s">
        <v>75</v>
      </c>
      <c r="R13" s="11" t="s">
        <v>48</v>
      </c>
      <c r="S13" s="11" t="s">
        <v>33</v>
      </c>
      <c r="T13" s="11"/>
      <c r="U13" s="11"/>
      <c r="V13" s="12"/>
      <c r="W13" s="12"/>
      <c r="X13" s="12"/>
      <c r="Y13" s="102"/>
      <c r="Z13" s="102"/>
      <c r="AA13" s="102"/>
      <c r="AB13" s="94"/>
      <c r="AC13" s="94"/>
      <c r="AD13" s="94"/>
      <c r="AE13" s="111">
        <f t="shared" si="0"/>
        <v>0</v>
      </c>
      <c r="AF13" s="111"/>
      <c r="AG13" s="111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</row>
    <row r="14" spans="1:73" s="16" customFormat="1" ht="15" customHeight="1" x14ac:dyDescent="0.25">
      <c r="A14" s="5">
        <v>12</v>
      </c>
      <c r="B14" s="6" t="s">
        <v>55</v>
      </c>
      <c r="C14" s="15" t="s">
        <v>76</v>
      </c>
      <c r="D14" s="5">
        <v>150</v>
      </c>
      <c r="E14" s="8">
        <v>1000</v>
      </c>
      <c r="F14" s="8">
        <v>2400</v>
      </c>
      <c r="G14" s="9" t="s">
        <v>36</v>
      </c>
      <c r="H14" s="5" t="s">
        <v>27</v>
      </c>
      <c r="I14" s="5" t="s">
        <v>28</v>
      </c>
      <c r="J14" s="8" t="s">
        <v>37</v>
      </c>
      <c r="K14" s="5" t="s">
        <v>38</v>
      </c>
      <c r="L14" s="8" t="s">
        <v>39</v>
      </c>
      <c r="M14" s="5" t="s">
        <v>40</v>
      </c>
      <c r="N14" s="10">
        <v>1</v>
      </c>
      <c r="O14" s="11">
        <v>1778.3</v>
      </c>
      <c r="P14" s="11">
        <v>1778.3</v>
      </c>
      <c r="Q14" s="27" t="s">
        <v>77</v>
      </c>
      <c r="R14" s="11" t="s">
        <v>48</v>
      </c>
      <c r="S14" s="11" t="s">
        <v>33</v>
      </c>
      <c r="T14" s="11"/>
      <c r="U14" s="11"/>
      <c r="V14" s="12"/>
      <c r="W14" s="12"/>
      <c r="X14" s="12"/>
      <c r="Y14" s="102"/>
      <c r="Z14" s="102"/>
      <c r="AA14" s="102"/>
      <c r="AB14" s="94"/>
      <c r="AC14" s="94"/>
      <c r="AD14" s="94"/>
      <c r="AE14" s="111">
        <f t="shared" si="0"/>
        <v>0</v>
      </c>
      <c r="AF14" s="111"/>
      <c r="AG14" s="111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</row>
    <row r="15" spans="1:73" s="3" customFormat="1" ht="15" customHeight="1" x14ac:dyDescent="0.25">
      <c r="A15" s="127" t="s">
        <v>78</v>
      </c>
      <c r="B15" s="127"/>
      <c r="C15" s="28"/>
      <c r="D15" s="28"/>
      <c r="E15" s="28"/>
      <c r="F15" s="28"/>
      <c r="G15" s="28"/>
      <c r="H15" s="28"/>
      <c r="I15" s="28"/>
      <c r="J15" s="28"/>
      <c r="K15" s="28"/>
      <c r="L15" s="9"/>
      <c r="M15" s="9"/>
      <c r="N15" s="9"/>
      <c r="O15" s="11">
        <v>0</v>
      </c>
      <c r="P15" s="11">
        <v>0</v>
      </c>
      <c r="Q15" s="27"/>
      <c r="R15" s="11"/>
      <c r="S15" s="11"/>
      <c r="T15" s="11"/>
      <c r="U15" s="11"/>
      <c r="V15" s="12"/>
      <c r="W15" s="29"/>
      <c r="X15" s="29"/>
      <c r="Y15" s="101"/>
      <c r="Z15" s="101"/>
      <c r="AA15" s="101"/>
      <c r="AB15" s="96"/>
      <c r="AC15" s="96"/>
      <c r="AD15" s="96"/>
      <c r="AE15" s="111">
        <f t="shared" si="0"/>
        <v>0</v>
      </c>
      <c r="AF15" s="111"/>
      <c r="AG15" s="111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</row>
    <row r="16" spans="1:73" s="25" customFormat="1" ht="15" customHeight="1" x14ac:dyDescent="0.25">
      <c r="A16" s="17">
        <v>13</v>
      </c>
      <c r="B16" s="17" t="s">
        <v>79</v>
      </c>
      <c r="C16" s="18" t="s">
        <v>80</v>
      </c>
      <c r="D16" s="17">
        <v>150</v>
      </c>
      <c r="E16" s="19">
        <v>900</v>
      </c>
      <c r="F16" s="19">
        <v>2100</v>
      </c>
      <c r="G16" s="20" t="s">
        <v>36</v>
      </c>
      <c r="H16" s="17" t="s">
        <v>27</v>
      </c>
      <c r="I16" s="17" t="s">
        <v>28</v>
      </c>
      <c r="J16" s="19" t="s">
        <v>37</v>
      </c>
      <c r="K16" s="17" t="s">
        <v>38</v>
      </c>
      <c r="L16" s="19" t="s">
        <v>39</v>
      </c>
      <c r="M16" s="17" t="s">
        <v>40</v>
      </c>
      <c r="N16" s="19">
        <v>1</v>
      </c>
      <c r="O16" s="21">
        <v>1540.25</v>
      </c>
      <c r="P16" s="21">
        <v>1540.25</v>
      </c>
      <c r="Q16" s="19" t="s">
        <v>81</v>
      </c>
      <c r="R16" s="21" t="s">
        <v>48</v>
      </c>
      <c r="S16" s="21" t="s">
        <v>33</v>
      </c>
      <c r="T16" s="21" t="s">
        <v>64</v>
      </c>
      <c r="U16" s="23">
        <v>44894</v>
      </c>
      <c r="V16" s="19" t="s">
        <v>65</v>
      </c>
      <c r="W16" s="19" t="s">
        <v>66</v>
      </c>
      <c r="X16" s="19" t="s">
        <v>48</v>
      </c>
      <c r="Y16" s="103">
        <f>P16*70/100</f>
        <v>1078.175</v>
      </c>
      <c r="Z16" s="103">
        <f>P16*15/100</f>
        <v>231.03749999999999</v>
      </c>
      <c r="AA16" s="103"/>
      <c r="AB16" s="95"/>
      <c r="AC16" s="95"/>
      <c r="AD16" s="95"/>
      <c r="AE16" s="111">
        <f t="shared" si="0"/>
        <v>1078.175</v>
      </c>
      <c r="AF16" s="111">
        <f t="shared" ref="AF16" si="3">Z16+AA16+AC16+AD16</f>
        <v>231.03749999999999</v>
      </c>
      <c r="AG16" s="111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</row>
    <row r="17" spans="1:73" s="16" customFormat="1" ht="15" customHeight="1" x14ac:dyDescent="0.25">
      <c r="A17" s="5">
        <v>14</v>
      </c>
      <c r="B17" s="6" t="s">
        <v>34</v>
      </c>
      <c r="C17" s="15" t="s">
        <v>82</v>
      </c>
      <c r="D17" s="5">
        <v>150</v>
      </c>
      <c r="E17" s="8">
        <v>900</v>
      </c>
      <c r="F17" s="8">
        <v>2100</v>
      </c>
      <c r="G17" s="9" t="s">
        <v>36</v>
      </c>
      <c r="H17" s="5" t="s">
        <v>27</v>
      </c>
      <c r="I17" s="5" t="s">
        <v>28</v>
      </c>
      <c r="J17" s="8" t="s">
        <v>37</v>
      </c>
      <c r="K17" s="5" t="s">
        <v>38</v>
      </c>
      <c r="L17" s="8" t="s">
        <v>45</v>
      </c>
      <c r="M17" s="5" t="s">
        <v>40</v>
      </c>
      <c r="N17" s="10">
        <v>1</v>
      </c>
      <c r="O17" s="11">
        <v>1540.25</v>
      </c>
      <c r="P17" s="11">
        <v>1540.25</v>
      </c>
      <c r="Q17" s="27" t="s">
        <v>83</v>
      </c>
      <c r="R17" s="11"/>
      <c r="S17" s="11" t="s">
        <v>33</v>
      </c>
      <c r="T17" s="11"/>
      <c r="U17" s="11"/>
      <c r="V17" s="12"/>
      <c r="W17" s="12"/>
      <c r="X17" s="12"/>
      <c r="Y17" s="102"/>
      <c r="Z17" s="102"/>
      <c r="AA17" s="102"/>
      <c r="AB17" s="94"/>
      <c r="AC17" s="94"/>
      <c r="AD17" s="94"/>
      <c r="AE17" s="111">
        <f t="shared" si="0"/>
        <v>0</v>
      </c>
      <c r="AF17" s="111"/>
      <c r="AG17" s="111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</row>
    <row r="18" spans="1:73" s="3" customFormat="1" ht="15" customHeight="1" x14ac:dyDescent="0.25">
      <c r="A18" s="127" t="s">
        <v>84</v>
      </c>
      <c r="B18" s="127"/>
      <c r="C18" s="28"/>
      <c r="D18" s="28"/>
      <c r="E18" s="28"/>
      <c r="F18" s="28"/>
      <c r="G18" s="28"/>
      <c r="H18" s="28"/>
      <c r="I18" s="28"/>
      <c r="J18" s="28"/>
      <c r="K18" s="28"/>
      <c r="L18" s="9"/>
      <c r="M18" s="9"/>
      <c r="N18" s="9"/>
      <c r="O18" s="11">
        <v>0</v>
      </c>
      <c r="P18" s="11">
        <v>0</v>
      </c>
      <c r="Q18" s="27"/>
      <c r="R18" s="11"/>
      <c r="S18" s="11"/>
      <c r="T18" s="11"/>
      <c r="U18" s="11"/>
      <c r="V18" s="12"/>
      <c r="W18" s="29"/>
      <c r="X18" s="29"/>
      <c r="Y18" s="101"/>
      <c r="Z18" s="101"/>
      <c r="AA18" s="101"/>
      <c r="AB18" s="96"/>
      <c r="AC18" s="96"/>
      <c r="AD18" s="96"/>
      <c r="AE18" s="111">
        <f t="shared" si="0"/>
        <v>0</v>
      </c>
      <c r="AF18" s="111"/>
      <c r="AG18" s="111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</row>
    <row r="19" spans="1:73" s="25" customFormat="1" ht="15" customHeight="1" x14ac:dyDescent="0.25">
      <c r="A19" s="17">
        <v>15</v>
      </c>
      <c r="B19" s="17" t="s">
        <v>85</v>
      </c>
      <c r="C19" s="18" t="s">
        <v>86</v>
      </c>
      <c r="D19" s="17">
        <v>150</v>
      </c>
      <c r="E19" s="19">
        <v>900</v>
      </c>
      <c r="F19" s="19">
        <v>2400</v>
      </c>
      <c r="G19" s="20" t="s">
        <v>87</v>
      </c>
      <c r="H19" s="17" t="s">
        <v>27</v>
      </c>
      <c r="I19" s="17" t="s">
        <v>28</v>
      </c>
      <c r="J19" s="19" t="s">
        <v>37</v>
      </c>
      <c r="K19" s="17" t="s">
        <v>38</v>
      </c>
      <c r="L19" s="19" t="s">
        <v>31</v>
      </c>
      <c r="M19" s="17" t="s">
        <v>40</v>
      </c>
      <c r="N19" s="19">
        <v>1</v>
      </c>
      <c r="O19" s="21">
        <v>1899.97</v>
      </c>
      <c r="P19" s="21">
        <v>1899.97</v>
      </c>
      <c r="Q19" s="19" t="s">
        <v>88</v>
      </c>
      <c r="R19" s="21" t="s">
        <v>48</v>
      </c>
      <c r="S19" s="21" t="s">
        <v>33</v>
      </c>
      <c r="T19" s="21" t="s">
        <v>64</v>
      </c>
      <c r="U19" s="23">
        <v>44894</v>
      </c>
      <c r="V19" s="19" t="s">
        <v>65</v>
      </c>
      <c r="W19" s="19" t="s">
        <v>66</v>
      </c>
      <c r="X19" s="19" t="s">
        <v>48</v>
      </c>
      <c r="Y19" s="103">
        <f>P19*70/100</f>
        <v>1329.979</v>
      </c>
      <c r="Z19" s="103">
        <f>P19*15/100</f>
        <v>284.99549999999999</v>
      </c>
      <c r="AA19" s="103"/>
      <c r="AB19" s="95"/>
      <c r="AC19" s="95"/>
      <c r="AD19" s="95"/>
      <c r="AE19" s="111">
        <f t="shared" si="0"/>
        <v>1329.979</v>
      </c>
      <c r="AF19" s="111">
        <f t="shared" ref="AF19" si="4">Z19+AA19+AC19+AD19</f>
        <v>284.99549999999999</v>
      </c>
      <c r="AG19" s="111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</row>
    <row r="20" spans="1:73" s="16" customFormat="1" ht="15" customHeight="1" x14ac:dyDescent="0.25">
      <c r="A20" s="5">
        <v>16</v>
      </c>
      <c r="B20" s="6" t="s">
        <v>34</v>
      </c>
      <c r="C20" s="15" t="s">
        <v>89</v>
      </c>
      <c r="D20" s="5">
        <v>150</v>
      </c>
      <c r="E20" s="8">
        <v>900</v>
      </c>
      <c r="F20" s="8">
        <v>2100</v>
      </c>
      <c r="G20" s="9" t="s">
        <v>36</v>
      </c>
      <c r="H20" s="5" t="s">
        <v>27</v>
      </c>
      <c r="I20" s="5" t="s">
        <v>28</v>
      </c>
      <c r="J20" s="8" t="s">
        <v>37</v>
      </c>
      <c r="K20" s="5" t="s">
        <v>38</v>
      </c>
      <c r="L20" s="8" t="s">
        <v>45</v>
      </c>
      <c r="M20" s="5" t="s">
        <v>40</v>
      </c>
      <c r="N20" s="10">
        <v>1</v>
      </c>
      <c r="O20" s="11">
        <v>1540.25</v>
      </c>
      <c r="P20" s="11">
        <v>1540.25</v>
      </c>
      <c r="Q20" s="27" t="s">
        <v>60</v>
      </c>
      <c r="R20" s="11" t="s">
        <v>48</v>
      </c>
      <c r="S20" s="11" t="s">
        <v>33</v>
      </c>
      <c r="T20" s="11"/>
      <c r="U20" s="11"/>
      <c r="V20" s="12"/>
      <c r="W20" s="12"/>
      <c r="X20" s="12"/>
      <c r="Y20" s="102"/>
      <c r="Z20" s="102"/>
      <c r="AA20" s="102"/>
      <c r="AB20" s="94"/>
      <c r="AC20" s="94"/>
      <c r="AD20" s="94"/>
      <c r="AE20" s="111">
        <f t="shared" si="0"/>
        <v>0</v>
      </c>
      <c r="AF20" s="111"/>
      <c r="AG20" s="111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</row>
    <row r="21" spans="1:73" s="16" customFormat="1" ht="15" customHeight="1" x14ac:dyDescent="0.25">
      <c r="A21" s="5">
        <v>17</v>
      </c>
      <c r="B21" s="6" t="s">
        <v>34</v>
      </c>
      <c r="C21" s="15" t="s">
        <v>90</v>
      </c>
      <c r="D21" s="5">
        <v>150</v>
      </c>
      <c r="E21" s="8">
        <v>900</v>
      </c>
      <c r="F21" s="8">
        <v>2100</v>
      </c>
      <c r="G21" s="9" t="s">
        <v>36</v>
      </c>
      <c r="H21" s="5" t="s">
        <v>27</v>
      </c>
      <c r="I21" s="5" t="s">
        <v>28</v>
      </c>
      <c r="J21" s="8" t="s">
        <v>37</v>
      </c>
      <c r="K21" s="5" t="s">
        <v>38</v>
      </c>
      <c r="L21" s="8" t="s">
        <v>45</v>
      </c>
      <c r="M21" s="5" t="s">
        <v>40</v>
      </c>
      <c r="N21" s="10">
        <v>1</v>
      </c>
      <c r="O21" s="11">
        <v>1540.25</v>
      </c>
      <c r="P21" s="11">
        <v>1540.25</v>
      </c>
      <c r="Q21" s="27" t="s">
        <v>83</v>
      </c>
      <c r="R21" s="11"/>
      <c r="S21" s="11" t="s">
        <v>33</v>
      </c>
      <c r="T21" s="11"/>
      <c r="U21" s="11"/>
      <c r="V21" s="12"/>
      <c r="W21" s="12"/>
      <c r="X21" s="12"/>
      <c r="Y21" s="102"/>
      <c r="Z21" s="102"/>
      <c r="AA21" s="102"/>
      <c r="AB21" s="94"/>
      <c r="AC21" s="94"/>
      <c r="AD21" s="94"/>
      <c r="AE21" s="111">
        <f t="shared" si="0"/>
        <v>0</v>
      </c>
      <c r="AF21" s="111"/>
      <c r="AG21" s="111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</row>
    <row r="22" spans="1:73" s="25" customFormat="1" ht="15" customHeight="1" x14ac:dyDescent="0.25">
      <c r="A22" s="17">
        <v>18</v>
      </c>
      <c r="B22" s="17" t="s">
        <v>85</v>
      </c>
      <c r="C22" s="18" t="s">
        <v>91</v>
      </c>
      <c r="D22" s="17">
        <v>150</v>
      </c>
      <c r="E22" s="19">
        <v>900</v>
      </c>
      <c r="F22" s="19">
        <v>2400</v>
      </c>
      <c r="G22" s="20" t="s">
        <v>36</v>
      </c>
      <c r="H22" s="17" t="s">
        <v>27</v>
      </c>
      <c r="I22" s="17" t="s">
        <v>28</v>
      </c>
      <c r="J22" s="19" t="s">
        <v>37</v>
      </c>
      <c r="K22" s="17" t="s">
        <v>38</v>
      </c>
      <c r="L22" s="19" t="s">
        <v>31</v>
      </c>
      <c r="M22" s="17" t="s">
        <v>40</v>
      </c>
      <c r="N22" s="19">
        <v>1</v>
      </c>
      <c r="O22" s="21">
        <v>1635.4700000000003</v>
      </c>
      <c r="P22" s="21">
        <v>1635.4700000000003</v>
      </c>
      <c r="Q22" s="19" t="s">
        <v>92</v>
      </c>
      <c r="R22" s="21" t="s">
        <v>48</v>
      </c>
      <c r="S22" s="21" t="s">
        <v>33</v>
      </c>
      <c r="T22" s="21" t="s">
        <v>64</v>
      </c>
      <c r="U22" s="23">
        <v>44894</v>
      </c>
      <c r="V22" s="19" t="s">
        <v>65</v>
      </c>
      <c r="W22" s="19" t="s">
        <v>66</v>
      </c>
      <c r="X22" s="19" t="s">
        <v>48</v>
      </c>
      <c r="Y22" s="103">
        <f>P22*70/100</f>
        <v>1144.8290000000002</v>
      </c>
      <c r="Z22" s="103">
        <f>P22*15/100</f>
        <v>245.32050000000004</v>
      </c>
      <c r="AA22" s="103"/>
      <c r="AB22" s="95"/>
      <c r="AC22" s="95"/>
      <c r="AD22" s="95"/>
      <c r="AE22" s="111">
        <f t="shared" si="0"/>
        <v>1144.8290000000002</v>
      </c>
      <c r="AF22" s="111">
        <f t="shared" ref="AF22" si="5">Z22+AA22+AC22+AD22</f>
        <v>245.32050000000004</v>
      </c>
      <c r="AG22" s="111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</row>
    <row r="23" spans="1:73" s="16" customFormat="1" ht="15" customHeight="1" x14ac:dyDescent="0.25">
      <c r="A23" s="5">
        <v>19</v>
      </c>
      <c r="B23" s="6" t="s">
        <v>93</v>
      </c>
      <c r="C23" s="15" t="s">
        <v>94</v>
      </c>
      <c r="D23" s="5">
        <v>150</v>
      </c>
      <c r="E23" s="8">
        <v>1200</v>
      </c>
      <c r="F23" s="8">
        <v>2100</v>
      </c>
      <c r="G23" s="9" t="s">
        <v>87</v>
      </c>
      <c r="H23" s="5" t="s">
        <v>27</v>
      </c>
      <c r="I23" s="5" t="s">
        <v>28</v>
      </c>
      <c r="J23" s="8" t="s">
        <v>37</v>
      </c>
      <c r="K23" s="5" t="s">
        <v>38</v>
      </c>
      <c r="L23" s="8" t="s">
        <v>45</v>
      </c>
      <c r="M23" s="5" t="s">
        <v>40</v>
      </c>
      <c r="N23" s="10">
        <v>1</v>
      </c>
      <c r="O23" s="11">
        <v>2246.4650000000001</v>
      </c>
      <c r="P23" s="11">
        <v>2246.4650000000001</v>
      </c>
      <c r="Q23" s="27"/>
      <c r="R23" s="11"/>
      <c r="S23" s="11" t="s">
        <v>33</v>
      </c>
      <c r="T23" s="11"/>
      <c r="U23" s="11"/>
      <c r="V23" s="12"/>
      <c r="W23" s="12"/>
      <c r="X23" s="12"/>
      <c r="Y23" s="102"/>
      <c r="Z23" s="102"/>
      <c r="AA23" s="102"/>
      <c r="AB23" s="94"/>
      <c r="AC23" s="94"/>
      <c r="AD23" s="94"/>
      <c r="AE23" s="111">
        <f t="shared" si="0"/>
        <v>0</v>
      </c>
      <c r="AF23" s="111"/>
      <c r="AG23" s="111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</row>
    <row r="24" spans="1:73" s="3" customFormat="1" ht="15" customHeight="1" x14ac:dyDescent="0.25">
      <c r="A24" s="127" t="s">
        <v>95</v>
      </c>
      <c r="B24" s="127"/>
      <c r="C24" s="28"/>
      <c r="D24" s="28"/>
      <c r="E24" s="28"/>
      <c r="F24" s="28"/>
      <c r="G24" s="28"/>
      <c r="H24" s="28"/>
      <c r="I24" s="28"/>
      <c r="J24" s="28"/>
      <c r="K24" s="28"/>
      <c r="L24" s="9"/>
      <c r="M24" s="9"/>
      <c r="N24" s="9"/>
      <c r="O24" s="11">
        <v>0</v>
      </c>
      <c r="P24" s="11">
        <v>0</v>
      </c>
      <c r="Q24" s="27"/>
      <c r="R24" s="11"/>
      <c r="S24" s="11"/>
      <c r="T24" s="11"/>
      <c r="U24" s="11"/>
      <c r="V24" s="12"/>
      <c r="W24" s="29"/>
      <c r="X24" s="29"/>
      <c r="Y24" s="101"/>
      <c r="Z24" s="101"/>
      <c r="AA24" s="101"/>
      <c r="AB24" s="96"/>
      <c r="AC24" s="96"/>
      <c r="AD24" s="96"/>
      <c r="AE24" s="111">
        <f t="shared" si="0"/>
        <v>0</v>
      </c>
      <c r="AF24" s="111"/>
      <c r="AG24" s="111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</row>
    <row r="25" spans="1:73" s="25" customFormat="1" ht="15" customHeight="1" x14ac:dyDescent="0.25">
      <c r="A25" s="17">
        <v>20</v>
      </c>
      <c r="B25" s="17" t="s">
        <v>34</v>
      </c>
      <c r="C25" s="18" t="s">
        <v>96</v>
      </c>
      <c r="D25" s="17">
        <v>150</v>
      </c>
      <c r="E25" s="19">
        <v>900</v>
      </c>
      <c r="F25" s="19">
        <v>2100</v>
      </c>
      <c r="G25" s="20" t="s">
        <v>36</v>
      </c>
      <c r="H25" s="17" t="s">
        <v>27</v>
      </c>
      <c r="I25" s="17" t="s">
        <v>27</v>
      </c>
      <c r="J25" s="19" t="s">
        <v>97</v>
      </c>
      <c r="K25" s="17" t="s">
        <v>30</v>
      </c>
      <c r="L25" s="19" t="s">
        <v>39</v>
      </c>
      <c r="M25" s="17" t="s">
        <v>32</v>
      </c>
      <c r="N25" s="19">
        <v>1</v>
      </c>
      <c r="O25" s="21">
        <v>1804.75</v>
      </c>
      <c r="P25" s="21">
        <v>1804.75</v>
      </c>
      <c r="Q25" s="19" t="s">
        <v>98</v>
      </c>
      <c r="R25" s="21" t="s">
        <v>48</v>
      </c>
      <c r="S25" s="21" t="s">
        <v>33</v>
      </c>
      <c r="T25" s="21" t="s">
        <v>64</v>
      </c>
      <c r="U25" s="23">
        <v>44894</v>
      </c>
      <c r="V25" s="19" t="s">
        <v>65</v>
      </c>
      <c r="W25" s="19" t="s">
        <v>66</v>
      </c>
      <c r="X25" s="19" t="s">
        <v>48</v>
      </c>
      <c r="Y25" s="103">
        <f>P25*70/100</f>
        <v>1263.325</v>
      </c>
      <c r="Z25" s="103">
        <f>P25*15/100</f>
        <v>270.71249999999998</v>
      </c>
      <c r="AA25" s="103"/>
      <c r="AB25" s="95"/>
      <c r="AC25" s="95"/>
      <c r="AD25" s="95"/>
      <c r="AE25" s="111">
        <f t="shared" si="0"/>
        <v>1263.325</v>
      </c>
      <c r="AF25" s="111">
        <f t="shared" ref="AF25" si="6">Z25+AA25+AC25+AD25</f>
        <v>270.71249999999998</v>
      </c>
      <c r="AG25" s="111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</row>
    <row r="26" spans="1:73" s="16" customFormat="1" ht="15" customHeight="1" x14ac:dyDescent="0.25">
      <c r="A26" s="5">
        <v>21</v>
      </c>
      <c r="B26" s="6" t="s">
        <v>34</v>
      </c>
      <c r="C26" s="15" t="s">
        <v>99</v>
      </c>
      <c r="D26" s="5">
        <v>150</v>
      </c>
      <c r="E26" s="8">
        <v>900</v>
      </c>
      <c r="F26" s="8">
        <v>2100</v>
      </c>
      <c r="G26" s="9" t="s">
        <v>36</v>
      </c>
      <c r="H26" s="5" t="s">
        <v>27</v>
      </c>
      <c r="I26" s="5" t="s">
        <v>28</v>
      </c>
      <c r="J26" s="8" t="s">
        <v>37</v>
      </c>
      <c r="K26" s="5" t="s">
        <v>38</v>
      </c>
      <c r="L26" s="8" t="s">
        <v>39</v>
      </c>
      <c r="M26" s="5" t="s">
        <v>40</v>
      </c>
      <c r="N26" s="10">
        <v>1</v>
      </c>
      <c r="O26" s="11">
        <v>1540.25</v>
      </c>
      <c r="P26" s="11">
        <v>1540.25</v>
      </c>
      <c r="Q26" s="27" t="s">
        <v>100</v>
      </c>
      <c r="R26" s="11"/>
      <c r="S26" s="11" t="s">
        <v>33</v>
      </c>
      <c r="T26" s="11"/>
      <c r="U26" s="11"/>
      <c r="V26" s="12"/>
      <c r="W26" s="12"/>
      <c r="X26" s="12"/>
      <c r="Y26" s="102"/>
      <c r="Z26" s="102"/>
      <c r="AA26" s="102"/>
      <c r="AB26" s="94"/>
      <c r="AC26" s="94"/>
      <c r="AD26" s="94"/>
      <c r="AE26" s="111">
        <f t="shared" si="0"/>
        <v>0</v>
      </c>
      <c r="AF26" s="111"/>
      <c r="AG26" s="111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</row>
    <row r="27" spans="1:73" s="16" customFormat="1" ht="15" customHeight="1" x14ac:dyDescent="0.25">
      <c r="A27" s="5">
        <v>22</v>
      </c>
      <c r="B27" s="6" t="s">
        <v>34</v>
      </c>
      <c r="C27" s="15" t="s">
        <v>101</v>
      </c>
      <c r="D27" s="5">
        <v>150</v>
      </c>
      <c r="E27" s="8">
        <v>900</v>
      </c>
      <c r="F27" s="8">
        <v>2100</v>
      </c>
      <c r="G27" s="9" t="s">
        <v>36</v>
      </c>
      <c r="H27" s="5" t="s">
        <v>27</v>
      </c>
      <c r="I27" s="5" t="s">
        <v>28</v>
      </c>
      <c r="J27" s="8" t="s">
        <v>37</v>
      </c>
      <c r="K27" s="5" t="s">
        <v>38</v>
      </c>
      <c r="L27" s="8" t="s">
        <v>45</v>
      </c>
      <c r="M27" s="5" t="s">
        <v>40</v>
      </c>
      <c r="N27" s="10">
        <v>1</v>
      </c>
      <c r="O27" s="11">
        <v>1540.25</v>
      </c>
      <c r="P27" s="11">
        <v>1540.25</v>
      </c>
      <c r="Q27" s="27" t="s">
        <v>83</v>
      </c>
      <c r="R27" s="11"/>
      <c r="S27" s="11" t="s">
        <v>33</v>
      </c>
      <c r="T27" s="11"/>
      <c r="U27" s="11"/>
      <c r="V27" s="12"/>
      <c r="W27" s="12"/>
      <c r="X27" s="12"/>
      <c r="Y27" s="102"/>
      <c r="Z27" s="102"/>
      <c r="AA27" s="102"/>
      <c r="AB27" s="94"/>
      <c r="AC27" s="94"/>
      <c r="AD27" s="94"/>
      <c r="AE27" s="111">
        <f t="shared" si="0"/>
        <v>0</v>
      </c>
      <c r="AF27" s="111"/>
      <c r="AG27" s="111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</row>
    <row r="28" spans="1:73" s="3" customFormat="1" ht="15" customHeight="1" x14ac:dyDescent="0.25">
      <c r="A28" s="127" t="s">
        <v>102</v>
      </c>
      <c r="B28" s="127"/>
      <c r="C28" s="28"/>
      <c r="D28" s="28"/>
      <c r="E28" s="28"/>
      <c r="F28" s="28"/>
      <c r="G28" s="28"/>
      <c r="H28" s="28"/>
      <c r="I28" s="28"/>
      <c r="J28" s="28"/>
      <c r="K28" s="28"/>
      <c r="L28" s="9"/>
      <c r="M28" s="9"/>
      <c r="N28" s="9"/>
      <c r="O28" s="11">
        <v>0</v>
      </c>
      <c r="P28" s="11">
        <v>0</v>
      </c>
      <c r="Q28" s="27"/>
      <c r="R28" s="11"/>
      <c r="S28" s="11"/>
      <c r="T28" s="11"/>
      <c r="U28" s="11"/>
      <c r="V28" s="12"/>
      <c r="W28" s="29"/>
      <c r="X28" s="29"/>
      <c r="Y28" s="101"/>
      <c r="Z28" s="101"/>
      <c r="AA28" s="101"/>
      <c r="AB28" s="96"/>
      <c r="AC28" s="96"/>
      <c r="AD28" s="96"/>
      <c r="AE28" s="111">
        <f t="shared" si="0"/>
        <v>0</v>
      </c>
      <c r="AF28" s="111"/>
      <c r="AG28" s="111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</row>
    <row r="29" spans="1:73" s="16" customFormat="1" ht="15" customHeight="1" x14ac:dyDescent="0.25">
      <c r="A29" s="5">
        <v>23</v>
      </c>
      <c r="B29" s="6" t="s">
        <v>34</v>
      </c>
      <c r="C29" s="15" t="s">
        <v>103</v>
      </c>
      <c r="D29" s="5">
        <v>150</v>
      </c>
      <c r="E29" s="8">
        <v>900</v>
      </c>
      <c r="F29" s="8">
        <v>2100</v>
      </c>
      <c r="G29" s="9" t="s">
        <v>36</v>
      </c>
      <c r="H29" s="5" t="s">
        <v>27</v>
      </c>
      <c r="I29" s="5" t="s">
        <v>28</v>
      </c>
      <c r="J29" s="8" t="s">
        <v>37</v>
      </c>
      <c r="K29" s="5" t="s">
        <v>38</v>
      </c>
      <c r="L29" s="8" t="s">
        <v>45</v>
      </c>
      <c r="M29" s="5" t="s">
        <v>40</v>
      </c>
      <c r="N29" s="10">
        <v>1</v>
      </c>
      <c r="O29" s="11">
        <v>1540.25</v>
      </c>
      <c r="P29" s="11">
        <v>1540.25</v>
      </c>
      <c r="Q29" s="27" t="s">
        <v>60</v>
      </c>
      <c r="R29" s="11" t="s">
        <v>48</v>
      </c>
      <c r="S29" s="11" t="s">
        <v>33</v>
      </c>
      <c r="T29" s="11"/>
      <c r="U29" s="11"/>
      <c r="V29" s="12"/>
      <c r="W29" s="12"/>
      <c r="X29" s="12"/>
      <c r="Y29" s="102"/>
      <c r="Z29" s="102"/>
      <c r="AA29" s="102"/>
      <c r="AB29" s="94"/>
      <c r="AC29" s="94"/>
      <c r="AD29" s="94"/>
      <c r="AE29" s="111">
        <f t="shared" si="0"/>
        <v>0</v>
      </c>
      <c r="AF29" s="111"/>
      <c r="AG29" s="111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</row>
    <row r="30" spans="1:73" s="16" customFormat="1" ht="15" customHeight="1" x14ac:dyDescent="0.25">
      <c r="A30" s="5">
        <v>24</v>
      </c>
      <c r="B30" s="6" t="s">
        <v>34</v>
      </c>
      <c r="C30" s="15" t="s">
        <v>104</v>
      </c>
      <c r="D30" s="5">
        <v>150</v>
      </c>
      <c r="E30" s="8">
        <v>900</v>
      </c>
      <c r="F30" s="8">
        <v>2100</v>
      </c>
      <c r="G30" s="9" t="s">
        <v>36</v>
      </c>
      <c r="H30" s="5" t="s">
        <v>27</v>
      </c>
      <c r="I30" s="5" t="s">
        <v>28</v>
      </c>
      <c r="J30" s="8" t="s">
        <v>37</v>
      </c>
      <c r="K30" s="5" t="s">
        <v>38</v>
      </c>
      <c r="L30" s="8" t="s">
        <v>45</v>
      </c>
      <c r="M30" s="5" t="s">
        <v>40</v>
      </c>
      <c r="N30" s="10">
        <v>1</v>
      </c>
      <c r="O30" s="11">
        <v>1540.25</v>
      </c>
      <c r="P30" s="11">
        <v>1540.25</v>
      </c>
      <c r="Q30" s="27" t="s">
        <v>83</v>
      </c>
      <c r="R30" s="11"/>
      <c r="S30" s="11" t="s">
        <v>33</v>
      </c>
      <c r="T30" s="11"/>
      <c r="U30" s="11"/>
      <c r="V30" s="12"/>
      <c r="W30" s="12"/>
      <c r="X30" s="12"/>
      <c r="Y30" s="102"/>
      <c r="Z30" s="102"/>
      <c r="AA30" s="102"/>
      <c r="AB30" s="94"/>
      <c r="AC30" s="94"/>
      <c r="AD30" s="94"/>
      <c r="AE30" s="111">
        <f t="shared" si="0"/>
        <v>0</v>
      </c>
      <c r="AF30" s="111"/>
      <c r="AG30" s="111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</row>
    <row r="31" spans="1:73" s="16" customFormat="1" ht="15" customHeight="1" x14ac:dyDescent="0.25">
      <c r="A31" s="5">
        <v>25</v>
      </c>
      <c r="B31" s="6" t="s">
        <v>34</v>
      </c>
      <c r="C31" s="15" t="s">
        <v>105</v>
      </c>
      <c r="D31" s="5">
        <v>150</v>
      </c>
      <c r="E31" s="8">
        <v>900</v>
      </c>
      <c r="F31" s="8">
        <v>2100</v>
      </c>
      <c r="G31" s="9" t="s">
        <v>36</v>
      </c>
      <c r="H31" s="5" t="s">
        <v>27</v>
      </c>
      <c r="I31" s="5" t="s">
        <v>28</v>
      </c>
      <c r="J31" s="8" t="s">
        <v>37</v>
      </c>
      <c r="K31" s="5" t="s">
        <v>38</v>
      </c>
      <c r="L31" s="8" t="s">
        <v>39</v>
      </c>
      <c r="M31" s="5" t="s">
        <v>40</v>
      </c>
      <c r="N31" s="10">
        <v>1</v>
      </c>
      <c r="O31" s="11">
        <v>1540.25</v>
      </c>
      <c r="P31" s="11">
        <v>1540.25</v>
      </c>
      <c r="Q31" s="27" t="s">
        <v>41</v>
      </c>
      <c r="R31" s="11"/>
      <c r="S31" s="11" t="s">
        <v>33</v>
      </c>
      <c r="T31" s="11" t="s">
        <v>42</v>
      </c>
      <c r="U31" s="11"/>
      <c r="V31" s="12"/>
      <c r="W31" s="12"/>
      <c r="X31" s="12"/>
      <c r="Y31" s="102"/>
      <c r="Z31" s="102"/>
      <c r="AA31" s="102"/>
      <c r="AB31" s="94"/>
      <c r="AC31" s="94"/>
      <c r="AD31" s="94"/>
      <c r="AE31" s="111">
        <f t="shared" si="0"/>
        <v>0</v>
      </c>
      <c r="AF31" s="111"/>
      <c r="AG31" s="111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</row>
    <row r="32" spans="1:73" s="16" customFormat="1" ht="15" customHeight="1" x14ac:dyDescent="0.25">
      <c r="A32" s="5">
        <v>26</v>
      </c>
      <c r="B32" s="6" t="s">
        <v>34</v>
      </c>
      <c r="C32" s="15" t="s">
        <v>106</v>
      </c>
      <c r="D32" s="5">
        <v>150</v>
      </c>
      <c r="E32" s="8">
        <v>900</v>
      </c>
      <c r="F32" s="8">
        <v>2100</v>
      </c>
      <c r="G32" s="9" t="s">
        <v>36</v>
      </c>
      <c r="H32" s="5" t="s">
        <v>27</v>
      </c>
      <c r="I32" s="5" t="s">
        <v>28</v>
      </c>
      <c r="J32" s="8" t="s">
        <v>37</v>
      </c>
      <c r="K32" s="5" t="s">
        <v>38</v>
      </c>
      <c r="L32" s="8" t="s">
        <v>45</v>
      </c>
      <c r="M32" s="5" t="s">
        <v>40</v>
      </c>
      <c r="N32" s="10">
        <v>1</v>
      </c>
      <c r="O32" s="11">
        <v>1540.25</v>
      </c>
      <c r="P32" s="11">
        <v>1540.25</v>
      </c>
      <c r="Q32" s="27" t="s">
        <v>83</v>
      </c>
      <c r="R32" s="11"/>
      <c r="S32" s="11" t="s">
        <v>33</v>
      </c>
      <c r="T32" s="11"/>
      <c r="U32" s="11"/>
      <c r="V32" s="12"/>
      <c r="W32" s="12"/>
      <c r="X32" s="12"/>
      <c r="Y32" s="102"/>
      <c r="Z32" s="102"/>
      <c r="AA32" s="102"/>
      <c r="AB32" s="94"/>
      <c r="AC32" s="94"/>
      <c r="AD32" s="94"/>
      <c r="AE32" s="111">
        <f t="shared" si="0"/>
        <v>0</v>
      </c>
      <c r="AF32" s="111"/>
      <c r="AG32" s="111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</row>
    <row r="33" spans="1:73" s="3" customFormat="1" ht="15" customHeight="1" x14ac:dyDescent="0.25">
      <c r="A33" s="127" t="s">
        <v>107</v>
      </c>
      <c r="B33" s="127"/>
      <c r="C33" s="28"/>
      <c r="D33" s="28"/>
      <c r="E33" s="28"/>
      <c r="F33" s="28"/>
      <c r="G33" s="28"/>
      <c r="H33" s="28"/>
      <c r="I33" s="28"/>
      <c r="J33" s="28"/>
      <c r="K33" s="28"/>
      <c r="L33" s="9"/>
      <c r="M33" s="9"/>
      <c r="N33" s="9"/>
      <c r="O33" s="11">
        <v>0</v>
      </c>
      <c r="P33" s="11">
        <v>0</v>
      </c>
      <c r="Q33" s="27"/>
      <c r="R33" s="11"/>
      <c r="S33" s="11"/>
      <c r="T33" s="11"/>
      <c r="U33" s="11"/>
      <c r="V33" s="12"/>
      <c r="W33" s="29"/>
      <c r="X33" s="29"/>
      <c r="Y33" s="101"/>
      <c r="Z33" s="101"/>
      <c r="AA33" s="101"/>
      <c r="AB33" s="96"/>
      <c r="AC33" s="96"/>
      <c r="AD33" s="96"/>
      <c r="AE33" s="111">
        <f t="shared" si="0"/>
        <v>0</v>
      </c>
      <c r="AF33" s="111"/>
      <c r="AG33" s="111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</row>
    <row r="34" spans="1:73" s="25" customFormat="1" ht="15" customHeight="1" x14ac:dyDescent="0.25">
      <c r="A34" s="17">
        <v>27</v>
      </c>
      <c r="B34" s="17" t="s">
        <v>34</v>
      </c>
      <c r="C34" s="18" t="s">
        <v>108</v>
      </c>
      <c r="D34" s="17">
        <v>150</v>
      </c>
      <c r="E34" s="19">
        <v>900</v>
      </c>
      <c r="F34" s="19">
        <v>2100</v>
      </c>
      <c r="G34" s="20" t="s">
        <v>36</v>
      </c>
      <c r="H34" s="17" t="s">
        <v>27</v>
      </c>
      <c r="I34" s="17" t="s">
        <v>28</v>
      </c>
      <c r="J34" s="19" t="s">
        <v>37</v>
      </c>
      <c r="K34" s="17" t="s">
        <v>30</v>
      </c>
      <c r="L34" s="19" t="s">
        <v>39</v>
      </c>
      <c r="M34" s="17" t="s">
        <v>32</v>
      </c>
      <c r="N34" s="19">
        <v>1</v>
      </c>
      <c r="O34" s="21">
        <v>1672.5</v>
      </c>
      <c r="P34" s="21">
        <v>1672.5</v>
      </c>
      <c r="Q34" s="19" t="s">
        <v>98</v>
      </c>
      <c r="R34" s="21" t="s">
        <v>48</v>
      </c>
      <c r="S34" s="21" t="s">
        <v>33</v>
      </c>
      <c r="T34" s="21" t="s">
        <v>64</v>
      </c>
      <c r="U34" s="23">
        <v>44894</v>
      </c>
      <c r="V34" s="19" t="s">
        <v>65</v>
      </c>
      <c r="W34" s="19" t="s">
        <v>66</v>
      </c>
      <c r="X34" s="19" t="s">
        <v>48</v>
      </c>
      <c r="Y34" s="103">
        <f>P34*70/100</f>
        <v>1170.75</v>
      </c>
      <c r="Z34" s="103">
        <f>P34*15/100</f>
        <v>250.875</v>
      </c>
      <c r="AA34" s="103"/>
      <c r="AB34" s="95"/>
      <c r="AC34" s="95"/>
      <c r="AD34" s="95"/>
      <c r="AE34" s="111">
        <f t="shared" si="0"/>
        <v>1170.75</v>
      </c>
      <c r="AF34" s="111">
        <f t="shared" ref="AF34" si="7">Z34+AA34+AC34+AD34</f>
        <v>250.875</v>
      </c>
      <c r="AG34" s="111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</row>
    <row r="35" spans="1:73" s="16" customFormat="1" ht="15" customHeight="1" x14ac:dyDescent="0.25">
      <c r="A35" s="5">
        <f>A34+1</f>
        <v>28</v>
      </c>
      <c r="B35" s="6" t="s">
        <v>34</v>
      </c>
      <c r="C35" s="15" t="s">
        <v>109</v>
      </c>
      <c r="D35" s="5">
        <v>150</v>
      </c>
      <c r="E35" s="8">
        <v>900</v>
      </c>
      <c r="F35" s="8">
        <v>2100</v>
      </c>
      <c r="G35" s="9" t="s">
        <v>36</v>
      </c>
      <c r="H35" s="5" t="s">
        <v>27</v>
      </c>
      <c r="I35" s="5" t="s">
        <v>28</v>
      </c>
      <c r="J35" s="8" t="s">
        <v>37</v>
      </c>
      <c r="K35" s="5" t="s">
        <v>38</v>
      </c>
      <c r="L35" s="8" t="s">
        <v>45</v>
      </c>
      <c r="M35" s="5" t="s">
        <v>40</v>
      </c>
      <c r="N35" s="10">
        <v>1</v>
      </c>
      <c r="O35" s="11">
        <v>1540.25</v>
      </c>
      <c r="P35" s="11">
        <v>1540.25</v>
      </c>
      <c r="Q35" s="27" t="s">
        <v>60</v>
      </c>
      <c r="R35" s="11" t="s">
        <v>48</v>
      </c>
      <c r="S35" s="11" t="s">
        <v>33</v>
      </c>
      <c r="T35" s="11"/>
      <c r="U35" s="11"/>
      <c r="V35" s="12"/>
      <c r="W35" s="12"/>
      <c r="X35" s="12"/>
      <c r="Y35" s="102"/>
      <c r="Z35" s="102"/>
      <c r="AA35" s="102"/>
      <c r="AB35" s="94"/>
      <c r="AC35" s="94"/>
      <c r="AD35" s="94"/>
      <c r="AE35" s="111">
        <f t="shared" si="0"/>
        <v>0</v>
      </c>
      <c r="AF35" s="111"/>
      <c r="AG35" s="111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</row>
    <row r="36" spans="1:73" s="16" customFormat="1" ht="15" customHeight="1" x14ac:dyDescent="0.25">
      <c r="A36" s="5">
        <f>A35+1</f>
        <v>29</v>
      </c>
      <c r="B36" s="6" t="s">
        <v>34</v>
      </c>
      <c r="C36" s="15" t="s">
        <v>110</v>
      </c>
      <c r="D36" s="5">
        <v>150</v>
      </c>
      <c r="E36" s="8">
        <v>900</v>
      </c>
      <c r="F36" s="8">
        <v>2100</v>
      </c>
      <c r="G36" s="9" t="s">
        <v>36</v>
      </c>
      <c r="H36" s="5" t="s">
        <v>27</v>
      </c>
      <c r="I36" s="5" t="s">
        <v>28</v>
      </c>
      <c r="J36" s="8" t="s">
        <v>37</v>
      </c>
      <c r="K36" s="5" t="s">
        <v>38</v>
      </c>
      <c r="L36" s="8" t="s">
        <v>39</v>
      </c>
      <c r="M36" s="5" t="s">
        <v>40</v>
      </c>
      <c r="N36" s="10">
        <v>1</v>
      </c>
      <c r="O36" s="11">
        <v>1540.25</v>
      </c>
      <c r="P36" s="11">
        <v>1540.25</v>
      </c>
      <c r="Q36" s="27" t="s">
        <v>41</v>
      </c>
      <c r="R36" s="11"/>
      <c r="S36" s="11" t="s">
        <v>33</v>
      </c>
      <c r="T36" s="11" t="s">
        <v>42</v>
      </c>
      <c r="U36" s="11"/>
      <c r="V36" s="12"/>
      <c r="W36" s="12"/>
      <c r="X36" s="12"/>
      <c r="Y36" s="102"/>
      <c r="Z36" s="102"/>
      <c r="AA36" s="102"/>
      <c r="AB36" s="94"/>
      <c r="AC36" s="94"/>
      <c r="AD36" s="94"/>
      <c r="AE36" s="111">
        <f t="shared" si="0"/>
        <v>0</v>
      </c>
      <c r="AF36" s="111"/>
      <c r="AG36" s="111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</row>
    <row r="37" spans="1:73" s="3" customFormat="1" ht="15" customHeight="1" x14ac:dyDescent="0.25">
      <c r="A37" s="127" t="s">
        <v>111</v>
      </c>
      <c r="B37" s="127"/>
      <c r="C37" s="28"/>
      <c r="D37" s="28"/>
      <c r="E37" s="28"/>
      <c r="F37" s="28"/>
      <c r="G37" s="28"/>
      <c r="H37" s="28"/>
      <c r="I37" s="28"/>
      <c r="J37" s="28"/>
      <c r="K37" s="28"/>
      <c r="L37" s="9"/>
      <c r="M37" s="9"/>
      <c r="N37" s="9"/>
      <c r="O37" s="11">
        <v>0</v>
      </c>
      <c r="P37" s="11">
        <v>0</v>
      </c>
      <c r="Q37" s="27"/>
      <c r="R37" s="11"/>
      <c r="S37" s="11"/>
      <c r="T37" s="11"/>
      <c r="U37" s="11"/>
      <c r="V37" s="12"/>
      <c r="W37" s="29"/>
      <c r="X37" s="29"/>
      <c r="Y37" s="101"/>
      <c r="Z37" s="101"/>
      <c r="AA37" s="101"/>
      <c r="AB37" s="96"/>
      <c r="AC37" s="96"/>
      <c r="AD37" s="96"/>
      <c r="AE37" s="111">
        <f t="shared" si="0"/>
        <v>0</v>
      </c>
      <c r="AF37" s="111"/>
      <c r="AG37" s="111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</row>
    <row r="38" spans="1:73" s="16" customFormat="1" ht="15" customHeight="1" x14ac:dyDescent="0.25">
      <c r="A38" s="5">
        <v>30</v>
      </c>
      <c r="B38" s="6" t="s">
        <v>73</v>
      </c>
      <c r="C38" s="15" t="s">
        <v>112</v>
      </c>
      <c r="D38" s="5">
        <v>150</v>
      </c>
      <c r="E38" s="8">
        <v>1000</v>
      </c>
      <c r="F38" s="8">
        <v>2100</v>
      </c>
      <c r="G38" s="9" t="s">
        <v>36</v>
      </c>
      <c r="H38" s="5" t="s">
        <v>27</v>
      </c>
      <c r="I38" s="5" t="s">
        <v>28</v>
      </c>
      <c r="J38" s="8" t="s">
        <v>37</v>
      </c>
      <c r="K38" s="5" t="s">
        <v>38</v>
      </c>
      <c r="L38" s="8" t="s">
        <v>45</v>
      </c>
      <c r="M38" s="5" t="s">
        <v>40</v>
      </c>
      <c r="N38" s="10">
        <v>1</v>
      </c>
      <c r="O38" s="11">
        <v>1599.7625</v>
      </c>
      <c r="P38" s="11">
        <v>1599.7625</v>
      </c>
      <c r="Q38" s="27" t="s">
        <v>113</v>
      </c>
      <c r="R38" s="11" t="s">
        <v>48</v>
      </c>
      <c r="S38" s="11" t="s">
        <v>33</v>
      </c>
      <c r="T38" s="11"/>
      <c r="U38" s="11"/>
      <c r="V38" s="12"/>
      <c r="W38" s="12"/>
      <c r="X38" s="12"/>
      <c r="Y38" s="102"/>
      <c r="Z38" s="102"/>
      <c r="AA38" s="102"/>
      <c r="AB38" s="94"/>
      <c r="AC38" s="94"/>
      <c r="AD38" s="94"/>
      <c r="AE38" s="111">
        <f t="shared" si="0"/>
        <v>0</v>
      </c>
      <c r="AF38" s="111"/>
      <c r="AG38" s="111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</row>
    <row r="39" spans="1:73" s="3" customFormat="1" ht="15" customHeight="1" x14ac:dyDescent="0.25">
      <c r="A39" s="127" t="s">
        <v>114</v>
      </c>
      <c r="B39" s="127"/>
      <c r="C39" s="28"/>
      <c r="D39" s="28"/>
      <c r="E39" s="28"/>
      <c r="F39" s="28"/>
      <c r="G39" s="28"/>
      <c r="H39" s="28"/>
      <c r="I39" s="28"/>
      <c r="J39" s="28"/>
      <c r="K39" s="28"/>
      <c r="L39" s="9"/>
      <c r="M39" s="9"/>
      <c r="N39" s="9"/>
      <c r="O39" s="11">
        <v>0</v>
      </c>
      <c r="P39" s="11">
        <v>0</v>
      </c>
      <c r="Q39" s="27"/>
      <c r="R39" s="11"/>
      <c r="S39" s="11"/>
      <c r="T39" s="11"/>
      <c r="U39" s="11"/>
      <c r="V39" s="12"/>
      <c r="W39" s="29"/>
      <c r="X39" s="29"/>
      <c r="Y39" s="101"/>
      <c r="Z39" s="101"/>
      <c r="AA39" s="101"/>
      <c r="AB39" s="96"/>
      <c r="AC39" s="96"/>
      <c r="AD39" s="96"/>
      <c r="AE39" s="111">
        <f t="shared" si="0"/>
        <v>0</v>
      </c>
      <c r="AF39" s="111"/>
      <c r="AG39" s="111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</row>
    <row r="40" spans="1:73" s="16" customFormat="1" ht="15" customHeight="1" x14ac:dyDescent="0.25">
      <c r="A40" s="5">
        <v>31</v>
      </c>
      <c r="B40" s="6" t="s">
        <v>34</v>
      </c>
      <c r="C40" s="15" t="s">
        <v>115</v>
      </c>
      <c r="D40" s="5">
        <v>150</v>
      </c>
      <c r="E40" s="8">
        <v>900</v>
      </c>
      <c r="F40" s="8">
        <v>2100</v>
      </c>
      <c r="G40" s="9" t="s">
        <v>36</v>
      </c>
      <c r="H40" s="5" t="s">
        <v>27</v>
      </c>
      <c r="I40" s="5" t="s">
        <v>28</v>
      </c>
      <c r="J40" s="8" t="s">
        <v>37</v>
      </c>
      <c r="K40" s="5" t="s">
        <v>38</v>
      </c>
      <c r="L40" s="8" t="s">
        <v>45</v>
      </c>
      <c r="M40" s="5" t="s">
        <v>40</v>
      </c>
      <c r="N40" s="10">
        <v>1</v>
      </c>
      <c r="O40" s="11">
        <v>1540.25</v>
      </c>
      <c r="P40" s="11">
        <v>1540.25</v>
      </c>
      <c r="Q40" s="27" t="s">
        <v>60</v>
      </c>
      <c r="R40" s="11" t="s">
        <v>48</v>
      </c>
      <c r="S40" s="11" t="s">
        <v>33</v>
      </c>
      <c r="T40" s="11"/>
      <c r="U40" s="11"/>
      <c r="V40" s="12"/>
      <c r="W40" s="12"/>
      <c r="X40" s="12"/>
      <c r="Y40" s="102"/>
      <c r="Z40" s="102"/>
      <c r="AA40" s="102"/>
      <c r="AB40" s="94"/>
      <c r="AC40" s="94"/>
      <c r="AD40" s="94"/>
      <c r="AE40" s="111">
        <f t="shared" si="0"/>
        <v>0</v>
      </c>
      <c r="AF40" s="111"/>
      <c r="AG40" s="111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</row>
    <row r="41" spans="1:73" s="3" customFormat="1" ht="15" customHeight="1" x14ac:dyDescent="0.25">
      <c r="A41" s="127" t="s">
        <v>116</v>
      </c>
      <c r="B41" s="127"/>
      <c r="C41" s="28"/>
      <c r="D41" s="28"/>
      <c r="E41" s="28"/>
      <c r="F41" s="28"/>
      <c r="G41" s="28"/>
      <c r="H41" s="28"/>
      <c r="I41" s="28"/>
      <c r="J41" s="28"/>
      <c r="K41" s="28"/>
      <c r="L41" s="9"/>
      <c r="M41" s="9"/>
      <c r="N41" s="9"/>
      <c r="O41" s="11">
        <v>0</v>
      </c>
      <c r="P41" s="11">
        <v>0</v>
      </c>
      <c r="Q41" s="27"/>
      <c r="R41" s="11"/>
      <c r="S41" s="11"/>
      <c r="T41" s="11"/>
      <c r="U41" s="11"/>
      <c r="V41" s="12"/>
      <c r="W41" s="29"/>
      <c r="X41" s="29"/>
      <c r="Y41" s="101"/>
      <c r="Z41" s="101"/>
      <c r="AA41" s="101"/>
      <c r="AB41" s="96"/>
      <c r="AC41" s="96"/>
      <c r="AD41" s="96"/>
      <c r="AE41" s="111">
        <f t="shared" si="0"/>
        <v>0</v>
      </c>
      <c r="AF41" s="111"/>
      <c r="AG41" s="111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</row>
    <row r="42" spans="1:73" s="14" customFormat="1" ht="15" customHeight="1" x14ac:dyDescent="0.25">
      <c r="A42" s="5">
        <v>32</v>
      </c>
      <c r="B42" s="6" t="s">
        <v>93</v>
      </c>
      <c r="C42" s="7" t="s">
        <v>117</v>
      </c>
      <c r="D42" s="5">
        <v>150</v>
      </c>
      <c r="E42" s="8">
        <v>1100</v>
      </c>
      <c r="F42" s="8">
        <v>2100</v>
      </c>
      <c r="G42" s="9" t="s">
        <v>87</v>
      </c>
      <c r="H42" s="5" t="s">
        <v>27</v>
      </c>
      <c r="I42" s="5" t="s">
        <v>28</v>
      </c>
      <c r="J42" s="8" t="s">
        <v>37</v>
      </c>
      <c r="K42" s="5" t="s">
        <v>38</v>
      </c>
      <c r="L42" s="8" t="s">
        <v>31</v>
      </c>
      <c r="M42" s="5" t="s">
        <v>40</v>
      </c>
      <c r="N42" s="10">
        <v>1</v>
      </c>
      <c r="O42" s="11">
        <v>1989.23875</v>
      </c>
      <c r="P42" s="11">
        <v>1989.23875</v>
      </c>
      <c r="Q42" s="27" t="s">
        <v>118</v>
      </c>
      <c r="R42" s="11"/>
      <c r="S42" s="11" t="s">
        <v>33</v>
      </c>
      <c r="T42" s="11" t="s">
        <v>119</v>
      </c>
      <c r="U42" s="11"/>
      <c r="V42" s="12"/>
      <c r="W42" s="12"/>
      <c r="X42" s="12"/>
      <c r="Y42" s="102"/>
      <c r="Z42" s="102"/>
      <c r="AA42" s="102"/>
      <c r="AB42" s="94"/>
      <c r="AC42" s="94"/>
      <c r="AD42" s="94"/>
      <c r="AE42" s="111">
        <f t="shared" si="0"/>
        <v>0</v>
      </c>
      <c r="AF42" s="111"/>
      <c r="AG42" s="111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</row>
    <row r="43" spans="1:73" s="3" customFormat="1" ht="15" customHeight="1" x14ac:dyDescent="0.25">
      <c r="A43" s="127" t="s">
        <v>120</v>
      </c>
      <c r="B43" s="127"/>
      <c r="C43" s="28"/>
      <c r="D43" s="28"/>
      <c r="E43" s="28"/>
      <c r="F43" s="28"/>
      <c r="G43" s="28"/>
      <c r="H43" s="28"/>
      <c r="I43" s="28"/>
      <c r="J43" s="28"/>
      <c r="K43" s="28"/>
      <c r="L43" s="9"/>
      <c r="M43" s="9"/>
      <c r="N43" s="9"/>
      <c r="O43" s="11">
        <v>0</v>
      </c>
      <c r="P43" s="11">
        <v>0</v>
      </c>
      <c r="Q43" s="27"/>
      <c r="R43" s="11"/>
      <c r="S43" s="11"/>
      <c r="T43" s="11"/>
      <c r="U43" s="11"/>
      <c r="V43" s="12"/>
      <c r="W43" s="29"/>
      <c r="X43" s="29"/>
      <c r="Y43" s="101"/>
      <c r="Z43" s="101"/>
      <c r="AA43" s="101"/>
      <c r="AB43" s="96"/>
      <c r="AC43" s="96"/>
      <c r="AD43" s="96"/>
      <c r="AE43" s="111">
        <f t="shared" si="0"/>
        <v>0</v>
      </c>
      <c r="AF43" s="111"/>
      <c r="AG43" s="111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</row>
    <row r="44" spans="1:73" s="25" customFormat="1" ht="15" customHeight="1" x14ac:dyDescent="0.25">
      <c r="A44" s="17">
        <v>33</v>
      </c>
      <c r="B44" s="17" t="s">
        <v>34</v>
      </c>
      <c r="C44" s="18" t="s">
        <v>121</v>
      </c>
      <c r="D44" s="17">
        <v>150</v>
      </c>
      <c r="E44" s="19">
        <v>900</v>
      </c>
      <c r="F44" s="19">
        <v>2100</v>
      </c>
      <c r="G44" s="20" t="s">
        <v>36</v>
      </c>
      <c r="H44" s="17" t="s">
        <v>27</v>
      </c>
      <c r="I44" s="17" t="s">
        <v>28</v>
      </c>
      <c r="J44" s="19" t="s">
        <v>37</v>
      </c>
      <c r="K44" s="17" t="s">
        <v>30</v>
      </c>
      <c r="L44" s="19" t="s">
        <v>45</v>
      </c>
      <c r="M44" s="17" t="s">
        <v>32</v>
      </c>
      <c r="N44" s="19">
        <v>1</v>
      </c>
      <c r="O44" s="21">
        <v>1672.5</v>
      </c>
      <c r="P44" s="21">
        <v>1672.5</v>
      </c>
      <c r="Q44" s="19" t="s">
        <v>122</v>
      </c>
      <c r="R44" s="21" t="s">
        <v>48</v>
      </c>
      <c r="S44" s="21" t="s">
        <v>33</v>
      </c>
      <c r="T44" s="22">
        <v>709</v>
      </c>
      <c r="U44" s="23">
        <v>44851</v>
      </c>
      <c r="V44" s="19" t="s">
        <v>46</v>
      </c>
      <c r="W44" s="19" t="s">
        <v>47</v>
      </c>
      <c r="X44" s="19" t="s">
        <v>48</v>
      </c>
      <c r="Y44" s="103">
        <f>P44*70/100</f>
        <v>1170.75</v>
      </c>
      <c r="Z44" s="103">
        <f>P44*15/100</f>
        <v>250.875</v>
      </c>
      <c r="AA44" s="103"/>
      <c r="AB44" s="95"/>
      <c r="AC44" s="95"/>
      <c r="AD44" s="95"/>
      <c r="AE44" s="111">
        <f t="shared" si="0"/>
        <v>1170.75</v>
      </c>
      <c r="AF44" s="111">
        <f t="shared" ref="AF44" si="8">Z44+AA44+AC44+AD44</f>
        <v>250.875</v>
      </c>
      <c r="AG44" s="111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</row>
    <row r="45" spans="1:73" s="3" customFormat="1" ht="15" customHeight="1" x14ac:dyDescent="0.25">
      <c r="A45" s="127" t="s">
        <v>123</v>
      </c>
      <c r="B45" s="127"/>
      <c r="C45" s="28"/>
      <c r="D45" s="28"/>
      <c r="E45" s="28"/>
      <c r="F45" s="28"/>
      <c r="G45" s="28"/>
      <c r="H45" s="28"/>
      <c r="I45" s="28"/>
      <c r="J45" s="28"/>
      <c r="K45" s="28"/>
      <c r="L45" s="9"/>
      <c r="M45" s="9"/>
      <c r="N45" s="9"/>
      <c r="O45" s="11">
        <v>0</v>
      </c>
      <c r="P45" s="11">
        <v>0</v>
      </c>
      <c r="Q45" s="27"/>
      <c r="R45" s="11"/>
      <c r="S45" s="11"/>
      <c r="T45" s="11"/>
      <c r="U45" s="11"/>
      <c r="V45" s="12"/>
      <c r="W45" s="29"/>
      <c r="X45" s="29"/>
      <c r="Y45" s="101"/>
      <c r="Z45" s="101"/>
      <c r="AA45" s="101"/>
      <c r="AB45" s="96"/>
      <c r="AC45" s="96"/>
      <c r="AD45" s="96"/>
      <c r="AE45" s="111">
        <f t="shared" si="0"/>
        <v>0</v>
      </c>
      <c r="AF45" s="111"/>
      <c r="AG45" s="111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</row>
    <row r="46" spans="1:73" s="25" customFormat="1" ht="15" customHeight="1" x14ac:dyDescent="0.25">
      <c r="A46" s="17">
        <f>A44+1</f>
        <v>34</v>
      </c>
      <c r="B46" s="17" t="s">
        <v>34</v>
      </c>
      <c r="C46" s="18" t="s">
        <v>124</v>
      </c>
      <c r="D46" s="17">
        <v>150</v>
      </c>
      <c r="E46" s="19">
        <v>900</v>
      </c>
      <c r="F46" s="19">
        <v>2100</v>
      </c>
      <c r="G46" s="20" t="s">
        <v>36</v>
      </c>
      <c r="H46" s="17" t="s">
        <v>27</v>
      </c>
      <c r="I46" s="17" t="s">
        <v>28</v>
      </c>
      <c r="J46" s="19" t="s">
        <v>37</v>
      </c>
      <c r="K46" s="17" t="s">
        <v>30</v>
      </c>
      <c r="L46" s="19" t="s">
        <v>45</v>
      </c>
      <c r="M46" s="17" t="s">
        <v>32</v>
      </c>
      <c r="N46" s="19">
        <v>1</v>
      </c>
      <c r="O46" s="21">
        <v>1672.5</v>
      </c>
      <c r="P46" s="21">
        <v>1672.5</v>
      </c>
      <c r="Q46" s="19" t="s">
        <v>122</v>
      </c>
      <c r="R46" s="21" t="s">
        <v>48</v>
      </c>
      <c r="S46" s="21" t="s">
        <v>33</v>
      </c>
      <c r="T46" s="22">
        <v>709</v>
      </c>
      <c r="U46" s="23">
        <v>44851</v>
      </c>
      <c r="V46" s="19" t="s">
        <v>46</v>
      </c>
      <c r="W46" s="19" t="s">
        <v>47</v>
      </c>
      <c r="X46" s="19" t="s">
        <v>48</v>
      </c>
      <c r="Y46" s="103">
        <f>P46*70/100</f>
        <v>1170.75</v>
      </c>
      <c r="Z46" s="103">
        <f>P46*15/100</f>
        <v>250.875</v>
      </c>
      <c r="AA46" s="103"/>
      <c r="AB46" s="95"/>
      <c r="AC46" s="95"/>
      <c r="AD46" s="95"/>
      <c r="AE46" s="111">
        <f t="shared" si="0"/>
        <v>1170.75</v>
      </c>
      <c r="AF46" s="111">
        <f t="shared" ref="AF46" si="9">Z46+AA46+AC46+AD46</f>
        <v>250.875</v>
      </c>
      <c r="AG46" s="111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</row>
    <row r="47" spans="1:73" s="16" customFormat="1" ht="15" customHeight="1" x14ac:dyDescent="0.25">
      <c r="A47" s="5">
        <f>A46+1</f>
        <v>35</v>
      </c>
      <c r="B47" s="30" t="s">
        <v>73</v>
      </c>
      <c r="C47" s="15" t="s">
        <v>125</v>
      </c>
      <c r="D47" s="5">
        <v>150</v>
      </c>
      <c r="E47" s="8">
        <v>1000</v>
      </c>
      <c r="F47" s="8">
        <v>2100</v>
      </c>
      <c r="G47" s="9" t="s">
        <v>36</v>
      </c>
      <c r="H47" s="5" t="s">
        <v>27</v>
      </c>
      <c r="I47" s="5" t="s">
        <v>28</v>
      </c>
      <c r="J47" s="8" t="s">
        <v>37</v>
      </c>
      <c r="K47" s="5" t="s">
        <v>38</v>
      </c>
      <c r="L47" s="8" t="s">
        <v>45</v>
      </c>
      <c r="M47" s="5" t="s">
        <v>40</v>
      </c>
      <c r="N47" s="10">
        <v>1</v>
      </c>
      <c r="O47" s="11">
        <v>1599.7625</v>
      </c>
      <c r="P47" s="11">
        <v>1599.7625</v>
      </c>
      <c r="Q47" s="31" t="s">
        <v>126</v>
      </c>
      <c r="R47" s="11" t="s">
        <v>48</v>
      </c>
      <c r="S47" s="11" t="s">
        <v>33</v>
      </c>
      <c r="T47" s="11" t="s">
        <v>127</v>
      </c>
      <c r="U47" s="32">
        <v>44952</v>
      </c>
      <c r="V47" s="12" t="s">
        <v>128</v>
      </c>
      <c r="W47" s="12"/>
      <c r="X47" s="12"/>
      <c r="Y47" s="102"/>
      <c r="Z47" s="102"/>
      <c r="AA47" s="102"/>
      <c r="AB47" s="94"/>
      <c r="AC47" s="94"/>
      <c r="AD47" s="94"/>
      <c r="AE47" s="111">
        <f t="shared" si="0"/>
        <v>0</v>
      </c>
      <c r="AF47" s="111"/>
      <c r="AG47" s="111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</row>
    <row r="48" spans="1:73" s="3" customFormat="1" ht="15" customHeight="1" x14ac:dyDescent="0.25">
      <c r="A48" s="127" t="s">
        <v>129</v>
      </c>
      <c r="B48" s="127"/>
      <c r="C48" s="28"/>
      <c r="D48" s="28"/>
      <c r="E48" s="28"/>
      <c r="F48" s="28"/>
      <c r="G48" s="28"/>
      <c r="H48" s="28"/>
      <c r="I48" s="28"/>
      <c r="J48" s="28"/>
      <c r="K48" s="28"/>
      <c r="L48" s="9"/>
      <c r="M48" s="9"/>
      <c r="N48" s="9"/>
      <c r="O48" s="11">
        <v>0</v>
      </c>
      <c r="P48" s="11">
        <v>0</v>
      </c>
      <c r="Q48" s="27"/>
      <c r="R48" s="11"/>
      <c r="S48" s="11"/>
      <c r="T48" s="11"/>
      <c r="U48" s="11"/>
      <c r="V48" s="12"/>
      <c r="W48" s="29"/>
      <c r="X48" s="29"/>
      <c r="Y48" s="101"/>
      <c r="Z48" s="101"/>
      <c r="AA48" s="101"/>
      <c r="AB48" s="96"/>
      <c r="AC48" s="96"/>
      <c r="AD48" s="96"/>
      <c r="AE48" s="111">
        <f t="shared" si="0"/>
        <v>0</v>
      </c>
      <c r="AF48" s="111"/>
      <c r="AG48" s="111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</row>
    <row r="49" spans="1:73" s="16" customFormat="1" ht="15" customHeight="1" x14ac:dyDescent="0.25">
      <c r="A49" s="5">
        <v>36</v>
      </c>
      <c r="B49" s="6" t="s">
        <v>93</v>
      </c>
      <c r="C49" s="15" t="s">
        <v>130</v>
      </c>
      <c r="D49" s="5">
        <v>150</v>
      </c>
      <c r="E49" s="8">
        <v>1200</v>
      </c>
      <c r="F49" s="8">
        <v>2100</v>
      </c>
      <c r="G49" s="9" t="s">
        <v>87</v>
      </c>
      <c r="H49" s="5" t="s">
        <v>27</v>
      </c>
      <c r="I49" s="5" t="s">
        <v>28</v>
      </c>
      <c r="J49" s="8" t="s">
        <v>37</v>
      </c>
      <c r="K49" s="5" t="s">
        <v>38</v>
      </c>
      <c r="L49" s="8" t="s">
        <v>45</v>
      </c>
      <c r="M49" s="5" t="s">
        <v>40</v>
      </c>
      <c r="N49" s="10">
        <v>1</v>
      </c>
      <c r="O49" s="11">
        <v>2246.4650000000001</v>
      </c>
      <c r="P49" s="11">
        <v>2246.4650000000001</v>
      </c>
      <c r="Q49" s="27"/>
      <c r="R49" s="11"/>
      <c r="S49" s="11" t="s">
        <v>33</v>
      </c>
      <c r="T49" s="11"/>
      <c r="U49" s="11"/>
      <c r="V49" s="12"/>
      <c r="W49" s="12"/>
      <c r="X49" s="12"/>
      <c r="Y49" s="102"/>
      <c r="Z49" s="102"/>
      <c r="AA49" s="102"/>
      <c r="AB49" s="94"/>
      <c r="AC49" s="94"/>
      <c r="AD49" s="94"/>
      <c r="AE49" s="111">
        <f t="shared" si="0"/>
        <v>0</v>
      </c>
      <c r="AF49" s="111"/>
      <c r="AG49" s="111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</row>
    <row r="50" spans="1:73" s="16" customFormat="1" ht="15" customHeight="1" x14ac:dyDescent="0.25">
      <c r="A50" s="5">
        <f t="shared" ref="A50:A55" si="10">A49+1</f>
        <v>37</v>
      </c>
      <c r="B50" s="8" t="s">
        <v>131</v>
      </c>
      <c r="C50" s="15" t="s">
        <v>132</v>
      </c>
      <c r="D50" s="5">
        <v>150</v>
      </c>
      <c r="E50" s="8">
        <v>1200</v>
      </c>
      <c r="F50" s="8">
        <v>2100</v>
      </c>
      <c r="G50" s="9" t="s">
        <v>87</v>
      </c>
      <c r="H50" s="5" t="s">
        <v>27</v>
      </c>
      <c r="I50" s="5" t="s">
        <v>28</v>
      </c>
      <c r="J50" s="8" t="s">
        <v>37</v>
      </c>
      <c r="K50" s="5" t="s">
        <v>38</v>
      </c>
      <c r="L50" s="8" t="s">
        <v>39</v>
      </c>
      <c r="M50" s="5" t="s">
        <v>40</v>
      </c>
      <c r="N50" s="10">
        <v>1</v>
      </c>
      <c r="O50" s="11">
        <v>2246.4650000000001</v>
      </c>
      <c r="P50" s="11">
        <v>2246.4650000000001</v>
      </c>
      <c r="Q50" s="27" t="s">
        <v>133</v>
      </c>
      <c r="R50" s="11" t="s">
        <v>48</v>
      </c>
      <c r="S50" s="11" t="s">
        <v>33</v>
      </c>
      <c r="T50" s="11" t="s">
        <v>127</v>
      </c>
      <c r="U50" s="32">
        <v>44952</v>
      </c>
      <c r="V50" s="12" t="s">
        <v>128</v>
      </c>
      <c r="W50" s="12"/>
      <c r="X50" s="12"/>
      <c r="Y50" s="102"/>
      <c r="Z50" s="102"/>
      <c r="AA50" s="102"/>
      <c r="AB50" s="94"/>
      <c r="AC50" s="94"/>
      <c r="AD50" s="94"/>
      <c r="AE50" s="111">
        <f t="shared" si="0"/>
        <v>0</v>
      </c>
      <c r="AF50" s="111"/>
      <c r="AG50" s="111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</row>
    <row r="51" spans="1:73" s="16" customFormat="1" ht="15" customHeight="1" x14ac:dyDescent="0.25">
      <c r="A51" s="5">
        <f t="shared" si="10"/>
        <v>38</v>
      </c>
      <c r="B51" s="8" t="s">
        <v>131</v>
      </c>
      <c r="C51" s="15" t="s">
        <v>134</v>
      </c>
      <c r="D51" s="5">
        <v>150</v>
      </c>
      <c r="E51" s="8">
        <v>1200</v>
      </c>
      <c r="F51" s="8">
        <v>2100</v>
      </c>
      <c r="G51" s="9" t="s">
        <v>87</v>
      </c>
      <c r="H51" s="5" t="s">
        <v>27</v>
      </c>
      <c r="I51" s="5" t="s">
        <v>28</v>
      </c>
      <c r="J51" s="8" t="s">
        <v>135</v>
      </c>
      <c r="K51" s="5" t="s">
        <v>30</v>
      </c>
      <c r="L51" s="8" t="s">
        <v>39</v>
      </c>
      <c r="M51" s="5" t="s">
        <v>40</v>
      </c>
      <c r="N51" s="10">
        <v>1</v>
      </c>
      <c r="O51" s="11">
        <v>2378.7150000000001</v>
      </c>
      <c r="P51" s="11">
        <v>2378.7150000000001</v>
      </c>
      <c r="Q51" s="27" t="s">
        <v>136</v>
      </c>
      <c r="R51" s="11" t="s">
        <v>48</v>
      </c>
      <c r="S51" s="11" t="s">
        <v>33</v>
      </c>
      <c r="T51" s="11" t="s">
        <v>127</v>
      </c>
      <c r="U51" s="32">
        <v>44952</v>
      </c>
      <c r="V51" s="12" t="s">
        <v>128</v>
      </c>
      <c r="W51" s="12"/>
      <c r="X51" s="12"/>
      <c r="Y51" s="102"/>
      <c r="Z51" s="102"/>
      <c r="AA51" s="102"/>
      <c r="AB51" s="94"/>
      <c r="AC51" s="94"/>
      <c r="AD51" s="94"/>
      <c r="AE51" s="111">
        <f t="shared" si="0"/>
        <v>0</v>
      </c>
      <c r="AF51" s="111"/>
      <c r="AG51" s="111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</row>
    <row r="52" spans="1:73" s="16" customFormat="1" ht="15" customHeight="1" x14ac:dyDescent="0.25">
      <c r="A52" s="5">
        <f t="shared" si="10"/>
        <v>39</v>
      </c>
      <c r="B52" s="6" t="s">
        <v>137</v>
      </c>
      <c r="C52" s="15" t="s">
        <v>138</v>
      </c>
      <c r="D52" s="5">
        <v>150</v>
      </c>
      <c r="E52" s="8">
        <v>1200</v>
      </c>
      <c r="F52" s="8">
        <v>2100</v>
      </c>
      <c r="G52" s="9" t="s">
        <v>36</v>
      </c>
      <c r="H52" s="5" t="s">
        <v>27</v>
      </c>
      <c r="I52" s="5" t="s">
        <v>27</v>
      </c>
      <c r="J52" s="8" t="s">
        <v>97</v>
      </c>
      <c r="K52" s="5" t="s">
        <v>30</v>
      </c>
      <c r="L52" s="8" t="s">
        <v>45</v>
      </c>
      <c r="M52" s="5" t="s">
        <v>40</v>
      </c>
      <c r="N52" s="10">
        <v>1</v>
      </c>
      <c r="O52" s="11">
        <v>2148.6</v>
      </c>
      <c r="P52" s="11">
        <v>2148.6</v>
      </c>
      <c r="Q52" s="27"/>
      <c r="R52" s="11"/>
      <c r="S52" s="11" t="s">
        <v>33</v>
      </c>
      <c r="T52" s="11"/>
      <c r="U52" s="11"/>
      <c r="V52" s="12"/>
      <c r="W52" s="12"/>
      <c r="X52" s="12"/>
      <c r="Y52" s="102"/>
      <c r="Z52" s="102"/>
      <c r="AA52" s="102"/>
      <c r="AB52" s="94"/>
      <c r="AC52" s="94"/>
      <c r="AD52" s="94"/>
      <c r="AE52" s="111">
        <f t="shared" si="0"/>
        <v>0</v>
      </c>
      <c r="AF52" s="111"/>
      <c r="AG52" s="111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</row>
    <row r="53" spans="1:73" s="25" customFormat="1" ht="15" customHeight="1" x14ac:dyDescent="0.25">
      <c r="A53" s="17">
        <f t="shared" si="10"/>
        <v>40</v>
      </c>
      <c r="B53" s="17" t="s">
        <v>34</v>
      </c>
      <c r="C53" s="18" t="s">
        <v>139</v>
      </c>
      <c r="D53" s="17">
        <v>150</v>
      </c>
      <c r="E53" s="19">
        <v>900</v>
      </c>
      <c r="F53" s="19">
        <v>2100</v>
      </c>
      <c r="G53" s="20" t="s">
        <v>36</v>
      </c>
      <c r="H53" s="17" t="s">
        <v>27</v>
      </c>
      <c r="I53" s="17" t="s">
        <v>28</v>
      </c>
      <c r="J53" s="19" t="s">
        <v>37</v>
      </c>
      <c r="K53" s="17" t="s">
        <v>30</v>
      </c>
      <c r="L53" s="19" t="s">
        <v>45</v>
      </c>
      <c r="M53" s="17" t="s">
        <v>32</v>
      </c>
      <c r="N53" s="19">
        <v>1</v>
      </c>
      <c r="O53" s="21">
        <v>1672.5</v>
      </c>
      <c r="P53" s="21">
        <v>1672.5</v>
      </c>
      <c r="Q53" s="19" t="s">
        <v>122</v>
      </c>
      <c r="R53" s="21" t="s">
        <v>48</v>
      </c>
      <c r="S53" s="21" t="s">
        <v>33</v>
      </c>
      <c r="T53" s="22">
        <v>709</v>
      </c>
      <c r="U53" s="23">
        <v>44851</v>
      </c>
      <c r="V53" s="19" t="s">
        <v>46</v>
      </c>
      <c r="W53" s="19" t="s">
        <v>47</v>
      </c>
      <c r="X53" s="19" t="s">
        <v>48</v>
      </c>
      <c r="Y53" s="103">
        <f>P53*70/100</f>
        <v>1170.75</v>
      </c>
      <c r="Z53" s="103">
        <f>P53*15/100</f>
        <v>250.875</v>
      </c>
      <c r="AA53" s="103"/>
      <c r="AB53" s="95"/>
      <c r="AC53" s="95"/>
      <c r="AD53" s="95"/>
      <c r="AE53" s="111">
        <f t="shared" si="0"/>
        <v>1170.75</v>
      </c>
      <c r="AF53" s="111">
        <f t="shared" ref="AF53" si="11">Z53+AA53+AC53+AD53</f>
        <v>250.875</v>
      </c>
      <c r="AG53" s="111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</row>
    <row r="54" spans="1:73" s="16" customFormat="1" ht="15" customHeight="1" x14ac:dyDescent="0.25">
      <c r="A54" s="5">
        <f t="shared" si="10"/>
        <v>41</v>
      </c>
      <c r="B54" s="6" t="s">
        <v>93</v>
      </c>
      <c r="C54" s="15" t="s">
        <v>140</v>
      </c>
      <c r="D54" s="5">
        <v>150</v>
      </c>
      <c r="E54" s="8">
        <v>1200</v>
      </c>
      <c r="F54" s="8">
        <v>2100</v>
      </c>
      <c r="G54" s="9" t="s">
        <v>87</v>
      </c>
      <c r="H54" s="5" t="s">
        <v>27</v>
      </c>
      <c r="I54" s="5" t="s">
        <v>28</v>
      </c>
      <c r="J54" s="8" t="s">
        <v>37</v>
      </c>
      <c r="K54" s="5" t="s">
        <v>38</v>
      </c>
      <c r="L54" s="8" t="s">
        <v>45</v>
      </c>
      <c r="M54" s="5" t="s">
        <v>40</v>
      </c>
      <c r="N54" s="10">
        <v>1</v>
      </c>
      <c r="O54" s="11">
        <v>2246.4650000000001</v>
      </c>
      <c r="P54" s="11">
        <v>2246.4650000000001</v>
      </c>
      <c r="Q54" s="27"/>
      <c r="R54" s="11"/>
      <c r="S54" s="11" t="s">
        <v>33</v>
      </c>
      <c r="T54" s="11"/>
      <c r="U54" s="11"/>
      <c r="V54" s="12"/>
      <c r="W54" s="12"/>
      <c r="X54" s="12"/>
      <c r="Y54" s="102"/>
      <c r="Z54" s="102"/>
      <c r="AA54" s="102"/>
      <c r="AB54" s="94"/>
      <c r="AC54" s="94"/>
      <c r="AD54" s="94"/>
      <c r="AE54" s="111">
        <f t="shared" si="0"/>
        <v>0</v>
      </c>
      <c r="AF54" s="111"/>
      <c r="AG54" s="111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</row>
    <row r="55" spans="1:73" s="16" customFormat="1" ht="15" customHeight="1" x14ac:dyDescent="0.25">
      <c r="A55" s="5">
        <f t="shared" si="10"/>
        <v>42</v>
      </c>
      <c r="B55" s="6" t="s">
        <v>141</v>
      </c>
      <c r="C55" s="15" t="s">
        <v>142</v>
      </c>
      <c r="D55" s="5">
        <v>150</v>
      </c>
      <c r="E55" s="8">
        <v>1800</v>
      </c>
      <c r="F55" s="8">
        <v>2400</v>
      </c>
      <c r="G55" s="9" t="s">
        <v>26</v>
      </c>
      <c r="H55" s="5" t="s">
        <v>27</v>
      </c>
      <c r="I55" s="5" t="s">
        <v>27</v>
      </c>
      <c r="J55" s="8" t="s">
        <v>97</v>
      </c>
      <c r="K55" s="5" t="s">
        <v>30</v>
      </c>
      <c r="L55" s="8" t="s">
        <v>45</v>
      </c>
      <c r="M55" s="5" t="s">
        <v>40</v>
      </c>
      <c r="N55" s="10">
        <v>1</v>
      </c>
      <c r="O55" s="11">
        <v>3438.85</v>
      </c>
      <c r="P55" s="11">
        <v>3438.85</v>
      </c>
      <c r="Q55" s="27" t="s">
        <v>143</v>
      </c>
      <c r="R55" s="11" t="s">
        <v>48</v>
      </c>
      <c r="S55" s="11" t="s">
        <v>33</v>
      </c>
      <c r="T55" s="11" t="s">
        <v>127</v>
      </c>
      <c r="U55" s="32">
        <v>44952</v>
      </c>
      <c r="V55" s="12" t="s">
        <v>128</v>
      </c>
      <c r="W55" s="12"/>
      <c r="X55" s="12"/>
      <c r="Y55" s="102"/>
      <c r="Z55" s="102"/>
      <c r="AA55" s="102"/>
      <c r="AB55" s="94"/>
      <c r="AC55" s="94"/>
      <c r="AD55" s="94"/>
      <c r="AE55" s="111">
        <f t="shared" si="0"/>
        <v>0</v>
      </c>
      <c r="AF55" s="111"/>
      <c r="AG55" s="111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</row>
    <row r="56" spans="1:73" s="3" customFormat="1" ht="15" customHeight="1" x14ac:dyDescent="0.25">
      <c r="A56" s="127" t="s">
        <v>144</v>
      </c>
      <c r="B56" s="127"/>
      <c r="C56" s="28"/>
      <c r="D56" s="28"/>
      <c r="E56" s="28"/>
      <c r="F56" s="28"/>
      <c r="G56" s="28"/>
      <c r="H56" s="28"/>
      <c r="I56" s="28"/>
      <c r="J56" s="28"/>
      <c r="K56" s="28"/>
      <c r="L56" s="9"/>
      <c r="M56" s="9"/>
      <c r="N56" s="9"/>
      <c r="O56" s="11">
        <v>0</v>
      </c>
      <c r="P56" s="11">
        <v>0</v>
      </c>
      <c r="Q56" s="27"/>
      <c r="R56" s="11"/>
      <c r="S56" s="11"/>
      <c r="T56" s="11"/>
      <c r="U56" s="11"/>
      <c r="V56" s="12"/>
      <c r="W56" s="29"/>
      <c r="X56" s="29"/>
      <c r="Y56" s="101"/>
      <c r="Z56" s="101"/>
      <c r="AA56" s="101"/>
      <c r="AB56" s="96"/>
      <c r="AC56" s="96"/>
      <c r="AD56" s="96"/>
      <c r="AE56" s="111">
        <f t="shared" si="0"/>
        <v>0</v>
      </c>
      <c r="AF56" s="111"/>
      <c r="AG56" s="111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</row>
    <row r="57" spans="1:73" s="16" customFormat="1" ht="15" customHeight="1" x14ac:dyDescent="0.25">
      <c r="A57" s="5">
        <f>A55+1</f>
        <v>43</v>
      </c>
      <c r="B57" s="6" t="s">
        <v>131</v>
      </c>
      <c r="C57" s="15" t="s">
        <v>145</v>
      </c>
      <c r="D57" s="5">
        <v>150</v>
      </c>
      <c r="E57" s="8">
        <v>1200</v>
      </c>
      <c r="F57" s="8">
        <v>2100</v>
      </c>
      <c r="G57" s="9" t="s">
        <v>87</v>
      </c>
      <c r="H57" s="5" t="s">
        <v>27</v>
      </c>
      <c r="I57" s="5" t="s">
        <v>28</v>
      </c>
      <c r="J57" s="8" t="s">
        <v>37</v>
      </c>
      <c r="K57" s="5" t="s">
        <v>38</v>
      </c>
      <c r="L57" s="8" t="s">
        <v>39</v>
      </c>
      <c r="M57" s="5" t="s">
        <v>40</v>
      </c>
      <c r="N57" s="10">
        <v>1</v>
      </c>
      <c r="O57" s="11">
        <v>2246.4650000000001</v>
      </c>
      <c r="P57" s="11">
        <v>2246.4650000000001</v>
      </c>
      <c r="Q57" s="27" t="s">
        <v>133</v>
      </c>
      <c r="R57" s="11" t="s">
        <v>48</v>
      </c>
      <c r="S57" s="11" t="s">
        <v>33</v>
      </c>
      <c r="T57" s="11" t="s">
        <v>127</v>
      </c>
      <c r="U57" s="32">
        <v>44952</v>
      </c>
      <c r="V57" s="12" t="s">
        <v>128</v>
      </c>
      <c r="W57" s="12"/>
      <c r="X57" s="12"/>
      <c r="Y57" s="102"/>
      <c r="Z57" s="102"/>
      <c r="AA57" s="102"/>
      <c r="AB57" s="94"/>
      <c r="AC57" s="94"/>
      <c r="AD57" s="94"/>
      <c r="AE57" s="111">
        <f t="shared" si="0"/>
        <v>0</v>
      </c>
      <c r="AF57" s="111"/>
      <c r="AG57" s="111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</row>
    <row r="58" spans="1:73" s="16" customFormat="1" ht="15" customHeight="1" x14ac:dyDescent="0.25">
      <c r="A58" s="5">
        <f>A57+1</f>
        <v>44</v>
      </c>
      <c r="B58" s="6" t="s">
        <v>131</v>
      </c>
      <c r="C58" s="15" t="s">
        <v>146</v>
      </c>
      <c r="D58" s="5">
        <v>150</v>
      </c>
      <c r="E58" s="8">
        <v>1200</v>
      </c>
      <c r="F58" s="8">
        <v>2100</v>
      </c>
      <c r="G58" s="9" t="s">
        <v>87</v>
      </c>
      <c r="H58" s="5" t="s">
        <v>27</v>
      </c>
      <c r="I58" s="5" t="s">
        <v>28</v>
      </c>
      <c r="J58" s="8" t="s">
        <v>135</v>
      </c>
      <c r="K58" s="5" t="s">
        <v>30</v>
      </c>
      <c r="L58" s="8" t="s">
        <v>39</v>
      </c>
      <c r="M58" s="5" t="s">
        <v>40</v>
      </c>
      <c r="N58" s="10">
        <v>1</v>
      </c>
      <c r="O58" s="11">
        <v>2378.7150000000001</v>
      </c>
      <c r="P58" s="11">
        <v>2378.7150000000001</v>
      </c>
      <c r="Q58" s="27" t="s">
        <v>147</v>
      </c>
      <c r="R58" s="11" t="s">
        <v>48</v>
      </c>
      <c r="S58" s="11" t="s">
        <v>33</v>
      </c>
      <c r="T58" s="11"/>
      <c r="U58" s="11"/>
      <c r="V58" s="12"/>
      <c r="W58" s="12"/>
      <c r="X58" s="12"/>
      <c r="Y58" s="102"/>
      <c r="Z58" s="102"/>
      <c r="AA58" s="102"/>
      <c r="AB58" s="94"/>
      <c r="AC58" s="94"/>
      <c r="AD58" s="94"/>
      <c r="AE58" s="111">
        <f t="shared" si="0"/>
        <v>0</v>
      </c>
      <c r="AF58" s="111"/>
      <c r="AG58" s="111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</row>
    <row r="59" spans="1:73" s="16" customFormat="1" ht="15" customHeight="1" x14ac:dyDescent="0.25">
      <c r="A59" s="5">
        <f>A58+1</f>
        <v>45</v>
      </c>
      <c r="B59" s="6" t="s">
        <v>137</v>
      </c>
      <c r="C59" s="15" t="s">
        <v>148</v>
      </c>
      <c r="D59" s="5">
        <v>150</v>
      </c>
      <c r="E59" s="8">
        <v>1200</v>
      </c>
      <c r="F59" s="8">
        <v>2100</v>
      </c>
      <c r="G59" s="9" t="s">
        <v>36</v>
      </c>
      <c r="H59" s="5" t="s">
        <v>27</v>
      </c>
      <c r="I59" s="5" t="s">
        <v>27</v>
      </c>
      <c r="J59" s="8" t="s">
        <v>97</v>
      </c>
      <c r="K59" s="5" t="s">
        <v>30</v>
      </c>
      <c r="L59" s="8" t="s">
        <v>45</v>
      </c>
      <c r="M59" s="5" t="s">
        <v>40</v>
      </c>
      <c r="N59" s="10">
        <v>1</v>
      </c>
      <c r="O59" s="11">
        <v>2148.6</v>
      </c>
      <c r="P59" s="11">
        <v>2148.6</v>
      </c>
      <c r="Q59" s="27"/>
      <c r="R59" s="11"/>
      <c r="S59" s="11" t="s">
        <v>33</v>
      </c>
      <c r="T59" s="11"/>
      <c r="U59" s="11"/>
      <c r="V59" s="12"/>
      <c r="W59" s="12"/>
      <c r="X59" s="12"/>
      <c r="Y59" s="102"/>
      <c r="Z59" s="102"/>
      <c r="AA59" s="102"/>
      <c r="AB59" s="94"/>
      <c r="AC59" s="94"/>
      <c r="AD59" s="94"/>
      <c r="AE59" s="111">
        <f t="shared" si="0"/>
        <v>0</v>
      </c>
      <c r="AF59" s="111"/>
      <c r="AG59" s="111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</row>
    <row r="60" spans="1:73" s="16" customFormat="1" ht="15" customHeight="1" x14ac:dyDescent="0.25">
      <c r="A60" s="5">
        <f>A59+1</f>
        <v>46</v>
      </c>
      <c r="B60" s="6" t="s">
        <v>93</v>
      </c>
      <c r="C60" s="15" t="s">
        <v>149</v>
      </c>
      <c r="D60" s="5">
        <v>150</v>
      </c>
      <c r="E60" s="8">
        <v>1200</v>
      </c>
      <c r="F60" s="8">
        <v>2100</v>
      </c>
      <c r="G60" s="9" t="s">
        <v>87</v>
      </c>
      <c r="H60" s="5" t="s">
        <v>27</v>
      </c>
      <c r="I60" s="5" t="s">
        <v>28</v>
      </c>
      <c r="J60" s="8" t="s">
        <v>37</v>
      </c>
      <c r="K60" s="5" t="s">
        <v>38</v>
      </c>
      <c r="L60" s="8" t="s">
        <v>45</v>
      </c>
      <c r="M60" s="5" t="s">
        <v>40</v>
      </c>
      <c r="N60" s="10">
        <v>1</v>
      </c>
      <c r="O60" s="11">
        <v>2246.4650000000001</v>
      </c>
      <c r="P60" s="11">
        <v>2246.4650000000001</v>
      </c>
      <c r="Q60" s="27"/>
      <c r="R60" s="11"/>
      <c r="S60" s="11" t="s">
        <v>33</v>
      </c>
      <c r="T60" s="11"/>
      <c r="U60" s="11"/>
      <c r="V60" s="12"/>
      <c r="W60" s="12"/>
      <c r="X60" s="12"/>
      <c r="Y60" s="102"/>
      <c r="Z60" s="102"/>
      <c r="AA60" s="102"/>
      <c r="AB60" s="94"/>
      <c r="AC60" s="94"/>
      <c r="AD60" s="94"/>
      <c r="AE60" s="111">
        <f t="shared" si="0"/>
        <v>0</v>
      </c>
      <c r="AF60" s="111"/>
      <c r="AG60" s="111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</row>
    <row r="61" spans="1:73" s="16" customFormat="1" ht="15" customHeight="1" x14ac:dyDescent="0.25">
      <c r="A61" s="5">
        <f t="shared" ref="A61:A66" si="12">A60+1</f>
        <v>47</v>
      </c>
      <c r="B61" s="6" t="s">
        <v>131</v>
      </c>
      <c r="C61" s="15" t="s">
        <v>150</v>
      </c>
      <c r="D61" s="5">
        <v>150</v>
      </c>
      <c r="E61" s="8">
        <v>1200</v>
      </c>
      <c r="F61" s="8">
        <v>2100</v>
      </c>
      <c r="G61" s="9" t="s">
        <v>87</v>
      </c>
      <c r="H61" s="5" t="s">
        <v>27</v>
      </c>
      <c r="I61" s="5" t="s">
        <v>28</v>
      </c>
      <c r="J61" s="8" t="s">
        <v>135</v>
      </c>
      <c r="K61" s="5" t="s">
        <v>30</v>
      </c>
      <c r="L61" s="8" t="s">
        <v>39</v>
      </c>
      <c r="M61" s="5" t="s">
        <v>40</v>
      </c>
      <c r="N61" s="10">
        <v>1</v>
      </c>
      <c r="O61" s="11">
        <v>2378.7150000000001</v>
      </c>
      <c r="P61" s="11">
        <v>2378.7150000000001</v>
      </c>
      <c r="Q61" s="27" t="s">
        <v>147</v>
      </c>
      <c r="R61" s="11" t="s">
        <v>48</v>
      </c>
      <c r="S61" s="11" t="s">
        <v>33</v>
      </c>
      <c r="T61" s="11"/>
      <c r="U61" s="11"/>
      <c r="V61" s="12"/>
      <c r="W61" s="12"/>
      <c r="X61" s="12"/>
      <c r="Y61" s="102"/>
      <c r="Z61" s="102"/>
      <c r="AA61" s="102"/>
      <c r="AB61" s="94"/>
      <c r="AC61" s="94"/>
      <c r="AD61" s="94"/>
      <c r="AE61" s="111">
        <f t="shared" si="0"/>
        <v>0</v>
      </c>
      <c r="AF61" s="111"/>
      <c r="AG61" s="111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</row>
    <row r="62" spans="1:73" s="25" customFormat="1" ht="15" customHeight="1" x14ac:dyDescent="0.25">
      <c r="A62" s="17">
        <f t="shared" si="12"/>
        <v>48</v>
      </c>
      <c r="B62" s="17" t="s">
        <v>34</v>
      </c>
      <c r="C62" s="18" t="s">
        <v>151</v>
      </c>
      <c r="D62" s="17">
        <v>150</v>
      </c>
      <c r="E62" s="19">
        <v>900</v>
      </c>
      <c r="F62" s="19">
        <v>2100</v>
      </c>
      <c r="G62" s="20" t="s">
        <v>36</v>
      </c>
      <c r="H62" s="17" t="s">
        <v>27</v>
      </c>
      <c r="I62" s="17" t="s">
        <v>28</v>
      </c>
      <c r="J62" s="19" t="s">
        <v>37</v>
      </c>
      <c r="K62" s="17" t="s">
        <v>30</v>
      </c>
      <c r="L62" s="19" t="s">
        <v>45</v>
      </c>
      <c r="M62" s="17" t="s">
        <v>32</v>
      </c>
      <c r="N62" s="19">
        <v>1</v>
      </c>
      <c r="O62" s="21">
        <v>1672.5</v>
      </c>
      <c r="P62" s="21">
        <v>1672.5</v>
      </c>
      <c r="Q62" s="19" t="s">
        <v>122</v>
      </c>
      <c r="R62" s="21" t="s">
        <v>48</v>
      </c>
      <c r="S62" s="21" t="s">
        <v>33</v>
      </c>
      <c r="T62" s="22">
        <v>709</v>
      </c>
      <c r="U62" s="23">
        <v>44851</v>
      </c>
      <c r="V62" s="19" t="s">
        <v>46</v>
      </c>
      <c r="W62" s="19" t="s">
        <v>47</v>
      </c>
      <c r="X62" s="19" t="s">
        <v>48</v>
      </c>
      <c r="Y62" s="103">
        <f>P62*70/100</f>
        <v>1170.75</v>
      </c>
      <c r="Z62" s="103">
        <f>P62*15/100</f>
        <v>250.875</v>
      </c>
      <c r="AA62" s="103"/>
      <c r="AB62" s="95"/>
      <c r="AC62" s="95"/>
      <c r="AD62" s="95"/>
      <c r="AE62" s="111">
        <f t="shared" si="0"/>
        <v>1170.75</v>
      </c>
      <c r="AF62" s="111">
        <f t="shared" ref="AF62" si="13">Z62+AA62+AC62+AD62</f>
        <v>250.875</v>
      </c>
      <c r="AG62" s="111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</row>
    <row r="63" spans="1:73" s="16" customFormat="1" ht="15" customHeight="1" x14ac:dyDescent="0.25">
      <c r="A63" s="5">
        <f t="shared" si="12"/>
        <v>49</v>
      </c>
      <c r="B63" s="6" t="s">
        <v>137</v>
      </c>
      <c r="C63" s="15" t="s">
        <v>152</v>
      </c>
      <c r="D63" s="5">
        <v>150</v>
      </c>
      <c r="E63" s="8">
        <v>1200</v>
      </c>
      <c r="F63" s="8">
        <v>2100</v>
      </c>
      <c r="G63" s="9" t="s">
        <v>36</v>
      </c>
      <c r="H63" s="5" t="s">
        <v>27</v>
      </c>
      <c r="I63" s="5" t="s">
        <v>28</v>
      </c>
      <c r="J63" s="8" t="s">
        <v>37</v>
      </c>
      <c r="K63" s="5" t="s">
        <v>38</v>
      </c>
      <c r="L63" s="8" t="s">
        <v>45</v>
      </c>
      <c r="M63" s="5" t="s">
        <v>40</v>
      </c>
      <c r="N63" s="10">
        <v>1</v>
      </c>
      <c r="O63" s="11">
        <v>1849.7149999999999</v>
      </c>
      <c r="P63" s="11">
        <v>1849.7149999999999</v>
      </c>
      <c r="Q63" s="27"/>
      <c r="R63" s="11"/>
      <c r="S63" s="11" t="s">
        <v>33</v>
      </c>
      <c r="T63" s="11"/>
      <c r="U63" s="11"/>
      <c r="V63" s="12"/>
      <c r="W63" s="12"/>
      <c r="X63" s="12"/>
      <c r="Y63" s="102"/>
      <c r="Z63" s="102"/>
      <c r="AA63" s="102"/>
      <c r="AB63" s="94"/>
      <c r="AC63" s="94"/>
      <c r="AD63" s="94"/>
      <c r="AE63" s="111">
        <f t="shared" si="0"/>
        <v>0</v>
      </c>
      <c r="AF63" s="111"/>
      <c r="AG63" s="111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</row>
    <row r="64" spans="1:73" s="16" customFormat="1" ht="15" customHeight="1" x14ac:dyDescent="0.25">
      <c r="A64" s="5">
        <f t="shared" si="12"/>
        <v>50</v>
      </c>
      <c r="B64" s="6" t="s">
        <v>137</v>
      </c>
      <c r="C64" s="15" t="s">
        <v>153</v>
      </c>
      <c r="D64" s="5">
        <v>150</v>
      </c>
      <c r="E64" s="8">
        <v>1200</v>
      </c>
      <c r="F64" s="8">
        <v>2100</v>
      </c>
      <c r="G64" s="9" t="s">
        <v>36</v>
      </c>
      <c r="H64" s="5" t="s">
        <v>27</v>
      </c>
      <c r="I64" s="5" t="s">
        <v>28</v>
      </c>
      <c r="J64" s="8" t="s">
        <v>37</v>
      </c>
      <c r="K64" s="5" t="s">
        <v>38</v>
      </c>
      <c r="L64" s="8" t="s">
        <v>45</v>
      </c>
      <c r="M64" s="5" t="s">
        <v>40</v>
      </c>
      <c r="N64" s="10">
        <v>1</v>
      </c>
      <c r="O64" s="11">
        <v>1849.7149999999999</v>
      </c>
      <c r="P64" s="11">
        <v>1849.7149999999999</v>
      </c>
      <c r="Q64" s="27"/>
      <c r="R64" s="11"/>
      <c r="S64" s="11" t="s">
        <v>33</v>
      </c>
      <c r="T64" s="11"/>
      <c r="U64" s="11"/>
      <c r="V64" s="12"/>
      <c r="W64" s="12"/>
      <c r="X64" s="12"/>
      <c r="Y64" s="102"/>
      <c r="Z64" s="102"/>
      <c r="AA64" s="102"/>
      <c r="AB64" s="94"/>
      <c r="AC64" s="94"/>
      <c r="AD64" s="94"/>
      <c r="AE64" s="111">
        <f t="shared" si="0"/>
        <v>0</v>
      </c>
      <c r="AF64" s="111"/>
      <c r="AG64" s="111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</row>
    <row r="65" spans="1:73" s="16" customFormat="1" ht="15" customHeight="1" x14ac:dyDescent="0.25">
      <c r="A65" s="5">
        <f t="shared" si="12"/>
        <v>51</v>
      </c>
      <c r="B65" s="6" t="s">
        <v>137</v>
      </c>
      <c r="C65" s="15" t="s">
        <v>154</v>
      </c>
      <c r="D65" s="5">
        <v>150</v>
      </c>
      <c r="E65" s="8">
        <v>1200</v>
      </c>
      <c r="F65" s="8">
        <v>2100</v>
      </c>
      <c r="G65" s="9" t="s">
        <v>36</v>
      </c>
      <c r="H65" s="5" t="s">
        <v>27</v>
      </c>
      <c r="I65" s="5" t="s">
        <v>28</v>
      </c>
      <c r="J65" s="8" t="s">
        <v>37</v>
      </c>
      <c r="K65" s="5" t="s">
        <v>38</v>
      </c>
      <c r="L65" s="8" t="s">
        <v>45</v>
      </c>
      <c r="M65" s="5" t="s">
        <v>40</v>
      </c>
      <c r="N65" s="10">
        <v>1</v>
      </c>
      <c r="O65" s="11">
        <v>1849.7149999999999</v>
      </c>
      <c r="P65" s="11">
        <v>1849.7149999999999</v>
      </c>
      <c r="Q65" s="27"/>
      <c r="R65" s="11"/>
      <c r="S65" s="11" t="s">
        <v>33</v>
      </c>
      <c r="T65" s="11"/>
      <c r="U65" s="11"/>
      <c r="V65" s="12"/>
      <c r="W65" s="12"/>
      <c r="X65" s="12"/>
      <c r="Y65" s="102"/>
      <c r="Z65" s="102"/>
      <c r="AA65" s="102"/>
      <c r="AB65" s="94"/>
      <c r="AC65" s="94"/>
      <c r="AD65" s="94"/>
      <c r="AE65" s="111">
        <f t="shared" si="0"/>
        <v>0</v>
      </c>
      <c r="AF65" s="111"/>
      <c r="AG65" s="111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</row>
    <row r="66" spans="1:73" s="16" customFormat="1" ht="15" customHeight="1" x14ac:dyDescent="0.25">
      <c r="A66" s="5">
        <f t="shared" si="12"/>
        <v>52</v>
      </c>
      <c r="B66" s="6" t="s">
        <v>137</v>
      </c>
      <c r="C66" s="15" t="s">
        <v>155</v>
      </c>
      <c r="D66" s="5">
        <v>150</v>
      </c>
      <c r="E66" s="8">
        <v>1200</v>
      </c>
      <c r="F66" s="8">
        <v>2100</v>
      </c>
      <c r="G66" s="9" t="s">
        <v>36</v>
      </c>
      <c r="H66" s="5" t="s">
        <v>27</v>
      </c>
      <c r="I66" s="5" t="s">
        <v>28</v>
      </c>
      <c r="J66" s="8" t="s">
        <v>37</v>
      </c>
      <c r="K66" s="5" t="s">
        <v>38</v>
      </c>
      <c r="L66" s="8" t="s">
        <v>45</v>
      </c>
      <c r="M66" s="5" t="s">
        <v>40</v>
      </c>
      <c r="N66" s="10">
        <v>1</v>
      </c>
      <c r="O66" s="11">
        <v>1849.7149999999999</v>
      </c>
      <c r="P66" s="11">
        <v>1849.7149999999999</v>
      </c>
      <c r="Q66" s="27"/>
      <c r="R66" s="11"/>
      <c r="S66" s="11" t="s">
        <v>33</v>
      </c>
      <c r="T66" s="11"/>
      <c r="U66" s="11"/>
      <c r="V66" s="12"/>
      <c r="W66" s="12"/>
      <c r="X66" s="12"/>
      <c r="Y66" s="102"/>
      <c r="Z66" s="102"/>
      <c r="AA66" s="102"/>
      <c r="AB66" s="94"/>
      <c r="AC66" s="94"/>
      <c r="AD66" s="94"/>
      <c r="AE66" s="111">
        <f t="shared" si="0"/>
        <v>0</v>
      </c>
      <c r="AF66" s="111"/>
      <c r="AG66" s="111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</row>
    <row r="67" spans="1:73" s="25" customFormat="1" ht="15" customHeight="1" x14ac:dyDescent="0.25">
      <c r="A67" s="17">
        <v>53</v>
      </c>
      <c r="B67" s="17" t="s">
        <v>34</v>
      </c>
      <c r="C67" s="18" t="s">
        <v>156</v>
      </c>
      <c r="D67" s="17">
        <v>150</v>
      </c>
      <c r="E67" s="19">
        <v>900</v>
      </c>
      <c r="F67" s="19">
        <v>2100</v>
      </c>
      <c r="G67" s="20" t="s">
        <v>36</v>
      </c>
      <c r="H67" s="17" t="s">
        <v>27</v>
      </c>
      <c r="I67" s="17" t="s">
        <v>28</v>
      </c>
      <c r="J67" s="19" t="s">
        <v>37</v>
      </c>
      <c r="K67" s="17" t="s">
        <v>30</v>
      </c>
      <c r="L67" s="19" t="s">
        <v>45</v>
      </c>
      <c r="M67" s="17" t="s">
        <v>32</v>
      </c>
      <c r="N67" s="19">
        <v>1</v>
      </c>
      <c r="O67" s="21">
        <v>1672.5</v>
      </c>
      <c r="P67" s="21">
        <v>1672.5</v>
      </c>
      <c r="Q67" s="19" t="s">
        <v>122</v>
      </c>
      <c r="R67" s="21" t="s">
        <v>48</v>
      </c>
      <c r="S67" s="21" t="s">
        <v>33</v>
      </c>
      <c r="T67" s="22">
        <v>709</v>
      </c>
      <c r="U67" s="23">
        <v>44851</v>
      </c>
      <c r="V67" s="19" t="s">
        <v>46</v>
      </c>
      <c r="W67" s="19" t="s">
        <v>47</v>
      </c>
      <c r="X67" s="19" t="s">
        <v>48</v>
      </c>
      <c r="Y67" s="103">
        <f>P67*70/100</f>
        <v>1170.75</v>
      </c>
      <c r="Z67" s="103">
        <f>P67*15/100</f>
        <v>250.875</v>
      </c>
      <c r="AA67" s="103"/>
      <c r="AB67" s="95"/>
      <c r="AC67" s="95"/>
      <c r="AD67" s="95"/>
      <c r="AE67" s="111">
        <f t="shared" si="0"/>
        <v>1170.75</v>
      </c>
      <c r="AF67" s="111">
        <f t="shared" ref="AF67" si="14">Z67+AA67+AC67+AD67</f>
        <v>250.875</v>
      </c>
      <c r="AG67" s="111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</row>
    <row r="68" spans="1:73" s="3" customFormat="1" ht="15" customHeight="1" x14ac:dyDescent="0.25">
      <c r="A68" s="127" t="s">
        <v>157</v>
      </c>
      <c r="B68" s="127"/>
      <c r="C68" s="28"/>
      <c r="D68" s="28"/>
      <c r="E68" s="28"/>
      <c r="F68" s="28"/>
      <c r="G68" s="28"/>
      <c r="H68" s="28"/>
      <c r="I68" s="28"/>
      <c r="J68" s="28"/>
      <c r="K68" s="28"/>
      <c r="L68" s="9"/>
      <c r="M68" s="9"/>
      <c r="N68" s="9"/>
      <c r="O68" s="11">
        <v>0</v>
      </c>
      <c r="P68" s="11">
        <v>0</v>
      </c>
      <c r="Q68" s="27"/>
      <c r="R68" s="11"/>
      <c r="S68" s="11"/>
      <c r="T68" s="11"/>
      <c r="U68" s="11"/>
      <c r="V68" s="12"/>
      <c r="W68" s="29"/>
      <c r="X68" s="29"/>
      <c r="Y68" s="101"/>
      <c r="Z68" s="101"/>
      <c r="AA68" s="101"/>
      <c r="AB68" s="96"/>
      <c r="AC68" s="96"/>
      <c r="AD68" s="96"/>
      <c r="AE68" s="111">
        <f t="shared" ref="AE68:AE131" si="15">AB68+Y68</f>
        <v>0</v>
      </c>
      <c r="AF68" s="111"/>
      <c r="AG68" s="111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</row>
    <row r="69" spans="1:73" s="16" customFormat="1" ht="15" customHeight="1" x14ac:dyDescent="0.25">
      <c r="A69" s="5">
        <v>54</v>
      </c>
      <c r="B69" s="6" t="s">
        <v>158</v>
      </c>
      <c r="C69" s="15" t="s">
        <v>159</v>
      </c>
      <c r="D69" s="5">
        <v>150</v>
      </c>
      <c r="E69" s="8">
        <v>2000</v>
      </c>
      <c r="F69" s="8">
        <v>2100</v>
      </c>
      <c r="G69" s="9" t="s">
        <v>26</v>
      </c>
      <c r="H69" s="5" t="s">
        <v>27</v>
      </c>
      <c r="I69" s="5" t="s">
        <v>28</v>
      </c>
      <c r="J69" s="8" t="s">
        <v>37</v>
      </c>
      <c r="K69" s="5" t="s">
        <v>38</v>
      </c>
      <c r="L69" s="8" t="s">
        <v>39</v>
      </c>
      <c r="M69" s="5" t="s">
        <v>40</v>
      </c>
      <c r="N69" s="10">
        <v>1</v>
      </c>
      <c r="O69" s="11">
        <v>2949.5250000000001</v>
      </c>
      <c r="P69" s="11">
        <v>2949.5250000000001</v>
      </c>
      <c r="Q69" s="27" t="s">
        <v>160</v>
      </c>
      <c r="R69" s="11" t="s">
        <v>48</v>
      </c>
      <c r="S69" s="11" t="s">
        <v>33</v>
      </c>
      <c r="T69" s="11" t="s">
        <v>42</v>
      </c>
      <c r="U69" s="11"/>
      <c r="V69" s="12"/>
      <c r="W69" s="12"/>
      <c r="X69" s="12"/>
      <c r="Y69" s="102"/>
      <c r="Z69" s="102"/>
      <c r="AA69" s="102"/>
      <c r="AB69" s="94"/>
      <c r="AC69" s="94"/>
      <c r="AD69" s="94"/>
      <c r="AE69" s="111">
        <f t="shared" si="15"/>
        <v>0</v>
      </c>
      <c r="AF69" s="111"/>
      <c r="AG69" s="111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</row>
    <row r="70" spans="1:73" s="16" customFormat="1" ht="15" customHeight="1" x14ac:dyDescent="0.25">
      <c r="A70" s="5">
        <f>A69+1</f>
        <v>55</v>
      </c>
      <c r="B70" s="6" t="s">
        <v>34</v>
      </c>
      <c r="C70" s="15" t="s">
        <v>161</v>
      </c>
      <c r="D70" s="5">
        <v>150</v>
      </c>
      <c r="E70" s="8">
        <v>900</v>
      </c>
      <c r="F70" s="8">
        <v>2100</v>
      </c>
      <c r="G70" s="9" t="s">
        <v>36</v>
      </c>
      <c r="H70" s="5" t="s">
        <v>27</v>
      </c>
      <c r="I70" s="5" t="s">
        <v>28</v>
      </c>
      <c r="J70" s="8" t="s">
        <v>37</v>
      </c>
      <c r="K70" s="5" t="s">
        <v>38</v>
      </c>
      <c r="L70" s="8" t="s">
        <v>45</v>
      </c>
      <c r="M70" s="5" t="s">
        <v>40</v>
      </c>
      <c r="N70" s="10">
        <v>1</v>
      </c>
      <c r="O70" s="11">
        <v>1540.25</v>
      </c>
      <c r="P70" s="11">
        <v>1540.25</v>
      </c>
      <c r="Q70" s="27" t="s">
        <v>162</v>
      </c>
      <c r="R70" s="11"/>
      <c r="S70" s="11" t="s">
        <v>33</v>
      </c>
      <c r="T70" s="11"/>
      <c r="U70" s="11"/>
      <c r="V70" s="12"/>
      <c r="W70" s="12"/>
      <c r="X70" s="12"/>
      <c r="Y70" s="102"/>
      <c r="Z70" s="102"/>
      <c r="AA70" s="102"/>
      <c r="AB70" s="94"/>
      <c r="AC70" s="94"/>
      <c r="AD70" s="94"/>
      <c r="AE70" s="111">
        <f t="shared" si="15"/>
        <v>0</v>
      </c>
      <c r="AF70" s="111"/>
      <c r="AG70" s="111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</row>
    <row r="71" spans="1:73" s="3" customFormat="1" ht="15" customHeight="1" x14ac:dyDescent="0.25">
      <c r="A71" s="127" t="s">
        <v>163</v>
      </c>
      <c r="B71" s="127"/>
      <c r="C71" s="28"/>
      <c r="D71" s="28"/>
      <c r="E71" s="28"/>
      <c r="F71" s="28"/>
      <c r="G71" s="28"/>
      <c r="H71" s="28"/>
      <c r="I71" s="28"/>
      <c r="J71" s="28"/>
      <c r="K71" s="28"/>
      <c r="L71" s="9"/>
      <c r="M71" s="9"/>
      <c r="N71" s="9"/>
      <c r="O71" s="11">
        <v>0</v>
      </c>
      <c r="P71" s="11">
        <v>0</v>
      </c>
      <c r="Q71" s="27"/>
      <c r="R71" s="11"/>
      <c r="S71" s="11"/>
      <c r="T71" s="11"/>
      <c r="U71" s="11"/>
      <c r="V71" s="12"/>
      <c r="W71" s="29"/>
      <c r="X71" s="29"/>
      <c r="Y71" s="101"/>
      <c r="Z71" s="101"/>
      <c r="AA71" s="101"/>
      <c r="AB71" s="96"/>
      <c r="AC71" s="96"/>
      <c r="AD71" s="96"/>
      <c r="AE71" s="111">
        <f t="shared" si="15"/>
        <v>0</v>
      </c>
      <c r="AF71" s="111"/>
      <c r="AG71" s="111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</row>
    <row r="72" spans="1:73" s="16" customFormat="1" ht="15" customHeight="1" x14ac:dyDescent="0.25">
      <c r="A72" s="5">
        <v>56</v>
      </c>
      <c r="B72" s="6" t="s">
        <v>93</v>
      </c>
      <c r="C72" s="15" t="s">
        <v>164</v>
      </c>
      <c r="D72" s="5">
        <v>150</v>
      </c>
      <c r="E72" s="8">
        <v>1200</v>
      </c>
      <c r="F72" s="8">
        <v>2100</v>
      </c>
      <c r="G72" s="9" t="s">
        <v>87</v>
      </c>
      <c r="H72" s="5" t="s">
        <v>27</v>
      </c>
      <c r="I72" s="5" t="s">
        <v>28</v>
      </c>
      <c r="J72" s="8" t="s">
        <v>37</v>
      </c>
      <c r="K72" s="5" t="s">
        <v>38</v>
      </c>
      <c r="L72" s="8" t="s">
        <v>45</v>
      </c>
      <c r="M72" s="5" t="s">
        <v>40</v>
      </c>
      <c r="N72" s="10">
        <v>1</v>
      </c>
      <c r="O72" s="11">
        <v>2246.4650000000001</v>
      </c>
      <c r="P72" s="11">
        <v>2246.4650000000001</v>
      </c>
      <c r="Q72" s="27"/>
      <c r="R72" s="11"/>
      <c r="S72" s="11" t="s">
        <v>33</v>
      </c>
      <c r="T72" s="11"/>
      <c r="U72" s="11"/>
      <c r="V72" s="12"/>
      <c r="W72" s="12"/>
      <c r="X72" s="12"/>
      <c r="Y72" s="102"/>
      <c r="Z72" s="102"/>
      <c r="AA72" s="102"/>
      <c r="AB72" s="94"/>
      <c r="AC72" s="94"/>
      <c r="AD72" s="94"/>
      <c r="AE72" s="111">
        <f t="shared" si="15"/>
        <v>0</v>
      </c>
      <c r="AF72" s="111"/>
      <c r="AG72" s="111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</row>
    <row r="73" spans="1:73" s="16" customFormat="1" ht="15" customHeight="1" x14ac:dyDescent="0.25">
      <c r="A73" s="5">
        <f>A72+1</f>
        <v>57</v>
      </c>
      <c r="B73" s="6" t="s">
        <v>131</v>
      </c>
      <c r="C73" s="15" t="s">
        <v>165</v>
      </c>
      <c r="D73" s="5">
        <v>150</v>
      </c>
      <c r="E73" s="8">
        <v>1200</v>
      </c>
      <c r="F73" s="8">
        <v>2100</v>
      </c>
      <c r="G73" s="9" t="s">
        <v>87</v>
      </c>
      <c r="H73" s="5" t="s">
        <v>27</v>
      </c>
      <c r="I73" s="5" t="s">
        <v>28</v>
      </c>
      <c r="J73" s="8" t="s">
        <v>135</v>
      </c>
      <c r="K73" s="5" t="s">
        <v>30</v>
      </c>
      <c r="L73" s="8" t="s">
        <v>39</v>
      </c>
      <c r="M73" s="5" t="s">
        <v>40</v>
      </c>
      <c r="N73" s="10">
        <v>1</v>
      </c>
      <c r="O73" s="11">
        <v>2378.7150000000001</v>
      </c>
      <c r="P73" s="11">
        <v>2378.7150000000001</v>
      </c>
      <c r="Q73" s="27" t="s">
        <v>147</v>
      </c>
      <c r="R73" s="11" t="s">
        <v>48</v>
      </c>
      <c r="S73" s="11" t="s">
        <v>33</v>
      </c>
      <c r="T73" s="11"/>
      <c r="U73" s="11"/>
      <c r="V73" s="12"/>
      <c r="W73" s="12"/>
      <c r="X73" s="12"/>
      <c r="Y73" s="102"/>
      <c r="Z73" s="102"/>
      <c r="AA73" s="102"/>
      <c r="AB73" s="94"/>
      <c r="AC73" s="94"/>
      <c r="AD73" s="94"/>
      <c r="AE73" s="111">
        <f t="shared" si="15"/>
        <v>0</v>
      </c>
      <c r="AF73" s="111"/>
      <c r="AG73" s="111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</row>
    <row r="74" spans="1:73" s="16" customFormat="1" ht="15" customHeight="1" x14ac:dyDescent="0.25">
      <c r="A74" s="5">
        <f>A73+1</f>
        <v>58</v>
      </c>
      <c r="B74" s="6" t="s">
        <v>93</v>
      </c>
      <c r="C74" s="15" t="s">
        <v>166</v>
      </c>
      <c r="D74" s="5">
        <v>150</v>
      </c>
      <c r="E74" s="8">
        <v>1200</v>
      </c>
      <c r="F74" s="8">
        <v>2100</v>
      </c>
      <c r="G74" s="9" t="s">
        <v>87</v>
      </c>
      <c r="H74" s="5" t="s">
        <v>27</v>
      </c>
      <c r="I74" s="5" t="s">
        <v>28</v>
      </c>
      <c r="J74" s="8" t="s">
        <v>37</v>
      </c>
      <c r="K74" s="5" t="s">
        <v>38</v>
      </c>
      <c r="L74" s="8" t="s">
        <v>45</v>
      </c>
      <c r="M74" s="5" t="s">
        <v>40</v>
      </c>
      <c r="N74" s="10">
        <v>1</v>
      </c>
      <c r="O74" s="11">
        <v>2246.4650000000001</v>
      </c>
      <c r="P74" s="11">
        <v>2246.4650000000001</v>
      </c>
      <c r="Q74" s="27"/>
      <c r="R74" s="11"/>
      <c r="S74" s="11" t="s">
        <v>33</v>
      </c>
      <c r="T74" s="11"/>
      <c r="U74" s="11"/>
      <c r="V74" s="12"/>
      <c r="W74" s="12"/>
      <c r="X74" s="12"/>
      <c r="Y74" s="102"/>
      <c r="Z74" s="102"/>
      <c r="AA74" s="102"/>
      <c r="AB74" s="94"/>
      <c r="AC74" s="94"/>
      <c r="AD74" s="94"/>
      <c r="AE74" s="111">
        <f t="shared" si="15"/>
        <v>0</v>
      </c>
      <c r="AF74" s="111"/>
      <c r="AG74" s="111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</row>
    <row r="75" spans="1:73" s="16" customFormat="1" ht="15" customHeight="1" x14ac:dyDescent="0.25">
      <c r="A75" s="5">
        <f>A74+1</f>
        <v>59</v>
      </c>
      <c r="B75" s="6" t="s">
        <v>73</v>
      </c>
      <c r="C75" s="15" t="s">
        <v>167</v>
      </c>
      <c r="D75" s="5">
        <v>150</v>
      </c>
      <c r="E75" s="8">
        <v>1000</v>
      </c>
      <c r="F75" s="8">
        <v>2100</v>
      </c>
      <c r="G75" s="9" t="s">
        <v>36</v>
      </c>
      <c r="H75" s="5" t="s">
        <v>27</v>
      </c>
      <c r="I75" s="5" t="s">
        <v>27</v>
      </c>
      <c r="J75" s="8" t="s">
        <v>97</v>
      </c>
      <c r="K75" s="5" t="s">
        <v>30</v>
      </c>
      <c r="L75" s="8" t="s">
        <v>39</v>
      </c>
      <c r="M75" s="5" t="s">
        <v>40</v>
      </c>
      <c r="N75" s="10">
        <v>1</v>
      </c>
      <c r="O75" s="11">
        <v>1870.875</v>
      </c>
      <c r="P75" s="11">
        <v>1870.875</v>
      </c>
      <c r="Q75" s="27" t="s">
        <v>168</v>
      </c>
      <c r="R75" s="11" t="s">
        <v>48</v>
      </c>
      <c r="S75" s="11" t="s">
        <v>33</v>
      </c>
      <c r="T75" s="11"/>
      <c r="U75" s="11"/>
      <c r="V75" s="12"/>
      <c r="W75" s="12"/>
      <c r="X75" s="12"/>
      <c r="Y75" s="102"/>
      <c r="Z75" s="102"/>
      <c r="AA75" s="102"/>
      <c r="AB75" s="94"/>
      <c r="AC75" s="94"/>
      <c r="AD75" s="94"/>
      <c r="AE75" s="111">
        <f t="shared" si="15"/>
        <v>0</v>
      </c>
      <c r="AF75" s="111"/>
      <c r="AG75" s="111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</row>
    <row r="76" spans="1:73" s="16" customFormat="1" ht="15" customHeight="1" x14ac:dyDescent="0.25">
      <c r="A76" s="5">
        <f>A75+1</f>
        <v>60</v>
      </c>
      <c r="B76" s="6" t="s">
        <v>169</v>
      </c>
      <c r="C76" s="15" t="s">
        <v>170</v>
      </c>
      <c r="D76" s="5">
        <v>150</v>
      </c>
      <c r="E76" s="8">
        <v>1000</v>
      </c>
      <c r="F76" s="8">
        <v>2100</v>
      </c>
      <c r="G76" s="9" t="s">
        <v>36</v>
      </c>
      <c r="H76" s="5" t="s">
        <v>27</v>
      </c>
      <c r="I76" s="5" t="s">
        <v>28</v>
      </c>
      <c r="J76" s="8" t="s">
        <v>37</v>
      </c>
      <c r="K76" s="5" t="s">
        <v>38</v>
      </c>
      <c r="L76" s="8" t="s">
        <v>39</v>
      </c>
      <c r="M76" s="5" t="s">
        <v>40</v>
      </c>
      <c r="N76" s="10">
        <v>1</v>
      </c>
      <c r="O76" s="11">
        <v>1599.7625</v>
      </c>
      <c r="P76" s="11">
        <v>1599.7625</v>
      </c>
      <c r="Q76" s="27" t="s">
        <v>171</v>
      </c>
      <c r="R76" s="11" t="s">
        <v>48</v>
      </c>
      <c r="S76" s="11" t="s">
        <v>33</v>
      </c>
      <c r="T76" s="11" t="s">
        <v>127</v>
      </c>
      <c r="U76" s="32">
        <v>44952</v>
      </c>
      <c r="V76" s="12" t="s">
        <v>128</v>
      </c>
      <c r="W76" s="12"/>
      <c r="X76" s="12"/>
      <c r="Y76" s="102"/>
      <c r="Z76" s="102"/>
      <c r="AA76" s="102"/>
      <c r="AB76" s="94"/>
      <c r="AC76" s="94"/>
      <c r="AD76" s="94"/>
      <c r="AE76" s="111">
        <f t="shared" si="15"/>
        <v>0</v>
      </c>
      <c r="AF76" s="111"/>
      <c r="AG76" s="111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</row>
    <row r="77" spans="1:73" s="16" customFormat="1" ht="15" customHeight="1" x14ac:dyDescent="0.25">
      <c r="A77" s="5">
        <v>61</v>
      </c>
      <c r="B77" s="6" t="s">
        <v>73</v>
      </c>
      <c r="C77" s="15" t="s">
        <v>172</v>
      </c>
      <c r="D77" s="5">
        <v>150</v>
      </c>
      <c r="E77" s="8">
        <v>1000</v>
      </c>
      <c r="F77" s="8">
        <v>2100</v>
      </c>
      <c r="G77" s="9" t="s">
        <v>36</v>
      </c>
      <c r="H77" s="5" t="s">
        <v>27</v>
      </c>
      <c r="I77" s="5" t="s">
        <v>28</v>
      </c>
      <c r="J77" s="8" t="s">
        <v>37</v>
      </c>
      <c r="K77" s="5" t="s">
        <v>38</v>
      </c>
      <c r="L77" s="8" t="s">
        <v>45</v>
      </c>
      <c r="M77" s="5" t="s">
        <v>40</v>
      </c>
      <c r="N77" s="10">
        <v>1</v>
      </c>
      <c r="O77" s="11">
        <v>1599.7625</v>
      </c>
      <c r="P77" s="11">
        <v>1599.7625</v>
      </c>
      <c r="Q77" s="27" t="s">
        <v>173</v>
      </c>
      <c r="R77" s="11" t="s">
        <v>48</v>
      </c>
      <c r="S77" s="11" t="s">
        <v>33</v>
      </c>
      <c r="T77" s="11" t="s">
        <v>127</v>
      </c>
      <c r="U77" s="32">
        <v>44952</v>
      </c>
      <c r="V77" s="12" t="s">
        <v>128</v>
      </c>
      <c r="W77" s="12"/>
      <c r="X77" s="12"/>
      <c r="Y77" s="102"/>
      <c r="Z77" s="102"/>
      <c r="AA77" s="102"/>
      <c r="AB77" s="94"/>
      <c r="AC77" s="94"/>
      <c r="AD77" s="94"/>
      <c r="AE77" s="111">
        <f t="shared" si="15"/>
        <v>0</v>
      </c>
      <c r="AF77" s="111"/>
      <c r="AG77" s="111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</row>
    <row r="78" spans="1:73" s="16" customFormat="1" ht="15" customHeight="1" x14ac:dyDescent="0.25">
      <c r="A78" s="5">
        <f>A77+1</f>
        <v>62</v>
      </c>
      <c r="B78" s="6" t="s">
        <v>73</v>
      </c>
      <c r="C78" s="15" t="s">
        <v>174</v>
      </c>
      <c r="D78" s="5">
        <v>150</v>
      </c>
      <c r="E78" s="8">
        <v>1000</v>
      </c>
      <c r="F78" s="8">
        <v>2100</v>
      </c>
      <c r="G78" s="9" t="s">
        <v>36</v>
      </c>
      <c r="H78" s="5" t="s">
        <v>27</v>
      </c>
      <c r="I78" s="5" t="s">
        <v>27</v>
      </c>
      <c r="J78" s="8" t="s">
        <v>97</v>
      </c>
      <c r="K78" s="5" t="s">
        <v>30</v>
      </c>
      <c r="L78" s="8" t="s">
        <v>45</v>
      </c>
      <c r="M78" s="5" t="s">
        <v>40</v>
      </c>
      <c r="N78" s="10">
        <v>1</v>
      </c>
      <c r="O78" s="11">
        <v>1870.875</v>
      </c>
      <c r="P78" s="11">
        <v>1870.875</v>
      </c>
      <c r="Q78" s="27" t="s">
        <v>175</v>
      </c>
      <c r="R78" s="11" t="s">
        <v>48</v>
      </c>
      <c r="S78" s="11" t="s">
        <v>33</v>
      </c>
      <c r="T78" s="11" t="s">
        <v>127</v>
      </c>
      <c r="U78" s="32">
        <v>44952</v>
      </c>
      <c r="V78" s="12" t="s">
        <v>128</v>
      </c>
      <c r="W78" s="12"/>
      <c r="X78" s="12"/>
      <c r="Y78" s="102"/>
      <c r="Z78" s="102"/>
      <c r="AA78" s="102"/>
      <c r="AB78" s="94"/>
      <c r="AC78" s="94"/>
      <c r="AD78" s="94"/>
      <c r="AE78" s="111">
        <f t="shared" si="15"/>
        <v>0</v>
      </c>
      <c r="AF78" s="111"/>
      <c r="AG78" s="111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</row>
    <row r="79" spans="1:73" s="16" customFormat="1" ht="15" customHeight="1" x14ac:dyDescent="0.25">
      <c r="A79" s="5">
        <f>A78+1</f>
        <v>63</v>
      </c>
      <c r="B79" s="6" t="s">
        <v>73</v>
      </c>
      <c r="C79" s="15" t="s">
        <v>176</v>
      </c>
      <c r="D79" s="5">
        <v>150</v>
      </c>
      <c r="E79" s="8">
        <v>1000</v>
      </c>
      <c r="F79" s="8">
        <v>2100</v>
      </c>
      <c r="G79" s="9" t="s">
        <v>36</v>
      </c>
      <c r="H79" s="5" t="s">
        <v>27</v>
      </c>
      <c r="I79" s="5" t="s">
        <v>27</v>
      </c>
      <c r="J79" s="8" t="s">
        <v>97</v>
      </c>
      <c r="K79" s="5" t="s">
        <v>30</v>
      </c>
      <c r="L79" s="8" t="s">
        <v>45</v>
      </c>
      <c r="M79" s="5" t="s">
        <v>40</v>
      </c>
      <c r="N79" s="10">
        <v>1</v>
      </c>
      <c r="O79" s="11">
        <v>1870.875</v>
      </c>
      <c r="P79" s="11">
        <v>1870.875</v>
      </c>
      <c r="Q79" s="27" t="s">
        <v>177</v>
      </c>
      <c r="R79" s="11" t="s">
        <v>48</v>
      </c>
      <c r="S79" s="11" t="s">
        <v>33</v>
      </c>
      <c r="T79" s="11" t="s">
        <v>127</v>
      </c>
      <c r="U79" s="32">
        <v>44952</v>
      </c>
      <c r="V79" s="12" t="s">
        <v>128</v>
      </c>
      <c r="W79" s="12"/>
      <c r="X79" s="12"/>
      <c r="Y79" s="102"/>
      <c r="Z79" s="102"/>
      <c r="AA79" s="102"/>
      <c r="AB79" s="94"/>
      <c r="AC79" s="94"/>
      <c r="AD79" s="94"/>
      <c r="AE79" s="111">
        <f t="shared" si="15"/>
        <v>0</v>
      </c>
      <c r="AF79" s="111"/>
      <c r="AG79" s="111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</row>
    <row r="80" spans="1:73" s="3" customFormat="1" ht="15" customHeight="1" x14ac:dyDescent="0.25">
      <c r="A80" s="127" t="s">
        <v>178</v>
      </c>
      <c r="B80" s="127"/>
      <c r="C80" s="28"/>
      <c r="D80" s="28"/>
      <c r="E80" s="28"/>
      <c r="F80" s="28"/>
      <c r="G80" s="28"/>
      <c r="H80" s="28"/>
      <c r="I80" s="28"/>
      <c r="J80" s="28"/>
      <c r="K80" s="28"/>
      <c r="L80" s="9"/>
      <c r="M80" s="9"/>
      <c r="N80" s="9"/>
      <c r="O80" s="11"/>
      <c r="P80" s="11"/>
      <c r="Q80" s="27"/>
      <c r="R80" s="11"/>
      <c r="S80" s="11"/>
      <c r="T80" s="11"/>
      <c r="U80" s="11"/>
      <c r="V80" s="12"/>
      <c r="W80" s="29"/>
      <c r="X80" s="29"/>
      <c r="Y80" s="101"/>
      <c r="Z80" s="101"/>
      <c r="AA80" s="101"/>
      <c r="AB80" s="96"/>
      <c r="AC80" s="96"/>
      <c r="AD80" s="96"/>
      <c r="AE80" s="111">
        <f t="shared" si="15"/>
        <v>0</v>
      </c>
      <c r="AF80" s="111"/>
      <c r="AG80" s="111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</row>
    <row r="81" spans="1:73" s="16" customFormat="1" ht="15" customHeight="1" x14ac:dyDescent="0.25">
      <c r="A81" s="5">
        <f>A79+1</f>
        <v>64</v>
      </c>
      <c r="B81" s="6" t="s">
        <v>93</v>
      </c>
      <c r="C81" s="15" t="s">
        <v>179</v>
      </c>
      <c r="D81" s="5">
        <v>150</v>
      </c>
      <c r="E81" s="8">
        <v>1100</v>
      </c>
      <c r="F81" s="8">
        <v>2100</v>
      </c>
      <c r="G81" s="9" t="s">
        <v>87</v>
      </c>
      <c r="H81" s="5" t="s">
        <v>27</v>
      </c>
      <c r="I81" s="5" t="s">
        <v>27</v>
      </c>
      <c r="J81" s="8" t="s">
        <v>97</v>
      </c>
      <c r="K81" s="5" t="s">
        <v>30</v>
      </c>
      <c r="L81" s="8" t="s">
        <v>31</v>
      </c>
      <c r="M81" s="5" t="s">
        <v>32</v>
      </c>
      <c r="N81" s="10">
        <v>1</v>
      </c>
      <c r="O81" s="11">
        <v>2274.2375000000002</v>
      </c>
      <c r="P81" s="11">
        <v>2274.2375000000002</v>
      </c>
      <c r="Q81" s="27"/>
      <c r="R81" s="11"/>
      <c r="S81" s="11" t="s">
        <v>33</v>
      </c>
      <c r="T81" s="11"/>
      <c r="U81" s="11"/>
      <c r="V81" s="12"/>
      <c r="W81" s="12"/>
      <c r="X81" s="12"/>
      <c r="Y81" s="102"/>
      <c r="Z81" s="102"/>
      <c r="AA81" s="102"/>
      <c r="AB81" s="94"/>
      <c r="AC81" s="94"/>
      <c r="AD81" s="94"/>
      <c r="AE81" s="111">
        <f t="shared" si="15"/>
        <v>0</v>
      </c>
      <c r="AF81" s="111"/>
      <c r="AG81" s="111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</row>
    <row r="82" spans="1:73" s="33" customFormat="1" ht="15" customHeight="1" x14ac:dyDescent="0.25">
      <c r="A82" s="128" t="s">
        <v>180</v>
      </c>
      <c r="B82" s="128"/>
      <c r="C82" s="128"/>
      <c r="D82" s="128"/>
      <c r="E82" s="128"/>
      <c r="F82" s="128"/>
      <c r="G82" s="28"/>
      <c r="H82" s="28"/>
      <c r="I82" s="28"/>
      <c r="J82" s="28"/>
      <c r="K82" s="28"/>
      <c r="L82" s="28"/>
      <c r="M82" s="28"/>
      <c r="N82" s="10">
        <f>SUM(N3:N81)</f>
        <v>64</v>
      </c>
      <c r="O82" s="11"/>
      <c r="P82" s="11">
        <v>122246.04874999996</v>
      </c>
      <c r="Q82" s="27"/>
      <c r="R82" s="11"/>
      <c r="S82" s="11" t="s">
        <v>33</v>
      </c>
      <c r="T82" s="11"/>
      <c r="U82" s="11"/>
      <c r="V82" s="12"/>
      <c r="W82" s="12"/>
      <c r="X82" s="12"/>
      <c r="Y82" s="102"/>
      <c r="Z82" s="102"/>
      <c r="AA82" s="102"/>
      <c r="AB82" s="94"/>
      <c r="AC82" s="94"/>
      <c r="AD82" s="94"/>
      <c r="AE82" s="111">
        <f t="shared" si="15"/>
        <v>0</v>
      </c>
      <c r="AF82" s="111"/>
      <c r="AG82" s="111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</row>
    <row r="83" spans="1:73" s="16" customFormat="1" ht="15" customHeight="1" x14ac:dyDescent="0.25">
      <c r="A83" s="127" t="s">
        <v>181</v>
      </c>
      <c r="B83" s="127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7"/>
      <c r="R83" s="5"/>
      <c r="S83" s="5"/>
      <c r="T83" s="5"/>
      <c r="U83" s="5"/>
      <c r="V83" s="12"/>
      <c r="W83" s="12"/>
      <c r="X83" s="12"/>
      <c r="Y83" s="102"/>
      <c r="Z83" s="102"/>
      <c r="AA83" s="102"/>
      <c r="AB83" s="94"/>
      <c r="AC83" s="94"/>
      <c r="AD83" s="94"/>
      <c r="AE83" s="111">
        <f t="shared" si="15"/>
        <v>0</v>
      </c>
      <c r="AF83" s="111"/>
      <c r="AG83" s="111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</row>
    <row r="84" spans="1:73" s="16" customFormat="1" ht="15" customHeight="1" x14ac:dyDescent="0.25">
      <c r="A84" s="5">
        <v>1</v>
      </c>
      <c r="B84" s="6" t="s">
        <v>182</v>
      </c>
      <c r="C84" s="15" t="s">
        <v>183</v>
      </c>
      <c r="D84" s="5">
        <v>150</v>
      </c>
      <c r="E84" s="8">
        <v>900</v>
      </c>
      <c r="F84" s="8">
        <v>2100</v>
      </c>
      <c r="G84" s="34" t="s">
        <v>184</v>
      </c>
      <c r="H84" s="5" t="s">
        <v>37</v>
      </c>
      <c r="I84" s="5" t="s">
        <v>37</v>
      </c>
      <c r="J84" s="8" t="s">
        <v>37</v>
      </c>
      <c r="K84" s="5" t="s">
        <v>37</v>
      </c>
      <c r="L84" s="8" t="s">
        <v>37</v>
      </c>
      <c r="M84" s="5" t="s">
        <v>37</v>
      </c>
      <c r="N84" s="10">
        <v>1</v>
      </c>
      <c r="O84" s="11">
        <v>350</v>
      </c>
      <c r="P84" s="11">
        <v>350</v>
      </c>
      <c r="Q84" s="27"/>
      <c r="R84" s="11"/>
      <c r="S84" s="11" t="s">
        <v>33</v>
      </c>
      <c r="T84" s="11"/>
      <c r="U84" s="11"/>
      <c r="V84" s="12"/>
      <c r="W84" s="12"/>
      <c r="X84" s="12"/>
      <c r="Y84" s="102"/>
      <c r="Z84" s="102"/>
      <c r="AA84" s="102"/>
      <c r="AB84" s="94"/>
      <c r="AC84" s="94"/>
      <c r="AD84" s="94"/>
      <c r="AE84" s="111">
        <f t="shared" si="15"/>
        <v>0</v>
      </c>
      <c r="AF84" s="111"/>
      <c r="AG84" s="111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</row>
    <row r="85" spans="1:73" s="16" customFormat="1" ht="15" customHeight="1" x14ac:dyDescent="0.25">
      <c r="A85" s="5">
        <v>2</v>
      </c>
      <c r="B85" s="6" t="s">
        <v>182</v>
      </c>
      <c r="C85" s="15" t="s">
        <v>185</v>
      </c>
      <c r="D85" s="5">
        <v>150</v>
      </c>
      <c r="E85" s="8">
        <v>900</v>
      </c>
      <c r="F85" s="8">
        <v>2100</v>
      </c>
      <c r="G85" s="34" t="s">
        <v>184</v>
      </c>
      <c r="H85" s="5" t="s">
        <v>37</v>
      </c>
      <c r="I85" s="5" t="s">
        <v>37</v>
      </c>
      <c r="J85" s="8" t="s">
        <v>37</v>
      </c>
      <c r="K85" s="5" t="s">
        <v>37</v>
      </c>
      <c r="L85" s="8" t="s">
        <v>37</v>
      </c>
      <c r="M85" s="5" t="s">
        <v>37</v>
      </c>
      <c r="N85" s="10">
        <v>1</v>
      </c>
      <c r="O85" s="11">
        <v>350</v>
      </c>
      <c r="P85" s="11">
        <v>350</v>
      </c>
      <c r="Q85" s="27"/>
      <c r="R85" s="11"/>
      <c r="S85" s="11" t="s">
        <v>33</v>
      </c>
      <c r="T85" s="11"/>
      <c r="U85" s="11"/>
      <c r="V85" s="12"/>
      <c r="W85" s="12"/>
      <c r="X85" s="12"/>
      <c r="Y85" s="102"/>
      <c r="Z85" s="102"/>
      <c r="AA85" s="102"/>
      <c r="AB85" s="94"/>
      <c r="AC85" s="94"/>
      <c r="AD85" s="94"/>
      <c r="AE85" s="111">
        <f t="shared" si="15"/>
        <v>0</v>
      </c>
      <c r="AF85" s="111"/>
      <c r="AG85" s="111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</row>
    <row r="86" spans="1:73" s="3" customFormat="1" ht="15" customHeight="1" x14ac:dyDescent="0.25">
      <c r="A86" s="127" t="s">
        <v>23</v>
      </c>
      <c r="B86" s="127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7"/>
      <c r="R86" s="5"/>
      <c r="S86" s="5"/>
      <c r="T86" s="5"/>
      <c r="U86" s="5"/>
      <c r="V86" s="12"/>
      <c r="W86" s="29"/>
      <c r="X86" s="29"/>
      <c r="Y86" s="101"/>
      <c r="Z86" s="101"/>
      <c r="AA86" s="101"/>
      <c r="AB86" s="96"/>
      <c r="AC86" s="96"/>
      <c r="AD86" s="96"/>
      <c r="AE86" s="111">
        <f t="shared" si="15"/>
        <v>0</v>
      </c>
      <c r="AF86" s="111"/>
      <c r="AG86" s="111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</row>
    <row r="87" spans="1:73" s="16" customFormat="1" ht="15" customHeight="1" x14ac:dyDescent="0.25">
      <c r="A87" s="5">
        <v>3</v>
      </c>
      <c r="B87" s="8" t="s">
        <v>186</v>
      </c>
      <c r="C87" s="15" t="s">
        <v>187</v>
      </c>
      <c r="D87" s="6">
        <v>150</v>
      </c>
      <c r="E87" s="8">
        <v>1200</v>
      </c>
      <c r="F87" s="8">
        <v>2400</v>
      </c>
      <c r="G87" s="34" t="s">
        <v>184</v>
      </c>
      <c r="H87" s="5" t="s">
        <v>37</v>
      </c>
      <c r="I87" s="5" t="s">
        <v>37</v>
      </c>
      <c r="J87" s="8" t="s">
        <v>37</v>
      </c>
      <c r="K87" s="5" t="s">
        <v>37</v>
      </c>
      <c r="L87" s="8" t="s">
        <v>37</v>
      </c>
      <c r="M87" s="5" t="s">
        <v>37</v>
      </c>
      <c r="N87" s="10">
        <v>1</v>
      </c>
      <c r="O87" s="11">
        <v>350</v>
      </c>
      <c r="P87" s="11">
        <v>350</v>
      </c>
      <c r="Q87" s="27"/>
      <c r="R87" s="11"/>
      <c r="S87" s="11" t="s">
        <v>33</v>
      </c>
      <c r="T87" s="11"/>
      <c r="U87" s="11"/>
      <c r="V87" s="12"/>
      <c r="W87" s="12"/>
      <c r="X87" s="12"/>
      <c r="Y87" s="102"/>
      <c r="Z87" s="102"/>
      <c r="AA87" s="102"/>
      <c r="AB87" s="94"/>
      <c r="AC87" s="94"/>
      <c r="AD87" s="94"/>
      <c r="AE87" s="111">
        <f t="shared" si="15"/>
        <v>0</v>
      </c>
      <c r="AF87" s="111"/>
      <c r="AG87" s="111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</row>
    <row r="88" spans="1:73" s="16" customFormat="1" ht="15" customHeight="1" x14ac:dyDescent="0.25">
      <c r="A88" s="5">
        <f>A87+1</f>
        <v>4</v>
      </c>
      <c r="B88" s="35" t="s">
        <v>67</v>
      </c>
      <c r="C88" s="15" t="s">
        <v>188</v>
      </c>
      <c r="D88" s="6">
        <v>150</v>
      </c>
      <c r="E88" s="35">
        <v>1200</v>
      </c>
      <c r="F88" s="35">
        <v>2400</v>
      </c>
      <c r="G88" s="34" t="s">
        <v>184</v>
      </c>
      <c r="H88" s="5" t="s">
        <v>37</v>
      </c>
      <c r="I88" s="5" t="s">
        <v>37</v>
      </c>
      <c r="J88" s="8" t="s">
        <v>37</v>
      </c>
      <c r="K88" s="5" t="s">
        <v>37</v>
      </c>
      <c r="L88" s="8" t="s">
        <v>37</v>
      </c>
      <c r="M88" s="5" t="s">
        <v>37</v>
      </c>
      <c r="N88" s="10">
        <v>1</v>
      </c>
      <c r="O88" s="11">
        <v>350</v>
      </c>
      <c r="P88" s="11">
        <v>350</v>
      </c>
      <c r="Q88" s="27"/>
      <c r="R88" s="11"/>
      <c r="S88" s="11" t="s">
        <v>33</v>
      </c>
      <c r="T88" s="11"/>
      <c r="U88" s="11"/>
      <c r="V88" s="12"/>
      <c r="W88" s="12"/>
      <c r="X88" s="12"/>
      <c r="Y88" s="102"/>
      <c r="Z88" s="102"/>
      <c r="AA88" s="102"/>
      <c r="AB88" s="94"/>
      <c r="AC88" s="94"/>
      <c r="AD88" s="94"/>
      <c r="AE88" s="111">
        <f t="shared" si="15"/>
        <v>0</v>
      </c>
      <c r="AF88" s="111"/>
      <c r="AG88" s="111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</row>
    <row r="89" spans="1:73" s="16" customFormat="1" ht="15" customHeight="1" x14ac:dyDescent="0.25">
      <c r="A89" s="5">
        <f t="shared" ref="A89:A100" si="16">A88+1</f>
        <v>5</v>
      </c>
      <c r="B89" s="35" t="s">
        <v>189</v>
      </c>
      <c r="C89" s="15" t="s">
        <v>190</v>
      </c>
      <c r="D89" s="6">
        <v>150</v>
      </c>
      <c r="E89" s="35">
        <v>1400</v>
      </c>
      <c r="F89" s="35">
        <v>2100</v>
      </c>
      <c r="G89" s="34" t="s">
        <v>191</v>
      </c>
      <c r="H89" s="5" t="s">
        <v>37</v>
      </c>
      <c r="I89" s="5" t="s">
        <v>37</v>
      </c>
      <c r="J89" s="8" t="s">
        <v>37</v>
      </c>
      <c r="K89" s="5" t="s">
        <v>37</v>
      </c>
      <c r="L89" s="8" t="s">
        <v>37</v>
      </c>
      <c r="M89" s="5" t="s">
        <v>37</v>
      </c>
      <c r="N89" s="10">
        <v>1</v>
      </c>
      <c r="O89" s="11">
        <v>450</v>
      </c>
      <c r="P89" s="11">
        <v>450</v>
      </c>
      <c r="Q89" s="27"/>
      <c r="R89" s="11"/>
      <c r="S89" s="11" t="s">
        <v>33</v>
      </c>
      <c r="T89" s="11"/>
      <c r="U89" s="11"/>
      <c r="V89" s="12"/>
      <c r="W89" s="12"/>
      <c r="X89" s="12"/>
      <c r="Y89" s="102"/>
      <c r="Z89" s="102"/>
      <c r="AA89" s="102"/>
      <c r="AB89" s="94"/>
      <c r="AC89" s="94"/>
      <c r="AD89" s="94"/>
      <c r="AE89" s="111">
        <f t="shared" si="15"/>
        <v>0</v>
      </c>
      <c r="AF89" s="111"/>
      <c r="AG89" s="111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</row>
    <row r="90" spans="1:73" s="16" customFormat="1" ht="15" customHeight="1" x14ac:dyDescent="0.25">
      <c r="A90" s="5">
        <f t="shared" si="16"/>
        <v>6</v>
      </c>
      <c r="B90" s="35" t="s">
        <v>192</v>
      </c>
      <c r="C90" s="15" t="s">
        <v>193</v>
      </c>
      <c r="D90" s="6">
        <v>150</v>
      </c>
      <c r="E90" s="35">
        <v>1200</v>
      </c>
      <c r="F90" s="35">
        <v>2400</v>
      </c>
      <c r="G90" s="34" t="s">
        <v>184</v>
      </c>
      <c r="H90" s="5" t="s">
        <v>37</v>
      </c>
      <c r="I90" s="5" t="s">
        <v>37</v>
      </c>
      <c r="J90" s="8" t="s">
        <v>37</v>
      </c>
      <c r="K90" s="5" t="s">
        <v>37</v>
      </c>
      <c r="L90" s="8" t="s">
        <v>37</v>
      </c>
      <c r="M90" s="5" t="s">
        <v>37</v>
      </c>
      <c r="N90" s="10">
        <v>1</v>
      </c>
      <c r="O90" s="11">
        <v>350</v>
      </c>
      <c r="P90" s="11">
        <v>350</v>
      </c>
      <c r="Q90" s="27"/>
      <c r="R90" s="11"/>
      <c r="S90" s="11" t="s">
        <v>33</v>
      </c>
      <c r="T90" s="11"/>
      <c r="U90" s="11"/>
      <c r="V90" s="12"/>
      <c r="W90" s="12"/>
      <c r="X90" s="12"/>
      <c r="Y90" s="102"/>
      <c r="Z90" s="102"/>
      <c r="AA90" s="102"/>
      <c r="AB90" s="94"/>
      <c r="AC90" s="94"/>
      <c r="AD90" s="94"/>
      <c r="AE90" s="111">
        <f t="shared" si="15"/>
        <v>0</v>
      </c>
      <c r="AF90" s="111"/>
      <c r="AG90" s="111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</row>
    <row r="91" spans="1:73" s="16" customFormat="1" ht="15" customHeight="1" x14ac:dyDescent="0.25">
      <c r="A91" s="5">
        <v>7</v>
      </c>
      <c r="B91" s="35" t="s">
        <v>194</v>
      </c>
      <c r="C91" s="15" t="s">
        <v>195</v>
      </c>
      <c r="D91" s="6">
        <v>150</v>
      </c>
      <c r="E91" s="35">
        <v>1800</v>
      </c>
      <c r="F91" s="35">
        <v>2400</v>
      </c>
      <c r="G91" s="34" t="s">
        <v>191</v>
      </c>
      <c r="H91" s="5" t="s">
        <v>37</v>
      </c>
      <c r="I91" s="5" t="s">
        <v>37</v>
      </c>
      <c r="J91" s="8" t="s">
        <v>37</v>
      </c>
      <c r="K91" s="5" t="s">
        <v>37</v>
      </c>
      <c r="L91" s="8" t="s">
        <v>37</v>
      </c>
      <c r="M91" s="5" t="s">
        <v>37</v>
      </c>
      <c r="N91" s="10">
        <v>1</v>
      </c>
      <c r="O91" s="11">
        <v>450</v>
      </c>
      <c r="P91" s="11">
        <v>450</v>
      </c>
      <c r="Q91" s="27"/>
      <c r="R91" s="11"/>
      <c r="S91" s="11" t="s">
        <v>33</v>
      </c>
      <c r="T91" s="11"/>
      <c r="U91" s="11"/>
      <c r="V91" s="12"/>
      <c r="W91" s="12"/>
      <c r="X91" s="12"/>
      <c r="Y91" s="102"/>
      <c r="Z91" s="102"/>
      <c r="AA91" s="102"/>
      <c r="AB91" s="94"/>
      <c r="AC91" s="94"/>
      <c r="AD91" s="94"/>
      <c r="AE91" s="111">
        <f t="shared" si="15"/>
        <v>0</v>
      </c>
      <c r="AF91" s="111"/>
      <c r="AG91" s="111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</row>
    <row r="92" spans="1:73" s="16" customFormat="1" ht="15" customHeight="1" x14ac:dyDescent="0.25">
      <c r="A92" s="5">
        <v>8</v>
      </c>
      <c r="B92" s="35" t="s">
        <v>93</v>
      </c>
      <c r="C92" s="15" t="s">
        <v>196</v>
      </c>
      <c r="D92" s="6">
        <v>150</v>
      </c>
      <c r="E92" s="35">
        <v>1200</v>
      </c>
      <c r="F92" s="35">
        <v>2100</v>
      </c>
      <c r="G92" s="34" t="s">
        <v>184</v>
      </c>
      <c r="H92" s="5" t="s">
        <v>37</v>
      </c>
      <c r="I92" s="5" t="s">
        <v>37</v>
      </c>
      <c r="J92" s="8" t="s">
        <v>37</v>
      </c>
      <c r="K92" s="5" t="s">
        <v>37</v>
      </c>
      <c r="L92" s="8" t="s">
        <v>37</v>
      </c>
      <c r="M92" s="5" t="s">
        <v>37</v>
      </c>
      <c r="N92" s="10">
        <v>1</v>
      </c>
      <c r="O92" s="11">
        <v>350</v>
      </c>
      <c r="P92" s="11">
        <v>350</v>
      </c>
      <c r="Q92" s="27"/>
      <c r="R92" s="11"/>
      <c r="S92" s="11" t="s">
        <v>33</v>
      </c>
      <c r="T92" s="11"/>
      <c r="U92" s="11"/>
      <c r="V92" s="12"/>
      <c r="W92" s="12"/>
      <c r="X92" s="12"/>
      <c r="Y92" s="102"/>
      <c r="Z92" s="102"/>
      <c r="AA92" s="102"/>
      <c r="AB92" s="94"/>
      <c r="AC92" s="94"/>
      <c r="AD92" s="94"/>
      <c r="AE92" s="111">
        <f t="shared" si="15"/>
        <v>0</v>
      </c>
      <c r="AF92" s="111"/>
      <c r="AG92" s="111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</row>
    <row r="93" spans="1:73" s="16" customFormat="1" ht="15" customHeight="1" x14ac:dyDescent="0.25">
      <c r="A93" s="5">
        <f t="shared" si="16"/>
        <v>9</v>
      </c>
      <c r="B93" s="35" t="s">
        <v>93</v>
      </c>
      <c r="C93" s="15" t="s">
        <v>197</v>
      </c>
      <c r="D93" s="6">
        <v>150</v>
      </c>
      <c r="E93" s="35">
        <v>1200</v>
      </c>
      <c r="F93" s="35">
        <v>2100</v>
      </c>
      <c r="G93" s="34" t="s">
        <v>184</v>
      </c>
      <c r="H93" s="5" t="s">
        <v>37</v>
      </c>
      <c r="I93" s="5" t="s">
        <v>37</v>
      </c>
      <c r="J93" s="8" t="s">
        <v>37</v>
      </c>
      <c r="K93" s="5" t="s">
        <v>37</v>
      </c>
      <c r="L93" s="8" t="s">
        <v>37</v>
      </c>
      <c r="M93" s="5" t="s">
        <v>37</v>
      </c>
      <c r="N93" s="10">
        <v>1</v>
      </c>
      <c r="O93" s="11">
        <v>350</v>
      </c>
      <c r="P93" s="11">
        <v>350</v>
      </c>
      <c r="Q93" s="27"/>
      <c r="R93" s="11"/>
      <c r="S93" s="11" t="s">
        <v>33</v>
      </c>
      <c r="T93" s="11"/>
      <c r="U93" s="11"/>
      <c r="V93" s="12"/>
      <c r="W93" s="12"/>
      <c r="X93" s="12"/>
      <c r="Y93" s="102"/>
      <c r="Z93" s="102"/>
      <c r="AA93" s="102"/>
      <c r="AB93" s="94"/>
      <c r="AC93" s="94"/>
      <c r="AD93" s="94"/>
      <c r="AE93" s="111">
        <f t="shared" si="15"/>
        <v>0</v>
      </c>
      <c r="AF93" s="111"/>
      <c r="AG93" s="111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</row>
    <row r="94" spans="1:73" s="16" customFormat="1" ht="15" customHeight="1" x14ac:dyDescent="0.25">
      <c r="A94" s="5">
        <f t="shared" si="16"/>
        <v>10</v>
      </c>
      <c r="B94" s="35" t="s">
        <v>198</v>
      </c>
      <c r="C94" s="15" t="s">
        <v>199</v>
      </c>
      <c r="D94" s="6">
        <v>150</v>
      </c>
      <c r="E94" s="35">
        <v>1100</v>
      </c>
      <c r="F94" s="35">
        <v>2100</v>
      </c>
      <c r="G94" s="34" t="s">
        <v>184</v>
      </c>
      <c r="H94" s="5" t="s">
        <v>37</v>
      </c>
      <c r="I94" s="5" t="s">
        <v>37</v>
      </c>
      <c r="J94" s="8" t="s">
        <v>37</v>
      </c>
      <c r="K94" s="5" t="s">
        <v>37</v>
      </c>
      <c r="L94" s="8" t="s">
        <v>37</v>
      </c>
      <c r="M94" s="5" t="s">
        <v>37</v>
      </c>
      <c r="N94" s="10">
        <v>1</v>
      </c>
      <c r="O94" s="11">
        <v>350</v>
      </c>
      <c r="P94" s="11">
        <v>350</v>
      </c>
      <c r="Q94" s="27"/>
      <c r="R94" s="11"/>
      <c r="S94" s="11" t="s">
        <v>33</v>
      </c>
      <c r="T94" s="11"/>
      <c r="U94" s="11"/>
      <c r="V94" s="12"/>
      <c r="W94" s="12"/>
      <c r="X94" s="12"/>
      <c r="Y94" s="102"/>
      <c r="Z94" s="102"/>
      <c r="AA94" s="102"/>
      <c r="AB94" s="94"/>
      <c r="AC94" s="94"/>
      <c r="AD94" s="94"/>
      <c r="AE94" s="111">
        <f t="shared" si="15"/>
        <v>0</v>
      </c>
      <c r="AF94" s="111"/>
      <c r="AG94" s="111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</row>
    <row r="95" spans="1:73" s="16" customFormat="1" ht="15" customHeight="1" x14ac:dyDescent="0.25">
      <c r="A95" s="5">
        <f t="shared" si="16"/>
        <v>11</v>
      </c>
      <c r="B95" s="35" t="s">
        <v>200</v>
      </c>
      <c r="C95" s="15" t="s">
        <v>201</v>
      </c>
      <c r="D95" s="6">
        <v>150</v>
      </c>
      <c r="E95" s="35">
        <v>2100</v>
      </c>
      <c r="F95" s="35">
        <v>2400</v>
      </c>
      <c r="G95" s="34" t="s">
        <v>191</v>
      </c>
      <c r="H95" s="5" t="s">
        <v>37</v>
      </c>
      <c r="I95" s="5" t="s">
        <v>37</v>
      </c>
      <c r="J95" s="8" t="s">
        <v>37</v>
      </c>
      <c r="K95" s="5" t="s">
        <v>37</v>
      </c>
      <c r="L95" s="8" t="s">
        <v>37</v>
      </c>
      <c r="M95" s="5" t="s">
        <v>37</v>
      </c>
      <c r="N95" s="10">
        <v>1</v>
      </c>
      <c r="O95" s="11">
        <v>450</v>
      </c>
      <c r="P95" s="11">
        <v>450</v>
      </c>
      <c r="Q95" s="27"/>
      <c r="R95" s="11"/>
      <c r="S95" s="11" t="s">
        <v>33</v>
      </c>
      <c r="T95" s="11"/>
      <c r="U95" s="11"/>
      <c r="V95" s="12"/>
      <c r="W95" s="12"/>
      <c r="X95" s="12"/>
      <c r="Y95" s="102"/>
      <c r="Z95" s="102"/>
      <c r="AA95" s="102"/>
      <c r="AB95" s="94"/>
      <c r="AC95" s="94"/>
      <c r="AD95" s="94"/>
      <c r="AE95" s="111">
        <f t="shared" si="15"/>
        <v>0</v>
      </c>
      <c r="AF95" s="111"/>
      <c r="AG95" s="111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</row>
    <row r="96" spans="1:73" s="16" customFormat="1" ht="15" customHeight="1" x14ac:dyDescent="0.25">
      <c r="A96" s="5">
        <f t="shared" si="16"/>
        <v>12</v>
      </c>
      <c r="B96" s="35" t="s">
        <v>192</v>
      </c>
      <c r="C96" s="15" t="s">
        <v>202</v>
      </c>
      <c r="D96" s="6">
        <v>150</v>
      </c>
      <c r="E96" s="35">
        <v>1200</v>
      </c>
      <c r="F96" s="35">
        <v>2400</v>
      </c>
      <c r="G96" s="34" t="s">
        <v>184</v>
      </c>
      <c r="H96" s="5" t="s">
        <v>37</v>
      </c>
      <c r="I96" s="5" t="s">
        <v>37</v>
      </c>
      <c r="J96" s="8" t="s">
        <v>37</v>
      </c>
      <c r="K96" s="5" t="s">
        <v>37</v>
      </c>
      <c r="L96" s="8" t="s">
        <v>37</v>
      </c>
      <c r="M96" s="5" t="s">
        <v>37</v>
      </c>
      <c r="N96" s="10">
        <v>1</v>
      </c>
      <c r="O96" s="11">
        <v>350</v>
      </c>
      <c r="P96" s="11">
        <v>350</v>
      </c>
      <c r="Q96" s="27"/>
      <c r="R96" s="11"/>
      <c r="S96" s="11" t="s">
        <v>33</v>
      </c>
      <c r="T96" s="11"/>
      <c r="U96" s="11"/>
      <c r="V96" s="12"/>
      <c r="W96" s="12"/>
      <c r="X96" s="12"/>
      <c r="Y96" s="102"/>
      <c r="Z96" s="102"/>
      <c r="AA96" s="102"/>
      <c r="AB96" s="94"/>
      <c r="AC96" s="94"/>
      <c r="AD96" s="94"/>
      <c r="AE96" s="111">
        <f t="shared" si="15"/>
        <v>0</v>
      </c>
      <c r="AF96" s="111"/>
      <c r="AG96" s="111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</row>
    <row r="97" spans="1:73" s="16" customFormat="1" ht="15" customHeight="1" x14ac:dyDescent="0.25">
      <c r="A97" s="5">
        <f t="shared" si="16"/>
        <v>13</v>
      </c>
      <c r="B97" s="35" t="s">
        <v>192</v>
      </c>
      <c r="C97" s="15" t="s">
        <v>203</v>
      </c>
      <c r="D97" s="6">
        <v>150</v>
      </c>
      <c r="E97" s="35">
        <v>1200</v>
      </c>
      <c r="F97" s="35">
        <v>2400</v>
      </c>
      <c r="G97" s="34" t="s">
        <v>184</v>
      </c>
      <c r="H97" s="5" t="s">
        <v>37</v>
      </c>
      <c r="I97" s="5" t="s">
        <v>37</v>
      </c>
      <c r="J97" s="8" t="s">
        <v>37</v>
      </c>
      <c r="K97" s="5" t="s">
        <v>37</v>
      </c>
      <c r="L97" s="8" t="s">
        <v>37</v>
      </c>
      <c r="M97" s="5" t="s">
        <v>37</v>
      </c>
      <c r="N97" s="10">
        <v>1</v>
      </c>
      <c r="O97" s="11">
        <v>350</v>
      </c>
      <c r="P97" s="11">
        <v>350</v>
      </c>
      <c r="Q97" s="27"/>
      <c r="R97" s="11"/>
      <c r="S97" s="11" t="s">
        <v>33</v>
      </c>
      <c r="T97" s="11"/>
      <c r="U97" s="11"/>
      <c r="V97" s="12"/>
      <c r="W97" s="12"/>
      <c r="X97" s="12"/>
      <c r="Y97" s="102"/>
      <c r="Z97" s="102"/>
      <c r="AA97" s="102"/>
      <c r="AB97" s="94"/>
      <c r="AC97" s="94"/>
      <c r="AD97" s="94"/>
      <c r="AE97" s="111">
        <f t="shared" si="15"/>
        <v>0</v>
      </c>
      <c r="AF97" s="111"/>
      <c r="AG97" s="111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</row>
    <row r="98" spans="1:73" s="16" customFormat="1" ht="15" customHeight="1" x14ac:dyDescent="0.25">
      <c r="A98" s="5">
        <f t="shared" si="16"/>
        <v>14</v>
      </c>
      <c r="B98" s="35" t="s">
        <v>204</v>
      </c>
      <c r="C98" s="15" t="s">
        <v>205</v>
      </c>
      <c r="D98" s="6">
        <v>150</v>
      </c>
      <c r="E98" s="35">
        <v>1200</v>
      </c>
      <c r="F98" s="35">
        <v>2400</v>
      </c>
      <c r="G98" s="34" t="s">
        <v>184</v>
      </c>
      <c r="H98" s="5" t="s">
        <v>37</v>
      </c>
      <c r="I98" s="5" t="s">
        <v>37</v>
      </c>
      <c r="J98" s="8" t="s">
        <v>37</v>
      </c>
      <c r="K98" s="5" t="s">
        <v>37</v>
      </c>
      <c r="L98" s="8" t="s">
        <v>37</v>
      </c>
      <c r="M98" s="5" t="s">
        <v>37</v>
      </c>
      <c r="N98" s="10">
        <v>1</v>
      </c>
      <c r="O98" s="11">
        <v>350</v>
      </c>
      <c r="P98" s="11">
        <v>350</v>
      </c>
      <c r="Q98" s="27"/>
      <c r="R98" s="11"/>
      <c r="S98" s="11" t="s">
        <v>33</v>
      </c>
      <c r="T98" s="11"/>
      <c r="U98" s="11"/>
      <c r="V98" s="12"/>
      <c r="W98" s="12"/>
      <c r="X98" s="12"/>
      <c r="Y98" s="102"/>
      <c r="Z98" s="102"/>
      <c r="AA98" s="102"/>
      <c r="AB98" s="94"/>
      <c r="AC98" s="94"/>
      <c r="AD98" s="94"/>
      <c r="AE98" s="111">
        <f t="shared" si="15"/>
        <v>0</v>
      </c>
      <c r="AF98" s="111"/>
      <c r="AG98" s="111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</row>
    <row r="99" spans="1:73" s="16" customFormat="1" ht="15" customHeight="1" x14ac:dyDescent="0.25">
      <c r="A99" s="5">
        <f t="shared" si="16"/>
        <v>15</v>
      </c>
      <c r="B99" s="27" t="s">
        <v>141</v>
      </c>
      <c r="C99" s="15" t="s">
        <v>206</v>
      </c>
      <c r="D99" s="6">
        <v>150</v>
      </c>
      <c r="E99" s="27">
        <v>1800</v>
      </c>
      <c r="F99" s="27">
        <v>2400</v>
      </c>
      <c r="G99" s="34" t="s">
        <v>191</v>
      </c>
      <c r="H99" s="5" t="s">
        <v>37</v>
      </c>
      <c r="I99" s="5" t="s">
        <v>37</v>
      </c>
      <c r="J99" s="8" t="s">
        <v>37</v>
      </c>
      <c r="K99" s="5" t="s">
        <v>37</v>
      </c>
      <c r="L99" s="8" t="s">
        <v>37</v>
      </c>
      <c r="M99" s="5" t="s">
        <v>37</v>
      </c>
      <c r="N99" s="10">
        <v>1</v>
      </c>
      <c r="O99" s="11">
        <v>450</v>
      </c>
      <c r="P99" s="11">
        <v>450</v>
      </c>
      <c r="Q99" s="27"/>
      <c r="R99" s="11"/>
      <c r="S99" s="11" t="s">
        <v>33</v>
      </c>
      <c r="T99" s="11"/>
      <c r="U99" s="11"/>
      <c r="V99" s="12"/>
      <c r="W99" s="12"/>
      <c r="X99" s="12"/>
      <c r="Y99" s="102"/>
      <c r="Z99" s="102"/>
      <c r="AA99" s="102"/>
      <c r="AB99" s="94"/>
      <c r="AC99" s="94"/>
      <c r="AD99" s="94"/>
      <c r="AE99" s="111">
        <f t="shared" si="15"/>
        <v>0</v>
      </c>
      <c r="AF99" s="111"/>
      <c r="AG99" s="111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</row>
    <row r="100" spans="1:73" s="16" customFormat="1" ht="15" customHeight="1" x14ac:dyDescent="0.25">
      <c r="A100" s="5">
        <f t="shared" si="16"/>
        <v>16</v>
      </c>
      <c r="B100" s="27" t="s">
        <v>141</v>
      </c>
      <c r="C100" s="15" t="s">
        <v>207</v>
      </c>
      <c r="D100" s="6">
        <v>150</v>
      </c>
      <c r="E100" s="27">
        <v>1800</v>
      </c>
      <c r="F100" s="27">
        <v>2400</v>
      </c>
      <c r="G100" s="34" t="s">
        <v>191</v>
      </c>
      <c r="H100" s="5" t="s">
        <v>37</v>
      </c>
      <c r="I100" s="5" t="s">
        <v>37</v>
      </c>
      <c r="J100" s="8" t="s">
        <v>37</v>
      </c>
      <c r="K100" s="5" t="s">
        <v>37</v>
      </c>
      <c r="L100" s="8" t="s">
        <v>37</v>
      </c>
      <c r="M100" s="5" t="s">
        <v>37</v>
      </c>
      <c r="N100" s="10">
        <v>1</v>
      </c>
      <c r="O100" s="11">
        <v>450</v>
      </c>
      <c r="P100" s="11">
        <v>450</v>
      </c>
      <c r="Q100" s="27" t="s">
        <v>208</v>
      </c>
      <c r="R100" s="11"/>
      <c r="S100" s="11" t="s">
        <v>33</v>
      </c>
      <c r="T100" s="11"/>
      <c r="U100" s="11"/>
      <c r="V100" s="12"/>
      <c r="W100" s="12"/>
      <c r="X100" s="12"/>
      <c r="Y100" s="102"/>
      <c r="Z100" s="102"/>
      <c r="AA100" s="102"/>
      <c r="AB100" s="94"/>
      <c r="AC100" s="94"/>
      <c r="AD100" s="94"/>
      <c r="AE100" s="111">
        <f t="shared" si="15"/>
        <v>0</v>
      </c>
      <c r="AF100" s="111"/>
      <c r="AG100" s="111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</row>
    <row r="101" spans="1:73" s="3" customFormat="1" ht="15" customHeight="1" x14ac:dyDescent="0.25">
      <c r="A101" s="127" t="s">
        <v>78</v>
      </c>
      <c r="B101" s="127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7"/>
      <c r="R101" s="5"/>
      <c r="S101" s="11"/>
      <c r="T101" s="5"/>
      <c r="U101" s="5"/>
      <c r="V101" s="12"/>
      <c r="W101" s="29"/>
      <c r="X101" s="29"/>
      <c r="Y101" s="101"/>
      <c r="Z101" s="101"/>
      <c r="AA101" s="101"/>
      <c r="AB101" s="96"/>
      <c r="AC101" s="96"/>
      <c r="AD101" s="96"/>
      <c r="AE101" s="111">
        <f t="shared" si="15"/>
        <v>0</v>
      </c>
      <c r="AF101" s="111"/>
      <c r="AG101" s="111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</row>
    <row r="102" spans="1:73" s="16" customFormat="1" ht="15" customHeight="1" x14ac:dyDescent="0.25">
      <c r="A102" s="5">
        <v>17</v>
      </c>
      <c r="B102" s="8" t="s">
        <v>198</v>
      </c>
      <c r="C102" s="15" t="s">
        <v>209</v>
      </c>
      <c r="D102" s="5">
        <v>150</v>
      </c>
      <c r="E102" s="8">
        <v>1100</v>
      </c>
      <c r="F102" s="8">
        <v>2100</v>
      </c>
      <c r="G102" s="34" t="s">
        <v>184</v>
      </c>
      <c r="H102" s="5" t="s">
        <v>37</v>
      </c>
      <c r="I102" s="5" t="s">
        <v>37</v>
      </c>
      <c r="J102" s="8" t="s">
        <v>37</v>
      </c>
      <c r="K102" s="5" t="s">
        <v>37</v>
      </c>
      <c r="L102" s="8" t="s">
        <v>37</v>
      </c>
      <c r="M102" s="5" t="s">
        <v>37</v>
      </c>
      <c r="N102" s="10">
        <v>1</v>
      </c>
      <c r="O102" s="11">
        <v>350</v>
      </c>
      <c r="P102" s="11">
        <v>350</v>
      </c>
      <c r="Q102" s="27"/>
      <c r="R102" s="11"/>
      <c r="S102" s="11" t="s">
        <v>33</v>
      </c>
      <c r="T102" s="11"/>
      <c r="U102" s="11"/>
      <c r="V102" s="12"/>
      <c r="W102" s="12"/>
      <c r="X102" s="12"/>
      <c r="Y102" s="102"/>
      <c r="Z102" s="102"/>
      <c r="AA102" s="102"/>
      <c r="AB102" s="94"/>
      <c r="AC102" s="94"/>
      <c r="AD102" s="94"/>
      <c r="AE102" s="111">
        <f t="shared" si="15"/>
        <v>0</v>
      </c>
      <c r="AF102" s="111"/>
      <c r="AG102" s="111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</row>
    <row r="103" spans="1:73" s="16" customFormat="1" ht="15" customHeight="1" x14ac:dyDescent="0.25">
      <c r="A103" s="5">
        <f>A102+1</f>
        <v>18</v>
      </c>
      <c r="B103" s="8" t="s">
        <v>73</v>
      </c>
      <c r="C103" s="15" t="s">
        <v>210</v>
      </c>
      <c r="D103" s="5">
        <v>150</v>
      </c>
      <c r="E103" s="8">
        <v>1000</v>
      </c>
      <c r="F103" s="8">
        <v>2100</v>
      </c>
      <c r="G103" s="34" t="s">
        <v>184</v>
      </c>
      <c r="H103" s="5" t="s">
        <v>37</v>
      </c>
      <c r="I103" s="5" t="s">
        <v>37</v>
      </c>
      <c r="J103" s="8" t="s">
        <v>37</v>
      </c>
      <c r="K103" s="5" t="s">
        <v>37</v>
      </c>
      <c r="L103" s="8" t="s">
        <v>37</v>
      </c>
      <c r="M103" s="5" t="s">
        <v>37</v>
      </c>
      <c r="N103" s="10">
        <v>1</v>
      </c>
      <c r="O103" s="11">
        <v>350</v>
      </c>
      <c r="P103" s="11">
        <v>350</v>
      </c>
      <c r="Q103" s="27"/>
      <c r="R103" s="11"/>
      <c r="S103" s="11" t="s">
        <v>33</v>
      </c>
      <c r="T103" s="11"/>
      <c r="U103" s="11"/>
      <c r="V103" s="12"/>
      <c r="W103" s="12"/>
      <c r="X103" s="12"/>
      <c r="Y103" s="102"/>
      <c r="Z103" s="102"/>
      <c r="AA103" s="102"/>
      <c r="AB103" s="94"/>
      <c r="AC103" s="94"/>
      <c r="AD103" s="94"/>
      <c r="AE103" s="111">
        <f t="shared" si="15"/>
        <v>0</v>
      </c>
      <c r="AF103" s="111"/>
      <c r="AG103" s="111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</row>
    <row r="104" spans="1:73" s="3" customFormat="1" ht="15" customHeight="1" x14ac:dyDescent="0.25">
      <c r="A104" s="127" t="s">
        <v>84</v>
      </c>
      <c r="B104" s="127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7"/>
      <c r="R104" s="5"/>
      <c r="S104" s="11"/>
      <c r="T104" s="5"/>
      <c r="U104" s="5"/>
      <c r="V104" s="12"/>
      <c r="W104" s="29"/>
      <c r="X104" s="29"/>
      <c r="Y104" s="101"/>
      <c r="Z104" s="101"/>
      <c r="AA104" s="101"/>
      <c r="AB104" s="96"/>
      <c r="AC104" s="96"/>
      <c r="AD104" s="96"/>
      <c r="AE104" s="111">
        <f t="shared" si="15"/>
        <v>0</v>
      </c>
      <c r="AF104" s="111"/>
      <c r="AG104" s="111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</row>
    <row r="105" spans="1:73" s="16" customFormat="1" ht="15" customHeight="1" x14ac:dyDescent="0.25">
      <c r="A105" s="5">
        <v>19</v>
      </c>
      <c r="B105" s="8" t="s">
        <v>192</v>
      </c>
      <c r="C105" s="15" t="s">
        <v>211</v>
      </c>
      <c r="D105" s="5">
        <v>150</v>
      </c>
      <c r="E105" s="8">
        <v>1200</v>
      </c>
      <c r="F105" s="8">
        <v>2400</v>
      </c>
      <c r="G105" s="34" t="s">
        <v>184</v>
      </c>
      <c r="H105" s="5" t="s">
        <v>37</v>
      </c>
      <c r="I105" s="5" t="s">
        <v>37</v>
      </c>
      <c r="J105" s="8" t="s">
        <v>37</v>
      </c>
      <c r="K105" s="5" t="s">
        <v>37</v>
      </c>
      <c r="L105" s="8" t="s">
        <v>37</v>
      </c>
      <c r="M105" s="5" t="s">
        <v>37</v>
      </c>
      <c r="N105" s="10">
        <v>1</v>
      </c>
      <c r="O105" s="11">
        <v>350</v>
      </c>
      <c r="P105" s="11">
        <v>350</v>
      </c>
      <c r="Q105" s="27"/>
      <c r="R105" s="11"/>
      <c r="S105" s="11" t="s">
        <v>33</v>
      </c>
      <c r="T105" s="11"/>
      <c r="U105" s="11"/>
      <c r="V105" s="12"/>
      <c r="W105" s="12"/>
      <c r="X105" s="12"/>
      <c r="Y105" s="102"/>
      <c r="Z105" s="102"/>
      <c r="AA105" s="102"/>
      <c r="AB105" s="94"/>
      <c r="AC105" s="94"/>
      <c r="AD105" s="94"/>
      <c r="AE105" s="111">
        <f t="shared" si="15"/>
        <v>0</v>
      </c>
      <c r="AF105" s="111"/>
      <c r="AG105" s="111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</row>
    <row r="106" spans="1:73" s="16" customFormat="1" ht="15" customHeight="1" x14ac:dyDescent="0.25">
      <c r="A106" s="5">
        <f>A105+1</f>
        <v>20</v>
      </c>
      <c r="B106" s="8" t="s">
        <v>212</v>
      </c>
      <c r="C106" s="15" t="s">
        <v>213</v>
      </c>
      <c r="D106" s="5">
        <v>150</v>
      </c>
      <c r="E106" s="8">
        <v>1500</v>
      </c>
      <c r="F106" s="8">
        <v>2100</v>
      </c>
      <c r="G106" s="34" t="s">
        <v>191</v>
      </c>
      <c r="H106" s="5" t="s">
        <v>37</v>
      </c>
      <c r="I106" s="5" t="s">
        <v>37</v>
      </c>
      <c r="J106" s="8" t="s">
        <v>37</v>
      </c>
      <c r="K106" s="5" t="s">
        <v>37</v>
      </c>
      <c r="L106" s="8" t="s">
        <v>37</v>
      </c>
      <c r="M106" s="5" t="s">
        <v>37</v>
      </c>
      <c r="N106" s="10">
        <v>1</v>
      </c>
      <c r="O106" s="11">
        <v>450</v>
      </c>
      <c r="P106" s="11">
        <v>450</v>
      </c>
      <c r="Q106" s="27"/>
      <c r="R106" s="11"/>
      <c r="S106" s="11" t="s">
        <v>33</v>
      </c>
      <c r="T106" s="11"/>
      <c r="U106" s="11"/>
      <c r="V106" s="12"/>
      <c r="W106" s="12"/>
      <c r="X106" s="12"/>
      <c r="Y106" s="102"/>
      <c r="Z106" s="102"/>
      <c r="AA106" s="102"/>
      <c r="AB106" s="94"/>
      <c r="AC106" s="94"/>
      <c r="AD106" s="94"/>
      <c r="AE106" s="111">
        <f t="shared" si="15"/>
        <v>0</v>
      </c>
      <c r="AF106" s="111"/>
      <c r="AG106" s="111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</row>
    <row r="107" spans="1:73" s="16" customFormat="1" ht="15" customHeight="1" x14ac:dyDescent="0.25">
      <c r="A107" s="5">
        <f t="shared" ref="A107:A114" si="17">A106+1</f>
        <v>21</v>
      </c>
      <c r="B107" s="8" t="s">
        <v>212</v>
      </c>
      <c r="C107" s="15" t="s">
        <v>214</v>
      </c>
      <c r="D107" s="5">
        <v>150</v>
      </c>
      <c r="E107" s="8">
        <v>1500</v>
      </c>
      <c r="F107" s="8">
        <v>2100</v>
      </c>
      <c r="G107" s="34" t="s">
        <v>191</v>
      </c>
      <c r="H107" s="5" t="s">
        <v>37</v>
      </c>
      <c r="I107" s="5" t="s">
        <v>37</v>
      </c>
      <c r="J107" s="8" t="s">
        <v>37</v>
      </c>
      <c r="K107" s="5" t="s">
        <v>37</v>
      </c>
      <c r="L107" s="8" t="s">
        <v>37</v>
      </c>
      <c r="M107" s="5" t="s">
        <v>37</v>
      </c>
      <c r="N107" s="10">
        <v>1</v>
      </c>
      <c r="O107" s="11">
        <v>450</v>
      </c>
      <c r="P107" s="11">
        <v>450</v>
      </c>
      <c r="Q107" s="27"/>
      <c r="R107" s="11"/>
      <c r="S107" s="11" t="s">
        <v>33</v>
      </c>
      <c r="T107" s="11"/>
      <c r="U107" s="11"/>
      <c r="V107" s="12"/>
      <c r="W107" s="12"/>
      <c r="X107" s="12"/>
      <c r="Y107" s="102"/>
      <c r="Z107" s="102"/>
      <c r="AA107" s="102"/>
      <c r="AB107" s="94"/>
      <c r="AC107" s="94"/>
      <c r="AD107" s="94"/>
      <c r="AE107" s="111">
        <f t="shared" si="15"/>
        <v>0</v>
      </c>
      <c r="AF107" s="111"/>
      <c r="AG107" s="111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</row>
    <row r="108" spans="1:73" s="16" customFormat="1" ht="15" customHeight="1" x14ac:dyDescent="0.25">
      <c r="A108" s="5">
        <f t="shared" si="17"/>
        <v>22</v>
      </c>
      <c r="B108" s="8" t="s">
        <v>212</v>
      </c>
      <c r="C108" s="15" t="s">
        <v>215</v>
      </c>
      <c r="D108" s="5">
        <v>150</v>
      </c>
      <c r="E108" s="8">
        <v>1500</v>
      </c>
      <c r="F108" s="8">
        <v>2100</v>
      </c>
      <c r="G108" s="34" t="s">
        <v>191</v>
      </c>
      <c r="H108" s="5" t="s">
        <v>37</v>
      </c>
      <c r="I108" s="5" t="s">
        <v>37</v>
      </c>
      <c r="J108" s="8" t="s">
        <v>37</v>
      </c>
      <c r="K108" s="5" t="s">
        <v>37</v>
      </c>
      <c r="L108" s="8" t="s">
        <v>37</v>
      </c>
      <c r="M108" s="5" t="s">
        <v>37</v>
      </c>
      <c r="N108" s="10">
        <v>1</v>
      </c>
      <c r="O108" s="11">
        <v>450</v>
      </c>
      <c r="P108" s="11">
        <v>450</v>
      </c>
      <c r="Q108" s="27"/>
      <c r="R108" s="11"/>
      <c r="S108" s="11" t="s">
        <v>33</v>
      </c>
      <c r="T108" s="11"/>
      <c r="U108" s="11"/>
      <c r="V108" s="12"/>
      <c r="W108" s="12"/>
      <c r="X108" s="12"/>
      <c r="Y108" s="102"/>
      <c r="Z108" s="102"/>
      <c r="AA108" s="102"/>
      <c r="AB108" s="94"/>
      <c r="AC108" s="94"/>
      <c r="AD108" s="94"/>
      <c r="AE108" s="111">
        <f t="shared" si="15"/>
        <v>0</v>
      </c>
      <c r="AF108" s="111"/>
      <c r="AG108" s="111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</row>
    <row r="109" spans="1:73" s="16" customFormat="1" ht="15" customHeight="1" x14ac:dyDescent="0.25">
      <c r="A109" s="5">
        <f t="shared" si="17"/>
        <v>23</v>
      </c>
      <c r="B109" s="8" t="s">
        <v>198</v>
      </c>
      <c r="C109" s="15" t="s">
        <v>216</v>
      </c>
      <c r="D109" s="5">
        <v>150</v>
      </c>
      <c r="E109" s="8">
        <v>1100</v>
      </c>
      <c r="F109" s="8">
        <v>2100</v>
      </c>
      <c r="G109" s="34" t="s">
        <v>184</v>
      </c>
      <c r="H109" s="5" t="s">
        <v>37</v>
      </c>
      <c r="I109" s="5" t="s">
        <v>37</v>
      </c>
      <c r="J109" s="8" t="s">
        <v>37</v>
      </c>
      <c r="K109" s="5" t="s">
        <v>37</v>
      </c>
      <c r="L109" s="8" t="s">
        <v>37</v>
      </c>
      <c r="M109" s="5" t="s">
        <v>37</v>
      </c>
      <c r="N109" s="10">
        <v>1</v>
      </c>
      <c r="O109" s="11">
        <v>350</v>
      </c>
      <c r="P109" s="11">
        <v>350</v>
      </c>
      <c r="Q109" s="27"/>
      <c r="R109" s="11"/>
      <c r="S109" s="11" t="s">
        <v>33</v>
      </c>
      <c r="T109" s="11"/>
      <c r="U109" s="11"/>
      <c r="V109" s="12"/>
      <c r="W109" s="12"/>
      <c r="X109" s="12"/>
      <c r="Y109" s="102"/>
      <c r="Z109" s="102"/>
      <c r="AA109" s="102"/>
      <c r="AB109" s="94"/>
      <c r="AC109" s="94"/>
      <c r="AD109" s="94"/>
      <c r="AE109" s="111">
        <f t="shared" si="15"/>
        <v>0</v>
      </c>
      <c r="AF109" s="111"/>
      <c r="AG109" s="111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</row>
    <row r="110" spans="1:73" s="16" customFormat="1" ht="15" customHeight="1" x14ac:dyDescent="0.25">
      <c r="A110" s="5">
        <f t="shared" si="17"/>
        <v>24</v>
      </c>
      <c r="B110" s="8" t="s">
        <v>198</v>
      </c>
      <c r="C110" s="15" t="s">
        <v>217</v>
      </c>
      <c r="D110" s="5">
        <v>150</v>
      </c>
      <c r="E110" s="8">
        <v>1100</v>
      </c>
      <c r="F110" s="8">
        <v>2100</v>
      </c>
      <c r="G110" s="34" t="s">
        <v>184</v>
      </c>
      <c r="H110" s="5" t="s">
        <v>37</v>
      </c>
      <c r="I110" s="5" t="s">
        <v>37</v>
      </c>
      <c r="J110" s="8" t="s">
        <v>37</v>
      </c>
      <c r="K110" s="5" t="s">
        <v>37</v>
      </c>
      <c r="L110" s="8" t="s">
        <v>37</v>
      </c>
      <c r="M110" s="5" t="s">
        <v>37</v>
      </c>
      <c r="N110" s="10">
        <v>1</v>
      </c>
      <c r="O110" s="11">
        <v>350</v>
      </c>
      <c r="P110" s="11">
        <v>350</v>
      </c>
      <c r="Q110" s="27"/>
      <c r="R110" s="11"/>
      <c r="S110" s="11" t="s">
        <v>33</v>
      </c>
      <c r="T110" s="11"/>
      <c r="U110" s="11"/>
      <c r="V110" s="12"/>
      <c r="W110" s="12"/>
      <c r="X110" s="12"/>
      <c r="Y110" s="102"/>
      <c r="Z110" s="102"/>
      <c r="AA110" s="102"/>
      <c r="AB110" s="94"/>
      <c r="AC110" s="94"/>
      <c r="AD110" s="94"/>
      <c r="AE110" s="111">
        <f t="shared" si="15"/>
        <v>0</v>
      </c>
      <c r="AF110" s="111"/>
      <c r="AG110" s="111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</row>
    <row r="111" spans="1:73" s="16" customFormat="1" ht="15" customHeight="1" x14ac:dyDescent="0.25">
      <c r="A111" s="5">
        <f t="shared" si="17"/>
        <v>25</v>
      </c>
      <c r="B111" s="8" t="s">
        <v>137</v>
      </c>
      <c r="C111" s="15" t="s">
        <v>218</v>
      </c>
      <c r="D111" s="5">
        <v>150</v>
      </c>
      <c r="E111" s="8">
        <v>1200</v>
      </c>
      <c r="F111" s="8">
        <v>2100</v>
      </c>
      <c r="G111" s="34" t="s">
        <v>184</v>
      </c>
      <c r="H111" s="5" t="s">
        <v>37</v>
      </c>
      <c r="I111" s="5" t="s">
        <v>37</v>
      </c>
      <c r="J111" s="8" t="s">
        <v>37</v>
      </c>
      <c r="K111" s="5" t="s">
        <v>37</v>
      </c>
      <c r="L111" s="8" t="s">
        <v>37</v>
      </c>
      <c r="M111" s="5" t="s">
        <v>37</v>
      </c>
      <c r="N111" s="10">
        <v>1</v>
      </c>
      <c r="O111" s="11">
        <v>350</v>
      </c>
      <c r="P111" s="11">
        <v>350</v>
      </c>
      <c r="Q111" s="27"/>
      <c r="R111" s="11"/>
      <c r="S111" s="11" t="s">
        <v>33</v>
      </c>
      <c r="T111" s="11"/>
      <c r="U111" s="11"/>
      <c r="V111" s="12"/>
      <c r="W111" s="12"/>
      <c r="X111" s="12"/>
      <c r="Y111" s="102"/>
      <c r="Z111" s="102"/>
      <c r="AA111" s="102"/>
      <c r="AB111" s="94"/>
      <c r="AC111" s="94"/>
      <c r="AD111" s="94"/>
      <c r="AE111" s="111">
        <f t="shared" si="15"/>
        <v>0</v>
      </c>
      <c r="AF111" s="111"/>
      <c r="AG111" s="111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</row>
    <row r="112" spans="1:73" s="16" customFormat="1" ht="15" customHeight="1" x14ac:dyDescent="0.25">
      <c r="A112" s="5">
        <f t="shared" si="17"/>
        <v>26</v>
      </c>
      <c r="B112" s="8" t="s">
        <v>137</v>
      </c>
      <c r="C112" s="15" t="s">
        <v>219</v>
      </c>
      <c r="D112" s="5">
        <v>150</v>
      </c>
      <c r="E112" s="8">
        <v>1200</v>
      </c>
      <c r="F112" s="8">
        <v>2100</v>
      </c>
      <c r="G112" s="34" t="s">
        <v>184</v>
      </c>
      <c r="H112" s="5" t="s">
        <v>37</v>
      </c>
      <c r="I112" s="5" t="s">
        <v>37</v>
      </c>
      <c r="J112" s="8" t="s">
        <v>37</v>
      </c>
      <c r="K112" s="5" t="s">
        <v>37</v>
      </c>
      <c r="L112" s="8" t="s">
        <v>37</v>
      </c>
      <c r="M112" s="5" t="s">
        <v>37</v>
      </c>
      <c r="N112" s="10">
        <v>1</v>
      </c>
      <c r="O112" s="11">
        <v>350</v>
      </c>
      <c r="P112" s="11">
        <v>350</v>
      </c>
      <c r="Q112" s="27"/>
      <c r="R112" s="11"/>
      <c r="S112" s="11" t="s">
        <v>33</v>
      </c>
      <c r="T112" s="11"/>
      <c r="U112" s="11"/>
      <c r="V112" s="12"/>
      <c r="W112" s="12"/>
      <c r="X112" s="12"/>
      <c r="Y112" s="102"/>
      <c r="Z112" s="102"/>
      <c r="AA112" s="102"/>
      <c r="AB112" s="94"/>
      <c r="AC112" s="94"/>
      <c r="AD112" s="94"/>
      <c r="AE112" s="111">
        <f t="shared" si="15"/>
        <v>0</v>
      </c>
      <c r="AF112" s="111"/>
      <c r="AG112" s="111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</row>
    <row r="113" spans="1:73" s="16" customFormat="1" ht="15" customHeight="1" x14ac:dyDescent="0.25">
      <c r="A113" s="5">
        <f t="shared" si="17"/>
        <v>27</v>
      </c>
      <c r="B113" s="8" t="s">
        <v>73</v>
      </c>
      <c r="C113" s="15" t="s">
        <v>220</v>
      </c>
      <c r="D113" s="5">
        <v>150</v>
      </c>
      <c r="E113" s="8">
        <v>1000</v>
      </c>
      <c r="F113" s="8">
        <v>2100</v>
      </c>
      <c r="G113" s="34" t="s">
        <v>184</v>
      </c>
      <c r="H113" s="5" t="s">
        <v>37</v>
      </c>
      <c r="I113" s="5" t="s">
        <v>37</v>
      </c>
      <c r="J113" s="8" t="s">
        <v>37</v>
      </c>
      <c r="K113" s="5" t="s">
        <v>37</v>
      </c>
      <c r="L113" s="8" t="s">
        <v>37</v>
      </c>
      <c r="M113" s="5" t="s">
        <v>37</v>
      </c>
      <c r="N113" s="10">
        <v>1</v>
      </c>
      <c r="O113" s="11">
        <v>350</v>
      </c>
      <c r="P113" s="11">
        <v>350</v>
      </c>
      <c r="Q113" s="27"/>
      <c r="R113" s="11"/>
      <c r="S113" s="11" t="s">
        <v>33</v>
      </c>
      <c r="T113" s="11"/>
      <c r="U113" s="11"/>
      <c r="V113" s="12"/>
      <c r="W113" s="12"/>
      <c r="X113" s="12"/>
      <c r="Y113" s="102"/>
      <c r="Z113" s="102"/>
      <c r="AA113" s="102"/>
      <c r="AB113" s="94"/>
      <c r="AC113" s="94"/>
      <c r="AD113" s="94"/>
      <c r="AE113" s="111">
        <f t="shared" si="15"/>
        <v>0</v>
      </c>
      <c r="AF113" s="111"/>
      <c r="AG113" s="111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</row>
    <row r="114" spans="1:73" s="16" customFormat="1" ht="15" customHeight="1" x14ac:dyDescent="0.25">
      <c r="A114" s="5">
        <f t="shared" si="17"/>
        <v>28</v>
      </c>
      <c r="B114" s="8" t="s">
        <v>34</v>
      </c>
      <c r="C114" s="15" t="s">
        <v>221</v>
      </c>
      <c r="D114" s="5">
        <v>150</v>
      </c>
      <c r="E114" s="8">
        <v>900</v>
      </c>
      <c r="F114" s="8">
        <v>2100</v>
      </c>
      <c r="G114" s="34" t="s">
        <v>184</v>
      </c>
      <c r="H114" s="5" t="s">
        <v>37</v>
      </c>
      <c r="I114" s="5" t="s">
        <v>37</v>
      </c>
      <c r="J114" s="8" t="s">
        <v>37</v>
      </c>
      <c r="K114" s="5" t="s">
        <v>37</v>
      </c>
      <c r="L114" s="8" t="s">
        <v>37</v>
      </c>
      <c r="M114" s="5" t="s">
        <v>37</v>
      </c>
      <c r="N114" s="10">
        <v>1</v>
      </c>
      <c r="O114" s="11">
        <v>350</v>
      </c>
      <c r="P114" s="11">
        <v>350</v>
      </c>
      <c r="Q114" s="27"/>
      <c r="R114" s="11"/>
      <c r="S114" s="11" t="s">
        <v>33</v>
      </c>
      <c r="T114" s="11"/>
      <c r="U114" s="11"/>
      <c r="V114" s="12"/>
      <c r="W114" s="12"/>
      <c r="X114" s="12"/>
      <c r="Y114" s="102"/>
      <c r="Z114" s="102"/>
      <c r="AA114" s="102"/>
      <c r="AB114" s="94"/>
      <c r="AC114" s="94"/>
      <c r="AD114" s="94"/>
      <c r="AE114" s="111">
        <f t="shared" si="15"/>
        <v>0</v>
      </c>
      <c r="AF114" s="111"/>
      <c r="AG114" s="111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</row>
    <row r="115" spans="1:73" s="3" customFormat="1" ht="15" customHeight="1" x14ac:dyDescent="0.25">
      <c r="A115" s="127" t="s">
        <v>95</v>
      </c>
      <c r="B115" s="127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7"/>
      <c r="R115" s="5"/>
      <c r="S115" s="11"/>
      <c r="T115" s="5"/>
      <c r="U115" s="5"/>
      <c r="V115" s="12"/>
      <c r="W115" s="29"/>
      <c r="X115" s="29"/>
      <c r="Y115" s="101"/>
      <c r="Z115" s="101"/>
      <c r="AA115" s="101"/>
      <c r="AB115" s="96"/>
      <c r="AC115" s="96"/>
      <c r="AD115" s="96"/>
      <c r="AE115" s="111">
        <f t="shared" si="15"/>
        <v>0</v>
      </c>
      <c r="AF115" s="111"/>
      <c r="AG115" s="111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</row>
    <row r="116" spans="1:73" s="16" customFormat="1" ht="15" customHeight="1" x14ac:dyDescent="0.25">
      <c r="A116" s="5">
        <v>29</v>
      </c>
      <c r="B116" s="8" t="s">
        <v>198</v>
      </c>
      <c r="C116" s="15" t="s">
        <v>222</v>
      </c>
      <c r="D116" s="5">
        <v>150</v>
      </c>
      <c r="E116" s="8">
        <v>1100</v>
      </c>
      <c r="F116" s="8">
        <v>2100</v>
      </c>
      <c r="G116" s="34" t="s">
        <v>184</v>
      </c>
      <c r="H116" s="5" t="s">
        <v>37</v>
      </c>
      <c r="I116" s="5" t="s">
        <v>37</v>
      </c>
      <c r="J116" s="8" t="s">
        <v>37</v>
      </c>
      <c r="K116" s="5" t="s">
        <v>37</v>
      </c>
      <c r="L116" s="8" t="s">
        <v>37</v>
      </c>
      <c r="M116" s="5" t="s">
        <v>37</v>
      </c>
      <c r="N116" s="10">
        <v>1</v>
      </c>
      <c r="O116" s="11">
        <v>350</v>
      </c>
      <c r="P116" s="11">
        <v>350</v>
      </c>
      <c r="Q116" s="27"/>
      <c r="R116" s="11"/>
      <c r="S116" s="11" t="s">
        <v>33</v>
      </c>
      <c r="T116" s="11"/>
      <c r="U116" s="11"/>
      <c r="V116" s="12"/>
      <c r="W116" s="12"/>
      <c r="X116" s="12"/>
      <c r="Y116" s="102"/>
      <c r="Z116" s="102"/>
      <c r="AA116" s="102"/>
      <c r="AB116" s="94"/>
      <c r="AC116" s="94"/>
      <c r="AD116" s="94"/>
      <c r="AE116" s="111">
        <f t="shared" si="15"/>
        <v>0</v>
      </c>
      <c r="AF116" s="111"/>
      <c r="AG116" s="111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</row>
    <row r="117" spans="1:73" s="16" customFormat="1" ht="15" customHeight="1" x14ac:dyDescent="0.25">
      <c r="A117" s="5">
        <f>A116+1</f>
        <v>30</v>
      </c>
      <c r="B117" s="8" t="s">
        <v>192</v>
      </c>
      <c r="C117" s="15" t="s">
        <v>223</v>
      </c>
      <c r="D117" s="5">
        <v>150</v>
      </c>
      <c r="E117" s="8">
        <v>1200</v>
      </c>
      <c r="F117" s="8">
        <v>2400</v>
      </c>
      <c r="G117" s="34" t="s">
        <v>184</v>
      </c>
      <c r="H117" s="5" t="s">
        <v>37</v>
      </c>
      <c r="I117" s="5" t="s">
        <v>37</v>
      </c>
      <c r="J117" s="8" t="s">
        <v>37</v>
      </c>
      <c r="K117" s="5" t="s">
        <v>37</v>
      </c>
      <c r="L117" s="8" t="s">
        <v>37</v>
      </c>
      <c r="M117" s="5" t="s">
        <v>37</v>
      </c>
      <c r="N117" s="10">
        <v>1</v>
      </c>
      <c r="O117" s="11">
        <v>350</v>
      </c>
      <c r="P117" s="11">
        <v>350</v>
      </c>
      <c r="Q117" s="27"/>
      <c r="R117" s="11"/>
      <c r="S117" s="11" t="s">
        <v>33</v>
      </c>
      <c r="T117" s="11"/>
      <c r="U117" s="11"/>
      <c r="V117" s="12"/>
      <c r="W117" s="12"/>
      <c r="X117" s="12"/>
      <c r="Y117" s="102"/>
      <c r="Z117" s="102"/>
      <c r="AA117" s="102"/>
      <c r="AB117" s="94"/>
      <c r="AC117" s="94"/>
      <c r="AD117" s="94"/>
      <c r="AE117" s="111">
        <f t="shared" si="15"/>
        <v>0</v>
      </c>
      <c r="AF117" s="111"/>
      <c r="AG117" s="111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</row>
    <row r="118" spans="1:73" s="16" customFormat="1" ht="15" customHeight="1" x14ac:dyDescent="0.25">
      <c r="A118" s="5">
        <f>A117+1</f>
        <v>31</v>
      </c>
      <c r="B118" s="8" t="s">
        <v>73</v>
      </c>
      <c r="C118" s="15" t="s">
        <v>224</v>
      </c>
      <c r="D118" s="5">
        <v>150</v>
      </c>
      <c r="E118" s="8">
        <v>1000</v>
      </c>
      <c r="F118" s="8">
        <v>2100</v>
      </c>
      <c r="G118" s="34" t="s">
        <v>184</v>
      </c>
      <c r="H118" s="5" t="s">
        <v>37</v>
      </c>
      <c r="I118" s="5" t="s">
        <v>37</v>
      </c>
      <c r="J118" s="8" t="s">
        <v>37</v>
      </c>
      <c r="K118" s="5" t="s">
        <v>37</v>
      </c>
      <c r="L118" s="8" t="s">
        <v>37</v>
      </c>
      <c r="M118" s="5" t="s">
        <v>37</v>
      </c>
      <c r="N118" s="10">
        <v>1</v>
      </c>
      <c r="O118" s="11">
        <v>350</v>
      </c>
      <c r="P118" s="11">
        <v>350</v>
      </c>
      <c r="Q118" s="27"/>
      <c r="R118" s="11"/>
      <c r="S118" s="11" t="s">
        <v>33</v>
      </c>
      <c r="T118" s="11"/>
      <c r="U118" s="11"/>
      <c r="V118" s="12"/>
      <c r="W118" s="12"/>
      <c r="X118" s="12"/>
      <c r="Y118" s="102"/>
      <c r="Z118" s="102"/>
      <c r="AA118" s="102"/>
      <c r="AB118" s="94"/>
      <c r="AC118" s="94"/>
      <c r="AD118" s="94"/>
      <c r="AE118" s="111">
        <f t="shared" si="15"/>
        <v>0</v>
      </c>
      <c r="AF118" s="111"/>
      <c r="AG118" s="111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</row>
    <row r="119" spans="1:73" s="16" customFormat="1" ht="15" customHeight="1" x14ac:dyDescent="0.25">
      <c r="A119" s="5">
        <f>A118+1</f>
        <v>32</v>
      </c>
      <c r="B119" s="8" t="s">
        <v>73</v>
      </c>
      <c r="C119" s="15" t="s">
        <v>225</v>
      </c>
      <c r="D119" s="5">
        <v>150</v>
      </c>
      <c r="E119" s="8">
        <v>1000</v>
      </c>
      <c r="F119" s="8">
        <v>2100</v>
      </c>
      <c r="G119" s="34" t="s">
        <v>184</v>
      </c>
      <c r="H119" s="5" t="s">
        <v>37</v>
      </c>
      <c r="I119" s="5" t="s">
        <v>37</v>
      </c>
      <c r="J119" s="8" t="s">
        <v>37</v>
      </c>
      <c r="K119" s="5" t="s">
        <v>37</v>
      </c>
      <c r="L119" s="8" t="s">
        <v>37</v>
      </c>
      <c r="M119" s="5" t="s">
        <v>37</v>
      </c>
      <c r="N119" s="10">
        <v>1</v>
      </c>
      <c r="O119" s="11">
        <v>350</v>
      </c>
      <c r="P119" s="11">
        <v>350</v>
      </c>
      <c r="Q119" s="27"/>
      <c r="R119" s="11"/>
      <c r="S119" s="11" t="s">
        <v>33</v>
      </c>
      <c r="T119" s="11"/>
      <c r="U119" s="11"/>
      <c r="V119" s="12"/>
      <c r="W119" s="12"/>
      <c r="X119" s="12"/>
      <c r="Y119" s="102"/>
      <c r="Z119" s="102"/>
      <c r="AA119" s="102"/>
      <c r="AB119" s="94"/>
      <c r="AC119" s="94"/>
      <c r="AD119" s="94"/>
      <c r="AE119" s="111">
        <f t="shared" si="15"/>
        <v>0</v>
      </c>
      <c r="AF119" s="111"/>
      <c r="AG119" s="111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</row>
    <row r="120" spans="1:73" s="3" customFormat="1" ht="15" customHeight="1" x14ac:dyDescent="0.25">
      <c r="A120" s="127" t="s">
        <v>102</v>
      </c>
      <c r="B120" s="127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7"/>
      <c r="R120" s="5"/>
      <c r="S120" s="11"/>
      <c r="T120" s="5"/>
      <c r="U120" s="5"/>
      <c r="V120" s="12"/>
      <c r="W120" s="29"/>
      <c r="X120" s="29"/>
      <c r="Y120" s="101"/>
      <c r="Z120" s="101"/>
      <c r="AA120" s="101"/>
      <c r="AB120" s="96"/>
      <c r="AC120" s="96"/>
      <c r="AD120" s="96"/>
      <c r="AE120" s="111">
        <f t="shared" si="15"/>
        <v>0</v>
      </c>
      <c r="AF120" s="111"/>
      <c r="AG120" s="111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</row>
    <row r="121" spans="1:73" s="16" customFormat="1" ht="15" customHeight="1" x14ac:dyDescent="0.25">
      <c r="A121" s="5">
        <v>33</v>
      </c>
      <c r="B121" s="8" t="s">
        <v>73</v>
      </c>
      <c r="C121" s="15" t="s">
        <v>226</v>
      </c>
      <c r="D121" s="5">
        <v>150</v>
      </c>
      <c r="E121" s="8">
        <v>1000</v>
      </c>
      <c r="F121" s="8">
        <v>2100</v>
      </c>
      <c r="G121" s="34" t="s">
        <v>184</v>
      </c>
      <c r="H121" s="5" t="s">
        <v>37</v>
      </c>
      <c r="I121" s="5" t="s">
        <v>37</v>
      </c>
      <c r="J121" s="8" t="s">
        <v>37</v>
      </c>
      <c r="K121" s="5" t="s">
        <v>37</v>
      </c>
      <c r="L121" s="8" t="s">
        <v>37</v>
      </c>
      <c r="M121" s="5" t="s">
        <v>37</v>
      </c>
      <c r="N121" s="10">
        <v>1</v>
      </c>
      <c r="O121" s="11">
        <v>350</v>
      </c>
      <c r="P121" s="11">
        <v>350</v>
      </c>
      <c r="Q121" s="27"/>
      <c r="R121" s="11"/>
      <c r="S121" s="11" t="s">
        <v>33</v>
      </c>
      <c r="T121" s="11"/>
      <c r="U121" s="11"/>
      <c r="V121" s="12"/>
      <c r="W121" s="12"/>
      <c r="X121" s="12"/>
      <c r="Y121" s="102"/>
      <c r="Z121" s="102"/>
      <c r="AA121" s="102"/>
      <c r="AB121" s="94"/>
      <c r="AC121" s="94"/>
      <c r="AD121" s="94"/>
      <c r="AE121" s="111">
        <f t="shared" si="15"/>
        <v>0</v>
      </c>
      <c r="AF121" s="111"/>
      <c r="AG121" s="111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</row>
    <row r="122" spans="1:73" s="16" customFormat="1" ht="15" customHeight="1" x14ac:dyDescent="0.25">
      <c r="A122" s="5">
        <f>A121+1</f>
        <v>34</v>
      </c>
      <c r="B122" s="8" t="s">
        <v>198</v>
      </c>
      <c r="C122" s="15" t="s">
        <v>227</v>
      </c>
      <c r="D122" s="5">
        <v>150</v>
      </c>
      <c r="E122" s="8">
        <v>1100</v>
      </c>
      <c r="F122" s="8">
        <v>2100</v>
      </c>
      <c r="G122" s="34" t="s">
        <v>184</v>
      </c>
      <c r="H122" s="5" t="s">
        <v>37</v>
      </c>
      <c r="I122" s="5" t="s">
        <v>37</v>
      </c>
      <c r="J122" s="8" t="s">
        <v>37</v>
      </c>
      <c r="K122" s="5" t="s">
        <v>37</v>
      </c>
      <c r="L122" s="8" t="s">
        <v>37</v>
      </c>
      <c r="M122" s="5" t="s">
        <v>37</v>
      </c>
      <c r="N122" s="10">
        <v>1</v>
      </c>
      <c r="O122" s="11">
        <v>350</v>
      </c>
      <c r="P122" s="11">
        <v>350</v>
      </c>
      <c r="Q122" s="27"/>
      <c r="R122" s="11"/>
      <c r="S122" s="11" t="s">
        <v>33</v>
      </c>
      <c r="T122" s="11"/>
      <c r="U122" s="11"/>
      <c r="V122" s="12"/>
      <c r="W122" s="12"/>
      <c r="X122" s="12"/>
      <c r="Y122" s="102"/>
      <c r="Z122" s="102"/>
      <c r="AA122" s="102"/>
      <c r="AB122" s="94"/>
      <c r="AC122" s="94"/>
      <c r="AD122" s="94"/>
      <c r="AE122" s="111">
        <f t="shared" si="15"/>
        <v>0</v>
      </c>
      <c r="AF122" s="111"/>
      <c r="AG122" s="111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</row>
    <row r="123" spans="1:73" s="16" customFormat="1" ht="15" customHeight="1" x14ac:dyDescent="0.25">
      <c r="A123" s="5">
        <f>A122+1</f>
        <v>35</v>
      </c>
      <c r="B123" s="8" t="s">
        <v>137</v>
      </c>
      <c r="C123" s="15" t="s">
        <v>228</v>
      </c>
      <c r="D123" s="5">
        <v>150</v>
      </c>
      <c r="E123" s="8">
        <v>1200</v>
      </c>
      <c r="F123" s="8">
        <v>2100</v>
      </c>
      <c r="G123" s="34" t="s">
        <v>184</v>
      </c>
      <c r="H123" s="5" t="s">
        <v>37</v>
      </c>
      <c r="I123" s="5" t="s">
        <v>37</v>
      </c>
      <c r="J123" s="8" t="s">
        <v>37</v>
      </c>
      <c r="K123" s="5" t="s">
        <v>37</v>
      </c>
      <c r="L123" s="8" t="s">
        <v>37</v>
      </c>
      <c r="M123" s="5" t="s">
        <v>37</v>
      </c>
      <c r="N123" s="10">
        <v>1</v>
      </c>
      <c r="O123" s="11">
        <v>350</v>
      </c>
      <c r="P123" s="11">
        <v>350</v>
      </c>
      <c r="Q123" s="27"/>
      <c r="R123" s="11"/>
      <c r="S123" s="11" t="s">
        <v>33</v>
      </c>
      <c r="T123" s="11"/>
      <c r="U123" s="11"/>
      <c r="V123" s="12"/>
      <c r="W123" s="12"/>
      <c r="X123" s="12"/>
      <c r="Y123" s="102"/>
      <c r="Z123" s="102"/>
      <c r="AA123" s="102"/>
      <c r="AB123" s="94"/>
      <c r="AC123" s="94"/>
      <c r="AD123" s="94"/>
      <c r="AE123" s="111">
        <f t="shared" si="15"/>
        <v>0</v>
      </c>
      <c r="AF123" s="111"/>
      <c r="AG123" s="111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</row>
    <row r="124" spans="1:73" s="16" customFormat="1" ht="15" customHeight="1" x14ac:dyDescent="0.25">
      <c r="A124" s="5">
        <f>A123+1</f>
        <v>36</v>
      </c>
      <c r="B124" s="8" t="s">
        <v>198</v>
      </c>
      <c r="C124" s="15" t="s">
        <v>229</v>
      </c>
      <c r="D124" s="5">
        <v>150</v>
      </c>
      <c r="E124" s="8">
        <v>1100</v>
      </c>
      <c r="F124" s="8">
        <v>2100</v>
      </c>
      <c r="G124" s="34" t="s">
        <v>184</v>
      </c>
      <c r="H124" s="5" t="s">
        <v>37</v>
      </c>
      <c r="I124" s="5" t="s">
        <v>37</v>
      </c>
      <c r="J124" s="8" t="s">
        <v>37</v>
      </c>
      <c r="K124" s="5" t="s">
        <v>37</v>
      </c>
      <c r="L124" s="8" t="s">
        <v>37</v>
      </c>
      <c r="M124" s="5" t="s">
        <v>37</v>
      </c>
      <c r="N124" s="10">
        <v>1</v>
      </c>
      <c r="O124" s="11">
        <v>350</v>
      </c>
      <c r="P124" s="11">
        <v>350</v>
      </c>
      <c r="Q124" s="27"/>
      <c r="R124" s="11"/>
      <c r="S124" s="11" t="s">
        <v>33</v>
      </c>
      <c r="T124" s="11"/>
      <c r="U124" s="11"/>
      <c r="V124" s="12"/>
      <c r="W124" s="12"/>
      <c r="X124" s="12"/>
      <c r="Y124" s="102"/>
      <c r="Z124" s="102"/>
      <c r="AA124" s="102"/>
      <c r="AB124" s="94"/>
      <c r="AC124" s="94"/>
      <c r="AD124" s="94"/>
      <c r="AE124" s="111">
        <f t="shared" si="15"/>
        <v>0</v>
      </c>
      <c r="AF124" s="111"/>
      <c r="AG124" s="111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</row>
    <row r="125" spans="1:73" s="3" customFormat="1" ht="15" customHeight="1" x14ac:dyDescent="0.25">
      <c r="A125" s="127" t="s">
        <v>107</v>
      </c>
      <c r="B125" s="127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7"/>
      <c r="R125" s="5"/>
      <c r="S125" s="11"/>
      <c r="T125" s="5"/>
      <c r="U125" s="5"/>
      <c r="V125" s="12"/>
      <c r="W125" s="29"/>
      <c r="X125" s="29"/>
      <c r="Y125" s="101"/>
      <c r="Z125" s="101"/>
      <c r="AA125" s="101"/>
      <c r="AB125" s="96"/>
      <c r="AC125" s="96"/>
      <c r="AD125" s="96"/>
      <c r="AE125" s="111">
        <f t="shared" si="15"/>
        <v>0</v>
      </c>
      <c r="AF125" s="111"/>
      <c r="AG125" s="111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</row>
    <row r="126" spans="1:73" s="16" customFormat="1" ht="15" customHeight="1" x14ac:dyDescent="0.25">
      <c r="A126" s="5">
        <f>A124+1</f>
        <v>37</v>
      </c>
      <c r="B126" s="8" t="s">
        <v>93</v>
      </c>
      <c r="C126" s="15" t="s">
        <v>230</v>
      </c>
      <c r="D126" s="5">
        <v>150</v>
      </c>
      <c r="E126" s="8">
        <v>1200</v>
      </c>
      <c r="F126" s="8">
        <v>2100</v>
      </c>
      <c r="G126" s="34" t="s">
        <v>184</v>
      </c>
      <c r="H126" s="5" t="s">
        <v>37</v>
      </c>
      <c r="I126" s="5" t="s">
        <v>37</v>
      </c>
      <c r="J126" s="8" t="s">
        <v>37</v>
      </c>
      <c r="K126" s="5" t="s">
        <v>37</v>
      </c>
      <c r="L126" s="8" t="s">
        <v>37</v>
      </c>
      <c r="M126" s="5" t="s">
        <v>37</v>
      </c>
      <c r="N126" s="10">
        <v>1</v>
      </c>
      <c r="O126" s="11">
        <v>350</v>
      </c>
      <c r="P126" s="11">
        <v>350</v>
      </c>
      <c r="Q126" s="27"/>
      <c r="R126" s="11"/>
      <c r="S126" s="11" t="s">
        <v>33</v>
      </c>
      <c r="T126" s="11"/>
      <c r="U126" s="11"/>
      <c r="V126" s="12"/>
      <c r="W126" s="12"/>
      <c r="X126" s="12"/>
      <c r="Y126" s="102"/>
      <c r="Z126" s="102"/>
      <c r="AA126" s="102"/>
      <c r="AB126" s="94"/>
      <c r="AC126" s="94"/>
      <c r="AD126" s="94"/>
      <c r="AE126" s="111">
        <f t="shared" si="15"/>
        <v>0</v>
      </c>
      <c r="AF126" s="111"/>
      <c r="AG126" s="111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</row>
    <row r="127" spans="1:73" s="16" customFormat="1" ht="15" customHeight="1" x14ac:dyDescent="0.25">
      <c r="A127" s="5">
        <f>A126+1</f>
        <v>38</v>
      </c>
      <c r="B127" s="8" t="s">
        <v>231</v>
      </c>
      <c r="C127" s="15" t="s">
        <v>232</v>
      </c>
      <c r="D127" s="5">
        <v>150</v>
      </c>
      <c r="E127" s="8">
        <v>2000</v>
      </c>
      <c r="F127" s="8">
        <v>2100</v>
      </c>
      <c r="G127" s="34" t="s">
        <v>191</v>
      </c>
      <c r="H127" s="5" t="s">
        <v>37</v>
      </c>
      <c r="I127" s="5" t="s">
        <v>37</v>
      </c>
      <c r="J127" s="8" t="s">
        <v>37</v>
      </c>
      <c r="K127" s="5" t="s">
        <v>37</v>
      </c>
      <c r="L127" s="8" t="s">
        <v>37</v>
      </c>
      <c r="M127" s="5" t="s">
        <v>37</v>
      </c>
      <c r="N127" s="10">
        <v>1</v>
      </c>
      <c r="O127" s="11">
        <v>450</v>
      </c>
      <c r="P127" s="11">
        <v>450</v>
      </c>
      <c r="Q127" s="27"/>
      <c r="R127" s="11"/>
      <c r="S127" s="11" t="s">
        <v>33</v>
      </c>
      <c r="T127" s="11"/>
      <c r="U127" s="11"/>
      <c r="V127" s="12"/>
      <c r="W127" s="12"/>
      <c r="X127" s="12"/>
      <c r="Y127" s="102"/>
      <c r="Z127" s="102"/>
      <c r="AA127" s="102"/>
      <c r="AB127" s="94"/>
      <c r="AC127" s="94"/>
      <c r="AD127" s="94"/>
      <c r="AE127" s="111">
        <f t="shared" si="15"/>
        <v>0</v>
      </c>
      <c r="AF127" s="111"/>
      <c r="AG127" s="111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</row>
    <row r="128" spans="1:73" s="16" customFormat="1" ht="15" customHeight="1" x14ac:dyDescent="0.25">
      <c r="A128" s="5">
        <f>A127+1</f>
        <v>39</v>
      </c>
      <c r="B128" s="8" t="s">
        <v>137</v>
      </c>
      <c r="C128" s="15" t="s">
        <v>233</v>
      </c>
      <c r="D128" s="5">
        <v>150</v>
      </c>
      <c r="E128" s="8">
        <v>1200</v>
      </c>
      <c r="F128" s="8">
        <v>2100</v>
      </c>
      <c r="G128" s="34" t="s">
        <v>184</v>
      </c>
      <c r="H128" s="5" t="s">
        <v>37</v>
      </c>
      <c r="I128" s="5" t="s">
        <v>37</v>
      </c>
      <c r="J128" s="8" t="s">
        <v>37</v>
      </c>
      <c r="K128" s="5" t="s">
        <v>37</v>
      </c>
      <c r="L128" s="8" t="s">
        <v>37</v>
      </c>
      <c r="M128" s="5" t="s">
        <v>37</v>
      </c>
      <c r="N128" s="10">
        <v>1</v>
      </c>
      <c r="O128" s="11">
        <v>350</v>
      </c>
      <c r="P128" s="11">
        <v>350</v>
      </c>
      <c r="Q128" s="27"/>
      <c r="R128" s="11"/>
      <c r="S128" s="11" t="s">
        <v>33</v>
      </c>
      <c r="T128" s="11"/>
      <c r="U128" s="11"/>
      <c r="V128" s="12"/>
      <c r="W128" s="12"/>
      <c r="X128" s="12"/>
      <c r="Y128" s="102"/>
      <c r="Z128" s="102"/>
      <c r="AA128" s="102"/>
      <c r="AB128" s="94"/>
      <c r="AC128" s="94"/>
      <c r="AD128" s="94"/>
      <c r="AE128" s="111">
        <f t="shared" si="15"/>
        <v>0</v>
      </c>
      <c r="AF128" s="111"/>
      <c r="AG128" s="111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</row>
    <row r="129" spans="1:73" s="16" customFormat="1" ht="15" customHeight="1" x14ac:dyDescent="0.25">
      <c r="A129" s="5">
        <v>40</v>
      </c>
      <c r="B129" s="8" t="s">
        <v>137</v>
      </c>
      <c r="C129" s="15" t="s">
        <v>234</v>
      </c>
      <c r="D129" s="5">
        <v>150</v>
      </c>
      <c r="E129" s="8">
        <v>1200</v>
      </c>
      <c r="F129" s="8">
        <v>2100</v>
      </c>
      <c r="G129" s="34" t="s">
        <v>184</v>
      </c>
      <c r="H129" s="5" t="s">
        <v>37</v>
      </c>
      <c r="I129" s="5" t="s">
        <v>37</v>
      </c>
      <c r="J129" s="8" t="s">
        <v>37</v>
      </c>
      <c r="K129" s="5" t="s">
        <v>37</v>
      </c>
      <c r="L129" s="8" t="s">
        <v>37</v>
      </c>
      <c r="M129" s="5" t="s">
        <v>37</v>
      </c>
      <c r="N129" s="10">
        <v>1</v>
      </c>
      <c r="O129" s="11">
        <v>350</v>
      </c>
      <c r="P129" s="11">
        <v>350</v>
      </c>
      <c r="Q129" s="27"/>
      <c r="R129" s="11"/>
      <c r="S129" s="11" t="s">
        <v>33</v>
      </c>
      <c r="T129" s="11"/>
      <c r="U129" s="11"/>
      <c r="V129" s="12"/>
      <c r="W129" s="12"/>
      <c r="X129" s="12"/>
      <c r="Y129" s="102"/>
      <c r="Z129" s="102"/>
      <c r="AA129" s="102"/>
      <c r="AB129" s="94"/>
      <c r="AC129" s="94"/>
      <c r="AD129" s="94"/>
      <c r="AE129" s="111">
        <f t="shared" si="15"/>
        <v>0</v>
      </c>
      <c r="AF129" s="111"/>
      <c r="AG129" s="111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</row>
    <row r="130" spans="1:73" s="16" customFormat="1" ht="15" customHeight="1" x14ac:dyDescent="0.25">
      <c r="A130" s="5">
        <f>A129+1</f>
        <v>41</v>
      </c>
      <c r="B130" s="8" t="s">
        <v>93</v>
      </c>
      <c r="C130" s="15" t="s">
        <v>235</v>
      </c>
      <c r="D130" s="5">
        <v>150</v>
      </c>
      <c r="E130" s="8">
        <v>1200</v>
      </c>
      <c r="F130" s="8">
        <v>2100</v>
      </c>
      <c r="G130" s="34" t="s">
        <v>184</v>
      </c>
      <c r="H130" s="5" t="s">
        <v>37</v>
      </c>
      <c r="I130" s="5" t="s">
        <v>37</v>
      </c>
      <c r="J130" s="8" t="s">
        <v>37</v>
      </c>
      <c r="K130" s="5" t="s">
        <v>37</v>
      </c>
      <c r="L130" s="8" t="s">
        <v>37</v>
      </c>
      <c r="M130" s="5" t="s">
        <v>37</v>
      </c>
      <c r="N130" s="10">
        <v>1</v>
      </c>
      <c r="O130" s="11">
        <v>350</v>
      </c>
      <c r="P130" s="11">
        <v>350</v>
      </c>
      <c r="Q130" s="27"/>
      <c r="R130" s="11"/>
      <c r="S130" s="11" t="s">
        <v>33</v>
      </c>
      <c r="T130" s="11"/>
      <c r="U130" s="11"/>
      <c r="V130" s="12"/>
      <c r="W130" s="12"/>
      <c r="X130" s="12"/>
      <c r="Y130" s="102"/>
      <c r="Z130" s="102"/>
      <c r="AA130" s="102"/>
      <c r="AB130" s="94"/>
      <c r="AC130" s="94"/>
      <c r="AD130" s="94"/>
      <c r="AE130" s="111">
        <f t="shared" si="15"/>
        <v>0</v>
      </c>
      <c r="AF130" s="111"/>
      <c r="AG130" s="111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</row>
    <row r="131" spans="1:73" s="16" customFormat="1" ht="15" customHeight="1" x14ac:dyDescent="0.25">
      <c r="A131" s="5">
        <f>A130+1</f>
        <v>42</v>
      </c>
      <c r="B131" s="8" t="s">
        <v>73</v>
      </c>
      <c r="C131" s="15" t="s">
        <v>236</v>
      </c>
      <c r="D131" s="5">
        <v>150</v>
      </c>
      <c r="E131" s="8">
        <v>1000</v>
      </c>
      <c r="F131" s="8">
        <v>2100</v>
      </c>
      <c r="G131" s="34" t="s">
        <v>184</v>
      </c>
      <c r="H131" s="5" t="s">
        <v>37</v>
      </c>
      <c r="I131" s="5" t="s">
        <v>37</v>
      </c>
      <c r="J131" s="8" t="s">
        <v>37</v>
      </c>
      <c r="K131" s="5" t="s">
        <v>37</v>
      </c>
      <c r="L131" s="8" t="s">
        <v>37</v>
      </c>
      <c r="M131" s="5" t="s">
        <v>37</v>
      </c>
      <c r="N131" s="10">
        <v>1</v>
      </c>
      <c r="O131" s="11">
        <v>350</v>
      </c>
      <c r="P131" s="11">
        <v>350</v>
      </c>
      <c r="Q131" s="27"/>
      <c r="R131" s="11"/>
      <c r="S131" s="11" t="s">
        <v>33</v>
      </c>
      <c r="T131" s="11"/>
      <c r="U131" s="11"/>
      <c r="V131" s="12"/>
      <c r="W131" s="12"/>
      <c r="X131" s="12"/>
      <c r="Y131" s="102"/>
      <c r="Z131" s="102"/>
      <c r="AA131" s="102"/>
      <c r="AB131" s="94"/>
      <c r="AC131" s="94"/>
      <c r="AD131" s="94"/>
      <c r="AE131" s="111">
        <f t="shared" si="15"/>
        <v>0</v>
      </c>
      <c r="AF131" s="111"/>
      <c r="AG131" s="111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</row>
    <row r="132" spans="1:73" s="16" customFormat="1" ht="15" customHeight="1" x14ac:dyDescent="0.25">
      <c r="A132" s="5">
        <v>43</v>
      </c>
      <c r="B132" s="8" t="s">
        <v>73</v>
      </c>
      <c r="C132" s="15" t="s">
        <v>237</v>
      </c>
      <c r="D132" s="5">
        <v>150</v>
      </c>
      <c r="E132" s="8">
        <v>1000</v>
      </c>
      <c r="F132" s="8">
        <v>2100</v>
      </c>
      <c r="G132" s="34" t="s">
        <v>184</v>
      </c>
      <c r="H132" s="5" t="s">
        <v>37</v>
      </c>
      <c r="I132" s="5" t="s">
        <v>37</v>
      </c>
      <c r="J132" s="8" t="s">
        <v>37</v>
      </c>
      <c r="K132" s="5" t="s">
        <v>37</v>
      </c>
      <c r="L132" s="8" t="s">
        <v>37</v>
      </c>
      <c r="M132" s="5" t="s">
        <v>37</v>
      </c>
      <c r="N132" s="10">
        <v>1</v>
      </c>
      <c r="O132" s="11">
        <v>350</v>
      </c>
      <c r="P132" s="11">
        <v>350</v>
      </c>
      <c r="Q132" s="27"/>
      <c r="R132" s="11"/>
      <c r="S132" s="11" t="s">
        <v>33</v>
      </c>
      <c r="T132" s="11"/>
      <c r="U132" s="11"/>
      <c r="V132" s="12"/>
      <c r="W132" s="12"/>
      <c r="X132" s="12"/>
      <c r="Y132" s="102"/>
      <c r="Z132" s="102"/>
      <c r="AA132" s="102"/>
      <c r="AB132" s="94"/>
      <c r="AC132" s="94"/>
      <c r="AD132" s="94"/>
      <c r="AE132" s="111">
        <f t="shared" ref="AE132:AE195" si="18">AB132+Y132</f>
        <v>0</v>
      </c>
      <c r="AF132" s="111"/>
      <c r="AG132" s="111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</row>
    <row r="133" spans="1:73" s="3" customFormat="1" ht="15" customHeight="1" x14ac:dyDescent="0.25">
      <c r="A133" s="127" t="s">
        <v>238</v>
      </c>
      <c r="B133" s="127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7"/>
      <c r="R133" s="5"/>
      <c r="S133" s="11"/>
      <c r="T133" s="5"/>
      <c r="U133" s="5"/>
      <c r="V133" s="12"/>
      <c r="W133" s="29"/>
      <c r="X133" s="29"/>
      <c r="Y133" s="101"/>
      <c r="Z133" s="101"/>
      <c r="AA133" s="101"/>
      <c r="AB133" s="96"/>
      <c r="AC133" s="96"/>
      <c r="AD133" s="96"/>
      <c r="AE133" s="111">
        <f t="shared" si="18"/>
        <v>0</v>
      </c>
      <c r="AF133" s="111"/>
      <c r="AG133" s="111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</row>
    <row r="134" spans="1:73" s="16" customFormat="1" ht="15" customHeight="1" x14ac:dyDescent="0.25">
      <c r="A134" s="5">
        <v>44</v>
      </c>
      <c r="B134" s="8" t="s">
        <v>34</v>
      </c>
      <c r="C134" s="15" t="s">
        <v>239</v>
      </c>
      <c r="D134" s="5">
        <v>150</v>
      </c>
      <c r="E134" s="8">
        <v>900</v>
      </c>
      <c r="F134" s="8">
        <v>2100</v>
      </c>
      <c r="G134" s="34" t="s">
        <v>184</v>
      </c>
      <c r="H134" s="5" t="s">
        <v>37</v>
      </c>
      <c r="I134" s="5" t="s">
        <v>37</v>
      </c>
      <c r="J134" s="8" t="s">
        <v>37</v>
      </c>
      <c r="K134" s="5" t="s">
        <v>37</v>
      </c>
      <c r="L134" s="8" t="s">
        <v>37</v>
      </c>
      <c r="M134" s="5" t="s">
        <v>37</v>
      </c>
      <c r="N134" s="10">
        <v>1</v>
      </c>
      <c r="O134" s="11">
        <v>350</v>
      </c>
      <c r="P134" s="11">
        <v>350</v>
      </c>
      <c r="Q134" s="27"/>
      <c r="R134" s="11"/>
      <c r="S134" s="11" t="s">
        <v>33</v>
      </c>
      <c r="T134" s="11"/>
      <c r="U134" s="11"/>
      <c r="V134" s="12"/>
      <c r="W134" s="12"/>
      <c r="X134" s="12"/>
      <c r="Y134" s="102"/>
      <c r="Z134" s="102"/>
      <c r="AA134" s="102"/>
      <c r="AB134" s="94"/>
      <c r="AC134" s="94"/>
      <c r="AD134" s="94"/>
      <c r="AE134" s="111">
        <f t="shared" si="18"/>
        <v>0</v>
      </c>
      <c r="AF134" s="111"/>
      <c r="AG134" s="111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</row>
    <row r="135" spans="1:73" s="3" customFormat="1" ht="15" customHeight="1" x14ac:dyDescent="0.25">
      <c r="A135" s="127" t="s">
        <v>116</v>
      </c>
      <c r="B135" s="127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7"/>
      <c r="R135" s="5"/>
      <c r="S135" s="11"/>
      <c r="T135" s="5"/>
      <c r="U135" s="5"/>
      <c r="V135" s="12"/>
      <c r="W135" s="29"/>
      <c r="X135" s="29"/>
      <c r="Y135" s="101"/>
      <c r="Z135" s="101"/>
      <c r="AA135" s="101"/>
      <c r="AB135" s="96"/>
      <c r="AC135" s="96"/>
      <c r="AD135" s="96"/>
      <c r="AE135" s="111">
        <f t="shared" si="18"/>
        <v>0</v>
      </c>
      <c r="AF135" s="111"/>
      <c r="AG135" s="111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</row>
    <row r="136" spans="1:73" s="16" customFormat="1" ht="15" customHeight="1" x14ac:dyDescent="0.25">
      <c r="A136" s="5">
        <v>45</v>
      </c>
      <c r="B136" s="8" t="s">
        <v>34</v>
      </c>
      <c r="C136" s="15" t="s">
        <v>240</v>
      </c>
      <c r="D136" s="5">
        <v>150</v>
      </c>
      <c r="E136" s="8">
        <v>900</v>
      </c>
      <c r="F136" s="8">
        <v>2100</v>
      </c>
      <c r="G136" s="34" t="s">
        <v>184</v>
      </c>
      <c r="H136" s="5" t="s">
        <v>37</v>
      </c>
      <c r="I136" s="5" t="s">
        <v>37</v>
      </c>
      <c r="J136" s="8" t="s">
        <v>37</v>
      </c>
      <c r="K136" s="5" t="s">
        <v>37</v>
      </c>
      <c r="L136" s="8" t="s">
        <v>37</v>
      </c>
      <c r="M136" s="5" t="s">
        <v>37</v>
      </c>
      <c r="N136" s="10">
        <v>1</v>
      </c>
      <c r="O136" s="11">
        <v>350</v>
      </c>
      <c r="P136" s="11">
        <v>350</v>
      </c>
      <c r="Q136" s="27"/>
      <c r="R136" s="11"/>
      <c r="S136" s="11" t="s">
        <v>33</v>
      </c>
      <c r="T136" s="11"/>
      <c r="U136" s="11"/>
      <c r="V136" s="12"/>
      <c r="W136" s="12"/>
      <c r="X136" s="12"/>
      <c r="Y136" s="102"/>
      <c r="Z136" s="102"/>
      <c r="AA136" s="102"/>
      <c r="AB136" s="94"/>
      <c r="AC136" s="94"/>
      <c r="AD136" s="94"/>
      <c r="AE136" s="111">
        <f t="shared" si="18"/>
        <v>0</v>
      </c>
      <c r="AF136" s="111"/>
      <c r="AG136" s="111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</row>
    <row r="137" spans="1:73" s="16" customFormat="1" ht="15" customHeight="1" x14ac:dyDescent="0.25">
      <c r="A137" s="5">
        <v>46</v>
      </c>
      <c r="B137" s="8" t="s">
        <v>34</v>
      </c>
      <c r="C137" s="15" t="s">
        <v>241</v>
      </c>
      <c r="D137" s="5">
        <v>150</v>
      </c>
      <c r="E137" s="8">
        <v>900</v>
      </c>
      <c r="F137" s="8">
        <v>2100</v>
      </c>
      <c r="G137" s="34" t="s">
        <v>184</v>
      </c>
      <c r="H137" s="5" t="s">
        <v>37</v>
      </c>
      <c r="I137" s="5" t="s">
        <v>37</v>
      </c>
      <c r="J137" s="8" t="s">
        <v>37</v>
      </c>
      <c r="K137" s="5" t="s">
        <v>37</v>
      </c>
      <c r="L137" s="8" t="s">
        <v>37</v>
      </c>
      <c r="M137" s="5" t="s">
        <v>37</v>
      </c>
      <c r="N137" s="10">
        <v>1</v>
      </c>
      <c r="O137" s="11">
        <v>350</v>
      </c>
      <c r="P137" s="11">
        <v>350</v>
      </c>
      <c r="Q137" s="27"/>
      <c r="R137" s="11"/>
      <c r="S137" s="11" t="s">
        <v>33</v>
      </c>
      <c r="T137" s="11"/>
      <c r="U137" s="11"/>
      <c r="V137" s="12"/>
      <c r="W137" s="12"/>
      <c r="X137" s="12"/>
      <c r="Y137" s="102"/>
      <c r="Z137" s="102"/>
      <c r="AA137" s="102"/>
      <c r="AB137" s="94"/>
      <c r="AC137" s="94"/>
      <c r="AD137" s="94"/>
      <c r="AE137" s="111">
        <f t="shared" si="18"/>
        <v>0</v>
      </c>
      <c r="AF137" s="111"/>
      <c r="AG137" s="111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</row>
    <row r="138" spans="1:73" s="3" customFormat="1" ht="15" customHeight="1" x14ac:dyDescent="0.25">
      <c r="A138" s="127" t="s">
        <v>242</v>
      </c>
      <c r="B138" s="127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7"/>
      <c r="R138" s="5"/>
      <c r="S138" s="11"/>
      <c r="T138" s="5"/>
      <c r="U138" s="5"/>
      <c r="V138" s="12"/>
      <c r="W138" s="29"/>
      <c r="X138" s="29"/>
      <c r="Y138" s="101"/>
      <c r="Z138" s="101"/>
      <c r="AA138" s="101"/>
      <c r="AB138" s="96"/>
      <c r="AC138" s="96"/>
      <c r="AD138" s="96"/>
      <c r="AE138" s="111">
        <f t="shared" si="18"/>
        <v>0</v>
      </c>
      <c r="AF138" s="111"/>
      <c r="AG138" s="111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</row>
    <row r="139" spans="1:73" s="16" customFormat="1" ht="15" customHeight="1" x14ac:dyDescent="0.25">
      <c r="A139" s="5">
        <f>A137+1</f>
        <v>47</v>
      </c>
      <c r="B139" s="8" t="s">
        <v>34</v>
      </c>
      <c r="C139" s="15" t="s">
        <v>243</v>
      </c>
      <c r="D139" s="5">
        <v>150</v>
      </c>
      <c r="E139" s="8">
        <v>900</v>
      </c>
      <c r="F139" s="8">
        <v>2100</v>
      </c>
      <c r="G139" s="34" t="s">
        <v>184</v>
      </c>
      <c r="H139" s="5" t="s">
        <v>37</v>
      </c>
      <c r="I139" s="5" t="s">
        <v>37</v>
      </c>
      <c r="J139" s="8" t="s">
        <v>37</v>
      </c>
      <c r="K139" s="5" t="s">
        <v>37</v>
      </c>
      <c r="L139" s="8" t="s">
        <v>37</v>
      </c>
      <c r="M139" s="5" t="s">
        <v>37</v>
      </c>
      <c r="N139" s="10">
        <v>1</v>
      </c>
      <c r="O139" s="11">
        <v>350</v>
      </c>
      <c r="P139" s="11">
        <v>350</v>
      </c>
      <c r="Q139" s="27"/>
      <c r="R139" s="11"/>
      <c r="S139" s="11" t="s">
        <v>33</v>
      </c>
      <c r="T139" s="11"/>
      <c r="U139" s="11"/>
      <c r="V139" s="12"/>
      <c r="W139" s="12"/>
      <c r="X139" s="12"/>
      <c r="Y139" s="102"/>
      <c r="Z139" s="102"/>
      <c r="AA139" s="102"/>
      <c r="AB139" s="94"/>
      <c r="AC139" s="94"/>
      <c r="AD139" s="94"/>
      <c r="AE139" s="111">
        <f t="shared" si="18"/>
        <v>0</v>
      </c>
      <c r="AF139" s="111"/>
      <c r="AG139" s="111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</row>
    <row r="140" spans="1:73" s="3" customFormat="1" ht="15" customHeight="1" x14ac:dyDescent="0.25">
      <c r="A140" s="127" t="s">
        <v>123</v>
      </c>
      <c r="B140" s="127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7"/>
      <c r="R140" s="5"/>
      <c r="S140" s="11"/>
      <c r="T140" s="5"/>
      <c r="U140" s="5"/>
      <c r="V140" s="12"/>
      <c r="W140" s="29"/>
      <c r="X140" s="29"/>
      <c r="Y140" s="101"/>
      <c r="Z140" s="101"/>
      <c r="AA140" s="101"/>
      <c r="AB140" s="96"/>
      <c r="AC140" s="96"/>
      <c r="AD140" s="96"/>
      <c r="AE140" s="111">
        <f t="shared" si="18"/>
        <v>0</v>
      </c>
      <c r="AF140" s="111"/>
      <c r="AG140" s="111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</row>
    <row r="141" spans="1:73" s="16" customFormat="1" ht="15" customHeight="1" x14ac:dyDescent="0.25">
      <c r="A141" s="5">
        <f>A139+1</f>
        <v>48</v>
      </c>
      <c r="B141" s="8" t="s">
        <v>34</v>
      </c>
      <c r="C141" s="15" t="s">
        <v>244</v>
      </c>
      <c r="D141" s="5">
        <v>150</v>
      </c>
      <c r="E141" s="8">
        <v>900</v>
      </c>
      <c r="F141" s="8">
        <v>2100</v>
      </c>
      <c r="G141" s="34" t="s">
        <v>184</v>
      </c>
      <c r="H141" s="5" t="s">
        <v>37</v>
      </c>
      <c r="I141" s="5" t="s">
        <v>37</v>
      </c>
      <c r="J141" s="8" t="s">
        <v>37</v>
      </c>
      <c r="K141" s="5" t="s">
        <v>37</v>
      </c>
      <c r="L141" s="8" t="s">
        <v>37</v>
      </c>
      <c r="M141" s="5" t="s">
        <v>37</v>
      </c>
      <c r="N141" s="10">
        <v>1</v>
      </c>
      <c r="O141" s="11">
        <v>350</v>
      </c>
      <c r="P141" s="11">
        <v>350</v>
      </c>
      <c r="Q141" s="27"/>
      <c r="R141" s="11"/>
      <c r="S141" s="11" t="s">
        <v>33</v>
      </c>
      <c r="T141" s="11"/>
      <c r="U141" s="11"/>
      <c r="V141" s="12"/>
      <c r="W141" s="12"/>
      <c r="X141" s="12"/>
      <c r="Y141" s="102"/>
      <c r="Z141" s="102"/>
      <c r="AA141" s="102"/>
      <c r="AB141" s="94"/>
      <c r="AC141" s="94"/>
      <c r="AD141" s="94"/>
      <c r="AE141" s="111">
        <f t="shared" si="18"/>
        <v>0</v>
      </c>
      <c r="AF141" s="111"/>
      <c r="AG141" s="111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</row>
    <row r="142" spans="1:73" s="3" customFormat="1" ht="15" customHeight="1" x14ac:dyDescent="0.25">
      <c r="A142" s="127" t="s">
        <v>129</v>
      </c>
      <c r="B142" s="127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7"/>
      <c r="R142" s="5"/>
      <c r="S142" s="11"/>
      <c r="T142" s="5"/>
      <c r="U142" s="5"/>
      <c r="V142" s="12"/>
      <c r="W142" s="29"/>
      <c r="X142" s="29"/>
      <c r="Y142" s="101"/>
      <c r="Z142" s="101"/>
      <c r="AA142" s="101"/>
      <c r="AB142" s="96"/>
      <c r="AC142" s="96"/>
      <c r="AD142" s="96"/>
      <c r="AE142" s="111">
        <f t="shared" si="18"/>
        <v>0</v>
      </c>
      <c r="AF142" s="111"/>
      <c r="AG142" s="111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</row>
    <row r="143" spans="1:73" s="16" customFormat="1" ht="15" customHeight="1" x14ac:dyDescent="0.25">
      <c r="A143" s="5">
        <v>49</v>
      </c>
      <c r="B143" s="30" t="s">
        <v>34</v>
      </c>
      <c r="C143" s="15" t="s">
        <v>245</v>
      </c>
      <c r="D143" s="5">
        <v>150</v>
      </c>
      <c r="E143" s="8">
        <v>900</v>
      </c>
      <c r="F143" s="8">
        <v>2100</v>
      </c>
      <c r="G143" s="34" t="s">
        <v>184</v>
      </c>
      <c r="H143" s="5" t="s">
        <v>37</v>
      </c>
      <c r="I143" s="5" t="s">
        <v>37</v>
      </c>
      <c r="J143" s="8" t="s">
        <v>37</v>
      </c>
      <c r="K143" s="5" t="s">
        <v>37</v>
      </c>
      <c r="L143" s="8" t="s">
        <v>37</v>
      </c>
      <c r="M143" s="5" t="s">
        <v>37</v>
      </c>
      <c r="N143" s="10">
        <v>1</v>
      </c>
      <c r="O143" s="11">
        <v>350</v>
      </c>
      <c r="P143" s="11">
        <v>350</v>
      </c>
      <c r="Q143" s="27"/>
      <c r="R143" s="11"/>
      <c r="S143" s="11" t="s">
        <v>33</v>
      </c>
      <c r="T143" s="11"/>
      <c r="U143" s="11"/>
      <c r="V143" s="12"/>
      <c r="W143" s="12"/>
      <c r="X143" s="12"/>
      <c r="Y143" s="102"/>
      <c r="Z143" s="102"/>
      <c r="AA143" s="102"/>
      <c r="AB143" s="94"/>
      <c r="AC143" s="94"/>
      <c r="AD143" s="94"/>
      <c r="AE143" s="111">
        <f t="shared" si="18"/>
        <v>0</v>
      </c>
      <c r="AF143" s="111"/>
      <c r="AG143" s="111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</row>
    <row r="144" spans="1:73" s="3" customFormat="1" ht="15" customHeight="1" x14ac:dyDescent="0.25">
      <c r="A144" s="127" t="s">
        <v>246</v>
      </c>
      <c r="B144" s="127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7"/>
      <c r="R144" s="5"/>
      <c r="S144" s="11"/>
      <c r="T144" s="5"/>
      <c r="U144" s="5"/>
      <c r="V144" s="12"/>
      <c r="W144" s="29"/>
      <c r="X144" s="29"/>
      <c r="Y144" s="101"/>
      <c r="Z144" s="101"/>
      <c r="AA144" s="101"/>
      <c r="AB144" s="96"/>
      <c r="AC144" s="96"/>
      <c r="AD144" s="96"/>
      <c r="AE144" s="111">
        <f t="shared" si="18"/>
        <v>0</v>
      </c>
      <c r="AF144" s="111"/>
      <c r="AG144" s="111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</row>
    <row r="145" spans="1:73" s="16" customFormat="1" ht="15" customHeight="1" x14ac:dyDescent="0.25">
      <c r="A145" s="5">
        <f>A143+1</f>
        <v>50</v>
      </c>
      <c r="B145" s="30" t="s">
        <v>137</v>
      </c>
      <c r="C145" s="15" t="s">
        <v>247</v>
      </c>
      <c r="D145" s="5">
        <v>150</v>
      </c>
      <c r="E145" s="8">
        <v>1200</v>
      </c>
      <c r="F145" s="8">
        <v>2100</v>
      </c>
      <c r="G145" s="34" t="s">
        <v>184</v>
      </c>
      <c r="H145" s="5" t="s">
        <v>37</v>
      </c>
      <c r="I145" s="5" t="s">
        <v>37</v>
      </c>
      <c r="J145" s="8" t="s">
        <v>37</v>
      </c>
      <c r="K145" s="5" t="s">
        <v>37</v>
      </c>
      <c r="L145" s="8" t="s">
        <v>37</v>
      </c>
      <c r="M145" s="5" t="s">
        <v>37</v>
      </c>
      <c r="N145" s="10">
        <v>1</v>
      </c>
      <c r="O145" s="11">
        <v>350</v>
      </c>
      <c r="P145" s="11">
        <v>350</v>
      </c>
      <c r="Q145" s="27"/>
      <c r="R145" s="11"/>
      <c r="S145" s="11" t="s">
        <v>33</v>
      </c>
      <c r="T145" s="11"/>
      <c r="U145" s="11"/>
      <c r="V145" s="12"/>
      <c r="W145" s="12"/>
      <c r="X145" s="12"/>
      <c r="Y145" s="102"/>
      <c r="Z145" s="102"/>
      <c r="AA145" s="102"/>
      <c r="AB145" s="94"/>
      <c r="AC145" s="94"/>
      <c r="AD145" s="94"/>
      <c r="AE145" s="111">
        <f t="shared" si="18"/>
        <v>0</v>
      </c>
      <c r="AF145" s="111"/>
      <c r="AG145" s="111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</row>
    <row r="146" spans="1:73" s="3" customFormat="1" ht="15" customHeight="1" x14ac:dyDescent="0.25">
      <c r="A146" s="127" t="s">
        <v>248</v>
      </c>
      <c r="B146" s="127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7"/>
      <c r="R146" s="5"/>
      <c r="S146" s="11"/>
      <c r="T146" s="5"/>
      <c r="U146" s="5"/>
      <c r="V146" s="12"/>
      <c r="W146" s="29"/>
      <c r="X146" s="29"/>
      <c r="Y146" s="101"/>
      <c r="Z146" s="101"/>
      <c r="AA146" s="101"/>
      <c r="AB146" s="96"/>
      <c r="AC146" s="96"/>
      <c r="AD146" s="96"/>
      <c r="AE146" s="111">
        <f t="shared" si="18"/>
        <v>0</v>
      </c>
      <c r="AF146" s="111"/>
      <c r="AG146" s="111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</row>
    <row r="147" spans="1:73" s="16" customFormat="1" ht="15" customHeight="1" x14ac:dyDescent="0.25">
      <c r="A147" s="5">
        <f>A145+1</f>
        <v>51</v>
      </c>
      <c r="B147" s="8" t="s">
        <v>137</v>
      </c>
      <c r="C147" s="15" t="s">
        <v>249</v>
      </c>
      <c r="D147" s="5">
        <v>150</v>
      </c>
      <c r="E147" s="8">
        <v>1200</v>
      </c>
      <c r="F147" s="8">
        <v>2100</v>
      </c>
      <c r="G147" s="34" t="s">
        <v>184</v>
      </c>
      <c r="H147" s="5" t="s">
        <v>37</v>
      </c>
      <c r="I147" s="5" t="s">
        <v>37</v>
      </c>
      <c r="J147" s="8" t="s">
        <v>37</v>
      </c>
      <c r="K147" s="5" t="s">
        <v>37</v>
      </c>
      <c r="L147" s="8" t="s">
        <v>37</v>
      </c>
      <c r="M147" s="5" t="s">
        <v>37</v>
      </c>
      <c r="N147" s="10">
        <v>1</v>
      </c>
      <c r="O147" s="11">
        <v>350</v>
      </c>
      <c r="P147" s="11">
        <v>350</v>
      </c>
      <c r="Q147" s="27"/>
      <c r="R147" s="11"/>
      <c r="S147" s="11" t="s">
        <v>33</v>
      </c>
      <c r="T147" s="11"/>
      <c r="U147" s="11"/>
      <c r="V147" s="12"/>
      <c r="W147" s="12"/>
      <c r="X147" s="12"/>
      <c r="Y147" s="102"/>
      <c r="Z147" s="102"/>
      <c r="AA147" s="102"/>
      <c r="AB147" s="94"/>
      <c r="AC147" s="94"/>
      <c r="AD147" s="94"/>
      <c r="AE147" s="111">
        <f t="shared" si="18"/>
        <v>0</v>
      </c>
      <c r="AF147" s="111"/>
      <c r="AG147" s="111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</row>
    <row r="148" spans="1:73" s="16" customFormat="1" ht="15" customHeight="1" x14ac:dyDescent="0.25">
      <c r="A148" s="5">
        <f>A147+1</f>
        <v>52</v>
      </c>
      <c r="B148" s="8" t="s">
        <v>34</v>
      </c>
      <c r="C148" s="15" t="s">
        <v>250</v>
      </c>
      <c r="D148" s="5">
        <v>150</v>
      </c>
      <c r="E148" s="8">
        <v>900</v>
      </c>
      <c r="F148" s="8">
        <v>2100</v>
      </c>
      <c r="G148" s="34" t="s">
        <v>184</v>
      </c>
      <c r="H148" s="5" t="s">
        <v>37</v>
      </c>
      <c r="I148" s="5" t="s">
        <v>37</v>
      </c>
      <c r="J148" s="8" t="s">
        <v>37</v>
      </c>
      <c r="K148" s="5" t="s">
        <v>37</v>
      </c>
      <c r="L148" s="8" t="s">
        <v>37</v>
      </c>
      <c r="M148" s="5" t="s">
        <v>37</v>
      </c>
      <c r="N148" s="10">
        <v>1</v>
      </c>
      <c r="O148" s="11">
        <v>350</v>
      </c>
      <c r="P148" s="11">
        <v>350</v>
      </c>
      <c r="Q148" s="27"/>
      <c r="R148" s="11"/>
      <c r="S148" s="11" t="s">
        <v>33</v>
      </c>
      <c r="T148" s="11"/>
      <c r="U148" s="11"/>
      <c r="V148" s="12"/>
      <c r="W148" s="12"/>
      <c r="X148" s="12"/>
      <c r="Y148" s="102"/>
      <c r="Z148" s="102"/>
      <c r="AA148" s="102"/>
      <c r="AB148" s="94"/>
      <c r="AC148" s="94"/>
      <c r="AD148" s="94"/>
      <c r="AE148" s="111">
        <f t="shared" si="18"/>
        <v>0</v>
      </c>
      <c r="AF148" s="111"/>
      <c r="AG148" s="111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</row>
    <row r="149" spans="1:73" s="16" customFormat="1" ht="15" customHeight="1" x14ac:dyDescent="0.25">
      <c r="A149" s="5">
        <f>A148+1</f>
        <v>53</v>
      </c>
      <c r="B149" s="8" t="s">
        <v>34</v>
      </c>
      <c r="C149" s="15" t="s">
        <v>251</v>
      </c>
      <c r="D149" s="5">
        <v>150</v>
      </c>
      <c r="E149" s="8">
        <v>900</v>
      </c>
      <c r="F149" s="8">
        <v>2100</v>
      </c>
      <c r="G149" s="34" t="s">
        <v>184</v>
      </c>
      <c r="H149" s="5" t="s">
        <v>37</v>
      </c>
      <c r="I149" s="5" t="s">
        <v>37</v>
      </c>
      <c r="J149" s="8" t="s">
        <v>37</v>
      </c>
      <c r="K149" s="5" t="s">
        <v>37</v>
      </c>
      <c r="L149" s="8" t="s">
        <v>37</v>
      </c>
      <c r="M149" s="5" t="s">
        <v>37</v>
      </c>
      <c r="N149" s="10">
        <v>1</v>
      </c>
      <c r="O149" s="11">
        <v>350</v>
      </c>
      <c r="P149" s="11">
        <v>350</v>
      </c>
      <c r="Q149" s="27"/>
      <c r="R149" s="11"/>
      <c r="S149" s="11" t="s">
        <v>33</v>
      </c>
      <c r="T149" s="36"/>
      <c r="U149" s="11"/>
      <c r="V149" s="12"/>
      <c r="W149" s="12"/>
      <c r="X149" s="12"/>
      <c r="Y149" s="102"/>
      <c r="Z149" s="102"/>
      <c r="AA149" s="102"/>
      <c r="AB149" s="94"/>
      <c r="AC149" s="94"/>
      <c r="AD149" s="94"/>
      <c r="AE149" s="111">
        <f t="shared" si="18"/>
        <v>0</v>
      </c>
      <c r="AF149" s="111"/>
      <c r="AG149" s="111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</row>
    <row r="150" spans="1:73" s="3" customFormat="1" ht="15" customHeight="1" x14ac:dyDescent="0.25">
      <c r="A150" s="127" t="s">
        <v>252</v>
      </c>
      <c r="B150" s="127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7"/>
      <c r="R150" s="5"/>
      <c r="S150" s="11"/>
      <c r="T150" s="36"/>
      <c r="U150" s="5"/>
      <c r="V150" s="12"/>
      <c r="W150" s="29"/>
      <c r="X150" s="29"/>
      <c r="Y150" s="101"/>
      <c r="Z150" s="101"/>
      <c r="AA150" s="101"/>
      <c r="AB150" s="96"/>
      <c r="AC150" s="96"/>
      <c r="AD150" s="96"/>
      <c r="AE150" s="111">
        <f t="shared" si="18"/>
        <v>0</v>
      </c>
      <c r="AF150" s="111"/>
      <c r="AG150" s="111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</row>
    <row r="151" spans="1:73" s="16" customFormat="1" ht="15" customHeight="1" x14ac:dyDescent="0.25">
      <c r="A151" s="5">
        <f>A149+1</f>
        <v>54</v>
      </c>
      <c r="B151" s="30" t="s">
        <v>34</v>
      </c>
      <c r="C151" s="15" t="s">
        <v>253</v>
      </c>
      <c r="D151" s="5">
        <v>150</v>
      </c>
      <c r="E151" s="8">
        <v>900</v>
      </c>
      <c r="F151" s="8">
        <v>2100</v>
      </c>
      <c r="G151" s="34" t="s">
        <v>184</v>
      </c>
      <c r="H151" s="5" t="s">
        <v>37</v>
      </c>
      <c r="I151" s="5" t="s">
        <v>37</v>
      </c>
      <c r="J151" s="8" t="s">
        <v>37</v>
      </c>
      <c r="K151" s="5" t="s">
        <v>37</v>
      </c>
      <c r="L151" s="8" t="s">
        <v>37</v>
      </c>
      <c r="M151" s="5" t="s">
        <v>37</v>
      </c>
      <c r="N151" s="10">
        <v>1</v>
      </c>
      <c r="O151" s="11">
        <v>350</v>
      </c>
      <c r="P151" s="11">
        <v>350</v>
      </c>
      <c r="Q151" s="27"/>
      <c r="R151" s="11"/>
      <c r="S151" s="11" t="s">
        <v>33</v>
      </c>
      <c r="T151" s="36"/>
      <c r="U151" s="11"/>
      <c r="V151" s="12"/>
      <c r="W151" s="12"/>
      <c r="X151" s="12"/>
      <c r="Y151" s="102"/>
      <c r="Z151" s="102"/>
      <c r="AA151" s="102"/>
      <c r="AB151" s="94"/>
      <c r="AC151" s="94"/>
      <c r="AD151" s="94"/>
      <c r="AE151" s="111">
        <f t="shared" si="18"/>
        <v>0</v>
      </c>
      <c r="AF151" s="111"/>
      <c r="AG151" s="111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</row>
    <row r="152" spans="1:73" s="3" customFormat="1" ht="15" customHeight="1" x14ac:dyDescent="0.25">
      <c r="A152" s="127" t="s">
        <v>254</v>
      </c>
      <c r="B152" s="127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7"/>
      <c r="R152" s="5"/>
      <c r="S152" s="11"/>
      <c r="T152" s="36"/>
      <c r="U152" s="5"/>
      <c r="V152" s="12"/>
      <c r="W152" s="29"/>
      <c r="X152" s="29"/>
      <c r="Y152" s="101"/>
      <c r="Z152" s="101"/>
      <c r="AA152" s="101"/>
      <c r="AB152" s="96"/>
      <c r="AC152" s="96"/>
      <c r="AD152" s="96"/>
      <c r="AE152" s="111">
        <f t="shared" si="18"/>
        <v>0</v>
      </c>
      <c r="AF152" s="111"/>
      <c r="AG152" s="111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</row>
    <row r="153" spans="1:73" s="16" customFormat="1" ht="15" customHeight="1" x14ac:dyDescent="0.25">
      <c r="A153" s="5">
        <f>A151+1</f>
        <v>55</v>
      </c>
      <c r="B153" s="8" t="s">
        <v>34</v>
      </c>
      <c r="C153" s="15" t="s">
        <v>255</v>
      </c>
      <c r="D153" s="5">
        <v>150</v>
      </c>
      <c r="E153" s="8">
        <v>900</v>
      </c>
      <c r="F153" s="8">
        <v>2100</v>
      </c>
      <c r="G153" s="34" t="s">
        <v>184</v>
      </c>
      <c r="H153" s="5" t="s">
        <v>37</v>
      </c>
      <c r="I153" s="5" t="s">
        <v>37</v>
      </c>
      <c r="J153" s="8" t="s">
        <v>37</v>
      </c>
      <c r="K153" s="5" t="s">
        <v>37</v>
      </c>
      <c r="L153" s="8" t="s">
        <v>37</v>
      </c>
      <c r="M153" s="5" t="s">
        <v>37</v>
      </c>
      <c r="N153" s="10">
        <v>1</v>
      </c>
      <c r="O153" s="11">
        <v>350</v>
      </c>
      <c r="P153" s="11">
        <v>350</v>
      </c>
      <c r="Q153" s="27"/>
      <c r="R153" s="11"/>
      <c r="S153" s="11" t="s">
        <v>33</v>
      </c>
      <c r="T153" s="36"/>
      <c r="U153" s="11"/>
      <c r="V153" s="12"/>
      <c r="W153" s="12"/>
      <c r="X153" s="12"/>
      <c r="Y153" s="102"/>
      <c r="Z153" s="102"/>
      <c r="AA153" s="102"/>
      <c r="AB153" s="94"/>
      <c r="AC153" s="94"/>
      <c r="AD153" s="94"/>
      <c r="AE153" s="111">
        <f t="shared" si="18"/>
        <v>0</v>
      </c>
      <c r="AF153" s="111"/>
      <c r="AG153" s="111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</row>
    <row r="154" spans="1:73" s="16" customFormat="1" ht="15" customHeight="1" x14ac:dyDescent="0.25">
      <c r="A154" s="5">
        <f>A153+1</f>
        <v>56</v>
      </c>
      <c r="B154" s="8" t="s">
        <v>34</v>
      </c>
      <c r="C154" s="15" t="s">
        <v>256</v>
      </c>
      <c r="D154" s="5">
        <v>150</v>
      </c>
      <c r="E154" s="8">
        <v>900</v>
      </c>
      <c r="F154" s="8">
        <v>2100</v>
      </c>
      <c r="G154" s="34" t="s">
        <v>184</v>
      </c>
      <c r="H154" s="5" t="s">
        <v>37</v>
      </c>
      <c r="I154" s="5" t="s">
        <v>37</v>
      </c>
      <c r="J154" s="8" t="s">
        <v>37</v>
      </c>
      <c r="K154" s="5" t="s">
        <v>37</v>
      </c>
      <c r="L154" s="8" t="s">
        <v>37</v>
      </c>
      <c r="M154" s="5" t="s">
        <v>37</v>
      </c>
      <c r="N154" s="10">
        <v>1</v>
      </c>
      <c r="O154" s="11">
        <v>350</v>
      </c>
      <c r="P154" s="11">
        <v>350</v>
      </c>
      <c r="Q154" s="27"/>
      <c r="R154" s="11"/>
      <c r="S154" s="11" t="s">
        <v>33</v>
      </c>
      <c r="T154" s="36"/>
      <c r="U154" s="11"/>
      <c r="V154" s="12"/>
      <c r="W154" s="12"/>
      <c r="X154" s="12"/>
      <c r="Y154" s="102"/>
      <c r="Z154" s="102"/>
      <c r="AA154" s="102"/>
      <c r="AB154" s="94"/>
      <c r="AC154" s="94"/>
      <c r="AD154" s="94"/>
      <c r="AE154" s="111">
        <f t="shared" si="18"/>
        <v>0</v>
      </c>
      <c r="AF154" s="111"/>
      <c r="AG154" s="111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</row>
    <row r="155" spans="1:73" s="3" customFormat="1" ht="15" customHeight="1" x14ac:dyDescent="0.25">
      <c r="A155" s="127" t="s">
        <v>157</v>
      </c>
      <c r="B155" s="127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7"/>
      <c r="R155" s="5"/>
      <c r="S155" s="11"/>
      <c r="T155" s="36"/>
      <c r="U155" s="5"/>
      <c r="V155" s="12"/>
      <c r="W155" s="29"/>
      <c r="X155" s="29"/>
      <c r="Y155" s="101"/>
      <c r="Z155" s="101"/>
      <c r="AA155" s="101"/>
      <c r="AB155" s="96"/>
      <c r="AC155" s="96"/>
      <c r="AD155" s="96"/>
      <c r="AE155" s="111">
        <f t="shared" si="18"/>
        <v>0</v>
      </c>
      <c r="AF155" s="111"/>
      <c r="AG155" s="111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</row>
    <row r="156" spans="1:73" s="16" customFormat="1" ht="15" customHeight="1" x14ac:dyDescent="0.25">
      <c r="A156" s="5">
        <v>57</v>
      </c>
      <c r="B156" s="8" t="s">
        <v>34</v>
      </c>
      <c r="C156" s="15" t="s">
        <v>257</v>
      </c>
      <c r="D156" s="5">
        <v>150</v>
      </c>
      <c r="E156" s="8">
        <v>900</v>
      </c>
      <c r="F156" s="8">
        <v>2100</v>
      </c>
      <c r="G156" s="34" t="s">
        <v>184</v>
      </c>
      <c r="H156" s="5" t="s">
        <v>37</v>
      </c>
      <c r="I156" s="5" t="s">
        <v>37</v>
      </c>
      <c r="J156" s="8" t="s">
        <v>37</v>
      </c>
      <c r="K156" s="5" t="s">
        <v>37</v>
      </c>
      <c r="L156" s="8" t="s">
        <v>37</v>
      </c>
      <c r="M156" s="5" t="s">
        <v>37</v>
      </c>
      <c r="N156" s="10">
        <v>1</v>
      </c>
      <c r="O156" s="11">
        <v>350</v>
      </c>
      <c r="P156" s="11">
        <v>350</v>
      </c>
      <c r="Q156" s="27"/>
      <c r="R156" s="11"/>
      <c r="S156" s="11" t="s">
        <v>33</v>
      </c>
      <c r="T156" s="36"/>
      <c r="U156" s="11"/>
      <c r="V156" s="12"/>
      <c r="W156" s="12"/>
      <c r="X156" s="12"/>
      <c r="Y156" s="102"/>
      <c r="Z156" s="102"/>
      <c r="AA156" s="102"/>
      <c r="AB156" s="94"/>
      <c r="AC156" s="94"/>
      <c r="AD156" s="94"/>
      <c r="AE156" s="111">
        <f t="shared" si="18"/>
        <v>0</v>
      </c>
      <c r="AF156" s="111"/>
      <c r="AG156" s="111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</row>
    <row r="157" spans="1:73" s="16" customFormat="1" ht="15" customHeight="1" x14ac:dyDescent="0.25">
      <c r="A157" s="5">
        <f t="shared" ref="A157:A162" si="19">A156+1</f>
        <v>58</v>
      </c>
      <c r="B157" s="8" t="s">
        <v>34</v>
      </c>
      <c r="C157" s="15" t="s">
        <v>258</v>
      </c>
      <c r="D157" s="5">
        <v>150</v>
      </c>
      <c r="E157" s="8">
        <v>900</v>
      </c>
      <c r="F157" s="8">
        <v>2100</v>
      </c>
      <c r="G157" s="34" t="s">
        <v>184</v>
      </c>
      <c r="H157" s="5" t="s">
        <v>37</v>
      </c>
      <c r="I157" s="5" t="s">
        <v>37</v>
      </c>
      <c r="J157" s="8" t="s">
        <v>37</v>
      </c>
      <c r="K157" s="5" t="s">
        <v>37</v>
      </c>
      <c r="L157" s="8" t="s">
        <v>37</v>
      </c>
      <c r="M157" s="5" t="s">
        <v>37</v>
      </c>
      <c r="N157" s="10">
        <v>1</v>
      </c>
      <c r="O157" s="11">
        <v>350</v>
      </c>
      <c r="P157" s="11">
        <v>350</v>
      </c>
      <c r="Q157" s="27"/>
      <c r="R157" s="11"/>
      <c r="S157" s="11" t="s">
        <v>33</v>
      </c>
      <c r="T157" s="36"/>
      <c r="U157" s="11"/>
      <c r="V157" s="12"/>
      <c r="W157" s="12"/>
      <c r="X157" s="12"/>
      <c r="Y157" s="102"/>
      <c r="Z157" s="102"/>
      <c r="AA157" s="102"/>
      <c r="AB157" s="94"/>
      <c r="AC157" s="94"/>
      <c r="AD157" s="94"/>
      <c r="AE157" s="111">
        <f t="shared" si="18"/>
        <v>0</v>
      </c>
      <c r="AF157" s="111"/>
      <c r="AG157" s="111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</row>
    <row r="158" spans="1:73" s="16" customFormat="1" ht="15" customHeight="1" x14ac:dyDescent="0.25">
      <c r="A158" s="5">
        <f t="shared" si="19"/>
        <v>59</v>
      </c>
      <c r="B158" s="8" t="s">
        <v>259</v>
      </c>
      <c r="C158" s="15" t="s">
        <v>260</v>
      </c>
      <c r="D158" s="5">
        <v>150</v>
      </c>
      <c r="E158" s="8">
        <v>1700</v>
      </c>
      <c r="F158" s="8">
        <v>2100</v>
      </c>
      <c r="G158" s="34" t="s">
        <v>191</v>
      </c>
      <c r="H158" s="5" t="s">
        <v>37</v>
      </c>
      <c r="I158" s="5" t="s">
        <v>37</v>
      </c>
      <c r="J158" s="8" t="s">
        <v>37</v>
      </c>
      <c r="K158" s="5" t="s">
        <v>37</v>
      </c>
      <c r="L158" s="8" t="s">
        <v>37</v>
      </c>
      <c r="M158" s="5" t="s">
        <v>37</v>
      </c>
      <c r="N158" s="10">
        <v>1</v>
      </c>
      <c r="O158" s="11">
        <v>450</v>
      </c>
      <c r="P158" s="11">
        <v>450</v>
      </c>
      <c r="Q158" s="27"/>
      <c r="R158" s="11"/>
      <c r="S158" s="11" t="s">
        <v>33</v>
      </c>
      <c r="T158" s="36"/>
      <c r="U158" s="11"/>
      <c r="V158" s="12"/>
      <c r="W158" s="12"/>
      <c r="X158" s="12"/>
      <c r="Y158" s="102"/>
      <c r="Z158" s="102"/>
      <c r="AA158" s="102"/>
      <c r="AB158" s="94"/>
      <c r="AC158" s="94"/>
      <c r="AD158" s="94"/>
      <c r="AE158" s="111">
        <f t="shared" si="18"/>
        <v>0</v>
      </c>
      <c r="AF158" s="111"/>
      <c r="AG158" s="111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</row>
    <row r="159" spans="1:73" s="16" customFormat="1" ht="15" customHeight="1" x14ac:dyDescent="0.25">
      <c r="A159" s="5">
        <f t="shared" si="19"/>
        <v>60</v>
      </c>
      <c r="B159" s="8" t="s">
        <v>137</v>
      </c>
      <c r="C159" s="15" t="s">
        <v>261</v>
      </c>
      <c r="D159" s="5">
        <v>150</v>
      </c>
      <c r="E159" s="8">
        <v>1200</v>
      </c>
      <c r="F159" s="8">
        <v>2100</v>
      </c>
      <c r="G159" s="34" t="s">
        <v>184</v>
      </c>
      <c r="H159" s="5" t="s">
        <v>37</v>
      </c>
      <c r="I159" s="5" t="s">
        <v>37</v>
      </c>
      <c r="J159" s="8" t="s">
        <v>37</v>
      </c>
      <c r="K159" s="5" t="s">
        <v>37</v>
      </c>
      <c r="L159" s="8" t="s">
        <v>37</v>
      </c>
      <c r="M159" s="5" t="s">
        <v>37</v>
      </c>
      <c r="N159" s="10">
        <v>1</v>
      </c>
      <c r="O159" s="11">
        <v>350</v>
      </c>
      <c r="P159" s="11">
        <v>350</v>
      </c>
      <c r="Q159" s="27"/>
      <c r="R159" s="11"/>
      <c r="S159" s="11" t="s">
        <v>33</v>
      </c>
      <c r="T159" s="36"/>
      <c r="U159" s="11"/>
      <c r="V159" s="12"/>
      <c r="W159" s="12"/>
      <c r="X159" s="12"/>
      <c r="Y159" s="102"/>
      <c r="Z159" s="102"/>
      <c r="AA159" s="102"/>
      <c r="AB159" s="94"/>
      <c r="AC159" s="94"/>
      <c r="AD159" s="94"/>
      <c r="AE159" s="111">
        <f t="shared" si="18"/>
        <v>0</v>
      </c>
      <c r="AF159" s="111"/>
      <c r="AG159" s="111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</row>
    <row r="160" spans="1:73" s="16" customFormat="1" ht="15" customHeight="1" x14ac:dyDescent="0.25">
      <c r="A160" s="5">
        <f t="shared" si="19"/>
        <v>61</v>
      </c>
      <c r="B160" s="8" t="s">
        <v>34</v>
      </c>
      <c r="C160" s="15" t="s">
        <v>262</v>
      </c>
      <c r="D160" s="5">
        <v>150</v>
      </c>
      <c r="E160" s="8">
        <v>900</v>
      </c>
      <c r="F160" s="8">
        <v>2100</v>
      </c>
      <c r="G160" s="34" t="s">
        <v>184</v>
      </c>
      <c r="H160" s="5" t="s">
        <v>37</v>
      </c>
      <c r="I160" s="5" t="s">
        <v>37</v>
      </c>
      <c r="J160" s="8" t="s">
        <v>37</v>
      </c>
      <c r="K160" s="5" t="s">
        <v>37</v>
      </c>
      <c r="L160" s="8" t="s">
        <v>37</v>
      </c>
      <c r="M160" s="5" t="s">
        <v>37</v>
      </c>
      <c r="N160" s="10">
        <v>1</v>
      </c>
      <c r="O160" s="11">
        <v>350</v>
      </c>
      <c r="P160" s="11">
        <v>350</v>
      </c>
      <c r="Q160" s="27"/>
      <c r="R160" s="11"/>
      <c r="S160" s="11" t="s">
        <v>33</v>
      </c>
      <c r="T160" s="36"/>
      <c r="U160" s="11"/>
      <c r="V160" s="12"/>
      <c r="W160" s="12"/>
      <c r="X160" s="12"/>
      <c r="Y160" s="102"/>
      <c r="Z160" s="102"/>
      <c r="AA160" s="102"/>
      <c r="AB160" s="94"/>
      <c r="AC160" s="94"/>
      <c r="AD160" s="94"/>
      <c r="AE160" s="111">
        <f t="shared" si="18"/>
        <v>0</v>
      </c>
      <c r="AF160" s="111"/>
      <c r="AG160" s="111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</row>
    <row r="161" spans="1:73" s="16" customFormat="1" ht="15" customHeight="1" x14ac:dyDescent="0.25">
      <c r="A161" s="5">
        <f t="shared" si="19"/>
        <v>62</v>
      </c>
      <c r="B161" s="8" t="s">
        <v>93</v>
      </c>
      <c r="C161" s="15" t="s">
        <v>263</v>
      </c>
      <c r="D161" s="5">
        <v>150</v>
      </c>
      <c r="E161" s="8">
        <v>1200</v>
      </c>
      <c r="F161" s="8">
        <v>2100</v>
      </c>
      <c r="G161" s="34" t="s">
        <v>184</v>
      </c>
      <c r="H161" s="5" t="s">
        <v>37</v>
      </c>
      <c r="I161" s="5" t="s">
        <v>37</v>
      </c>
      <c r="J161" s="8" t="s">
        <v>37</v>
      </c>
      <c r="K161" s="5" t="s">
        <v>37</v>
      </c>
      <c r="L161" s="8" t="s">
        <v>37</v>
      </c>
      <c r="M161" s="5" t="s">
        <v>37</v>
      </c>
      <c r="N161" s="10">
        <v>1</v>
      </c>
      <c r="O161" s="11">
        <v>350</v>
      </c>
      <c r="P161" s="11">
        <v>350</v>
      </c>
      <c r="Q161" s="27"/>
      <c r="R161" s="11"/>
      <c r="S161" s="11" t="s">
        <v>33</v>
      </c>
      <c r="T161" s="36"/>
      <c r="U161" s="11"/>
      <c r="V161" s="12"/>
      <c r="W161" s="12"/>
      <c r="X161" s="12"/>
      <c r="Y161" s="102"/>
      <c r="Z161" s="102"/>
      <c r="AA161" s="102"/>
      <c r="AB161" s="94"/>
      <c r="AC161" s="94"/>
      <c r="AD161" s="94"/>
      <c r="AE161" s="111">
        <f t="shared" si="18"/>
        <v>0</v>
      </c>
      <c r="AF161" s="111"/>
      <c r="AG161" s="111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</row>
    <row r="162" spans="1:73" s="16" customFormat="1" ht="15" customHeight="1" x14ac:dyDescent="0.25">
      <c r="A162" s="5">
        <f t="shared" si="19"/>
        <v>63</v>
      </c>
      <c r="B162" s="8" t="s">
        <v>259</v>
      </c>
      <c r="C162" s="15" t="s">
        <v>264</v>
      </c>
      <c r="D162" s="5">
        <v>150</v>
      </c>
      <c r="E162" s="8">
        <v>1700</v>
      </c>
      <c r="F162" s="8">
        <v>2100</v>
      </c>
      <c r="G162" s="34" t="s">
        <v>191</v>
      </c>
      <c r="H162" s="5" t="s">
        <v>37</v>
      </c>
      <c r="I162" s="5" t="s">
        <v>37</v>
      </c>
      <c r="J162" s="8" t="s">
        <v>37</v>
      </c>
      <c r="K162" s="5" t="s">
        <v>37</v>
      </c>
      <c r="L162" s="8" t="s">
        <v>37</v>
      </c>
      <c r="M162" s="5" t="s">
        <v>37</v>
      </c>
      <c r="N162" s="10">
        <v>1</v>
      </c>
      <c r="O162" s="11">
        <v>450</v>
      </c>
      <c r="P162" s="11">
        <v>450</v>
      </c>
      <c r="Q162" s="27"/>
      <c r="R162" s="11"/>
      <c r="S162" s="11" t="s">
        <v>33</v>
      </c>
      <c r="T162" s="36"/>
      <c r="U162" s="11"/>
      <c r="V162" s="12"/>
      <c r="W162" s="12"/>
      <c r="X162" s="12"/>
      <c r="Y162" s="102"/>
      <c r="Z162" s="102"/>
      <c r="AA162" s="102"/>
      <c r="AB162" s="94"/>
      <c r="AC162" s="94"/>
      <c r="AD162" s="94"/>
      <c r="AE162" s="111">
        <f t="shared" si="18"/>
        <v>0</v>
      </c>
      <c r="AF162" s="111"/>
      <c r="AG162" s="111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</row>
    <row r="163" spans="1:73" s="3" customFormat="1" ht="15" customHeight="1" x14ac:dyDescent="0.25">
      <c r="A163" s="127" t="s">
        <v>265</v>
      </c>
      <c r="B163" s="127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7"/>
      <c r="R163" s="5"/>
      <c r="S163" s="11"/>
      <c r="T163" s="36"/>
      <c r="U163" s="5"/>
      <c r="V163" s="12"/>
      <c r="W163" s="29"/>
      <c r="X163" s="29"/>
      <c r="Y163" s="101"/>
      <c r="Z163" s="101"/>
      <c r="AA163" s="101"/>
      <c r="AB163" s="96"/>
      <c r="AC163" s="96"/>
      <c r="AD163" s="96"/>
      <c r="AE163" s="111">
        <f t="shared" si="18"/>
        <v>0</v>
      </c>
      <c r="AF163" s="111"/>
      <c r="AG163" s="111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</row>
    <row r="164" spans="1:73" s="16" customFormat="1" ht="15" customHeight="1" x14ac:dyDescent="0.25">
      <c r="A164" s="5">
        <f>A162+1</f>
        <v>64</v>
      </c>
      <c r="B164" s="8" t="s">
        <v>34</v>
      </c>
      <c r="C164" s="15" t="s">
        <v>266</v>
      </c>
      <c r="D164" s="5">
        <v>150</v>
      </c>
      <c r="E164" s="8">
        <v>900</v>
      </c>
      <c r="F164" s="8">
        <v>2100</v>
      </c>
      <c r="G164" s="34" t="s">
        <v>184</v>
      </c>
      <c r="H164" s="5" t="s">
        <v>37</v>
      </c>
      <c r="I164" s="5" t="s">
        <v>37</v>
      </c>
      <c r="J164" s="8" t="s">
        <v>37</v>
      </c>
      <c r="K164" s="5" t="s">
        <v>37</v>
      </c>
      <c r="L164" s="8" t="s">
        <v>37</v>
      </c>
      <c r="M164" s="5" t="s">
        <v>37</v>
      </c>
      <c r="N164" s="10">
        <v>1</v>
      </c>
      <c r="O164" s="11">
        <v>350</v>
      </c>
      <c r="P164" s="11">
        <v>350</v>
      </c>
      <c r="Q164" s="27"/>
      <c r="R164" s="11"/>
      <c r="S164" s="11" t="s">
        <v>33</v>
      </c>
      <c r="T164" s="36"/>
      <c r="U164" s="11"/>
      <c r="V164" s="12"/>
      <c r="W164" s="12"/>
      <c r="X164" s="12"/>
      <c r="Y164" s="102"/>
      <c r="Z164" s="102"/>
      <c r="AA164" s="102"/>
      <c r="AB164" s="94"/>
      <c r="AC164" s="94"/>
      <c r="AD164" s="94"/>
      <c r="AE164" s="111">
        <f t="shared" si="18"/>
        <v>0</v>
      </c>
      <c r="AF164" s="111"/>
      <c r="AG164" s="111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</row>
    <row r="165" spans="1:73" s="3" customFormat="1" ht="15" customHeight="1" x14ac:dyDescent="0.25">
      <c r="A165" s="127" t="s">
        <v>267</v>
      </c>
      <c r="B165" s="127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7"/>
      <c r="R165" s="5"/>
      <c r="S165" s="11"/>
      <c r="T165" s="36"/>
      <c r="U165" s="5"/>
      <c r="V165" s="12"/>
      <c r="W165" s="29"/>
      <c r="X165" s="29"/>
      <c r="Y165" s="101"/>
      <c r="Z165" s="101"/>
      <c r="AA165" s="101"/>
      <c r="AB165" s="96"/>
      <c r="AC165" s="96"/>
      <c r="AD165" s="96"/>
      <c r="AE165" s="111">
        <f t="shared" si="18"/>
        <v>0</v>
      </c>
      <c r="AF165" s="111"/>
      <c r="AG165" s="111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</row>
    <row r="166" spans="1:73" s="16" customFormat="1" ht="15" customHeight="1" x14ac:dyDescent="0.25">
      <c r="A166" s="5">
        <f>A164+1</f>
        <v>65</v>
      </c>
      <c r="B166" s="8" t="s">
        <v>34</v>
      </c>
      <c r="C166" s="15" t="s">
        <v>268</v>
      </c>
      <c r="D166" s="5">
        <v>150</v>
      </c>
      <c r="E166" s="8">
        <v>900</v>
      </c>
      <c r="F166" s="8">
        <v>2100</v>
      </c>
      <c r="G166" s="34" t="s">
        <v>184</v>
      </c>
      <c r="H166" s="5" t="s">
        <v>37</v>
      </c>
      <c r="I166" s="5" t="s">
        <v>37</v>
      </c>
      <c r="J166" s="8" t="s">
        <v>37</v>
      </c>
      <c r="K166" s="5" t="s">
        <v>37</v>
      </c>
      <c r="L166" s="8" t="s">
        <v>37</v>
      </c>
      <c r="M166" s="5" t="s">
        <v>37</v>
      </c>
      <c r="N166" s="10">
        <v>1</v>
      </c>
      <c r="O166" s="11">
        <v>350</v>
      </c>
      <c r="P166" s="11">
        <v>350</v>
      </c>
      <c r="Q166" s="27"/>
      <c r="R166" s="11"/>
      <c r="S166" s="11" t="s">
        <v>33</v>
      </c>
      <c r="T166" s="36"/>
      <c r="U166" s="11"/>
      <c r="V166" s="12"/>
      <c r="W166" s="12"/>
      <c r="X166" s="12"/>
      <c r="Y166" s="102"/>
      <c r="Z166" s="102"/>
      <c r="AA166" s="102"/>
      <c r="AB166" s="94"/>
      <c r="AC166" s="94"/>
      <c r="AD166" s="94"/>
      <c r="AE166" s="111">
        <f t="shared" si="18"/>
        <v>0</v>
      </c>
      <c r="AF166" s="111"/>
      <c r="AG166" s="111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</row>
    <row r="167" spans="1:73" s="16" customFormat="1" ht="15" customHeight="1" x14ac:dyDescent="0.25">
      <c r="A167" s="5">
        <f>A166+1</f>
        <v>66</v>
      </c>
      <c r="B167" s="8" t="s">
        <v>34</v>
      </c>
      <c r="C167" s="15" t="s">
        <v>269</v>
      </c>
      <c r="D167" s="5">
        <v>150</v>
      </c>
      <c r="E167" s="8">
        <v>900</v>
      </c>
      <c r="F167" s="8">
        <v>2100</v>
      </c>
      <c r="G167" s="34" t="s">
        <v>184</v>
      </c>
      <c r="H167" s="5" t="s">
        <v>37</v>
      </c>
      <c r="I167" s="5" t="s">
        <v>37</v>
      </c>
      <c r="J167" s="8" t="s">
        <v>37</v>
      </c>
      <c r="K167" s="5" t="s">
        <v>37</v>
      </c>
      <c r="L167" s="8" t="s">
        <v>37</v>
      </c>
      <c r="M167" s="5" t="s">
        <v>37</v>
      </c>
      <c r="N167" s="10">
        <v>1</v>
      </c>
      <c r="O167" s="11">
        <v>350</v>
      </c>
      <c r="P167" s="11">
        <v>350</v>
      </c>
      <c r="Q167" s="27"/>
      <c r="R167" s="11"/>
      <c r="S167" s="11" t="s">
        <v>33</v>
      </c>
      <c r="T167" s="36"/>
      <c r="U167" s="11"/>
      <c r="V167" s="12"/>
      <c r="W167" s="12"/>
      <c r="X167" s="12"/>
      <c r="Y167" s="102"/>
      <c r="Z167" s="102"/>
      <c r="AA167" s="102"/>
      <c r="AB167" s="94"/>
      <c r="AC167" s="94"/>
      <c r="AD167" s="94"/>
      <c r="AE167" s="111">
        <f t="shared" si="18"/>
        <v>0</v>
      </c>
      <c r="AF167" s="111"/>
      <c r="AG167" s="111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</row>
    <row r="168" spans="1:73" s="3" customFormat="1" ht="15" customHeight="1" x14ac:dyDescent="0.25">
      <c r="A168" s="127" t="s">
        <v>270</v>
      </c>
      <c r="B168" s="127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7"/>
      <c r="R168" s="5"/>
      <c r="S168" s="11"/>
      <c r="T168" s="36"/>
      <c r="U168" s="5"/>
      <c r="V168" s="12"/>
      <c r="W168" s="29"/>
      <c r="X168" s="29"/>
      <c r="Y168" s="101"/>
      <c r="Z168" s="101"/>
      <c r="AA168" s="101"/>
      <c r="AB168" s="96"/>
      <c r="AC168" s="96"/>
      <c r="AD168" s="96"/>
      <c r="AE168" s="111">
        <f t="shared" si="18"/>
        <v>0</v>
      </c>
      <c r="AF168" s="111"/>
      <c r="AG168" s="111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</row>
    <row r="169" spans="1:73" s="16" customFormat="1" ht="15" customHeight="1" x14ac:dyDescent="0.25">
      <c r="A169" s="5">
        <f>A167+1</f>
        <v>67</v>
      </c>
      <c r="B169" s="8" t="s">
        <v>34</v>
      </c>
      <c r="C169" s="15" t="s">
        <v>271</v>
      </c>
      <c r="D169" s="5">
        <v>150</v>
      </c>
      <c r="E169" s="8">
        <v>900</v>
      </c>
      <c r="F169" s="8">
        <v>2100</v>
      </c>
      <c r="G169" s="34" t="s">
        <v>184</v>
      </c>
      <c r="H169" s="5" t="s">
        <v>37</v>
      </c>
      <c r="I169" s="5" t="s">
        <v>37</v>
      </c>
      <c r="J169" s="8" t="s">
        <v>37</v>
      </c>
      <c r="K169" s="5" t="s">
        <v>37</v>
      </c>
      <c r="L169" s="8" t="s">
        <v>37</v>
      </c>
      <c r="M169" s="5" t="s">
        <v>37</v>
      </c>
      <c r="N169" s="10">
        <v>1</v>
      </c>
      <c r="O169" s="11">
        <v>350</v>
      </c>
      <c r="P169" s="11">
        <v>350</v>
      </c>
      <c r="Q169" s="27"/>
      <c r="R169" s="11"/>
      <c r="S169" s="11" t="s">
        <v>33</v>
      </c>
      <c r="T169" s="36"/>
      <c r="U169" s="11"/>
      <c r="V169" s="12"/>
      <c r="W169" s="12"/>
      <c r="X169" s="12"/>
      <c r="Y169" s="102"/>
      <c r="Z169" s="102"/>
      <c r="AA169" s="102"/>
      <c r="AB169" s="94"/>
      <c r="AC169" s="94"/>
      <c r="AD169" s="94"/>
      <c r="AE169" s="111">
        <f t="shared" si="18"/>
        <v>0</v>
      </c>
      <c r="AF169" s="111"/>
      <c r="AG169" s="111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</row>
    <row r="170" spans="1:73" s="3" customFormat="1" ht="15" customHeight="1" x14ac:dyDescent="0.25">
      <c r="A170" s="127" t="s">
        <v>272</v>
      </c>
      <c r="B170" s="127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7"/>
      <c r="R170" s="5"/>
      <c r="S170" s="11"/>
      <c r="T170" s="36"/>
      <c r="U170" s="5"/>
      <c r="V170" s="12"/>
      <c r="W170" s="29"/>
      <c r="X170" s="29"/>
      <c r="Y170" s="101"/>
      <c r="Z170" s="101"/>
      <c r="AA170" s="101"/>
      <c r="AB170" s="96"/>
      <c r="AC170" s="96"/>
      <c r="AD170" s="96"/>
      <c r="AE170" s="111">
        <f t="shared" si="18"/>
        <v>0</v>
      </c>
      <c r="AF170" s="111"/>
      <c r="AG170" s="111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</row>
    <row r="171" spans="1:73" s="16" customFormat="1" ht="15" customHeight="1" x14ac:dyDescent="0.25">
      <c r="A171" s="5">
        <v>68</v>
      </c>
      <c r="B171" s="8" t="s">
        <v>34</v>
      </c>
      <c r="C171" s="15" t="s">
        <v>273</v>
      </c>
      <c r="D171" s="5">
        <v>150</v>
      </c>
      <c r="E171" s="8">
        <v>900</v>
      </c>
      <c r="F171" s="8">
        <v>2100</v>
      </c>
      <c r="G171" s="34" t="s">
        <v>184</v>
      </c>
      <c r="H171" s="5" t="s">
        <v>37</v>
      </c>
      <c r="I171" s="5" t="s">
        <v>37</v>
      </c>
      <c r="J171" s="8" t="s">
        <v>37</v>
      </c>
      <c r="K171" s="5" t="s">
        <v>37</v>
      </c>
      <c r="L171" s="8" t="s">
        <v>37</v>
      </c>
      <c r="M171" s="5" t="s">
        <v>37</v>
      </c>
      <c r="N171" s="10">
        <v>1</v>
      </c>
      <c r="O171" s="11">
        <v>350</v>
      </c>
      <c r="P171" s="11">
        <v>350</v>
      </c>
      <c r="Q171" s="27"/>
      <c r="R171" s="11"/>
      <c r="S171" s="11" t="s">
        <v>33</v>
      </c>
      <c r="T171" s="36"/>
      <c r="U171" s="11"/>
      <c r="V171" s="12"/>
      <c r="W171" s="12"/>
      <c r="X171" s="12"/>
      <c r="Y171" s="102"/>
      <c r="Z171" s="102"/>
      <c r="AA171" s="102"/>
      <c r="AB171" s="94"/>
      <c r="AC171" s="94"/>
      <c r="AD171" s="94"/>
      <c r="AE171" s="111">
        <f t="shared" si="18"/>
        <v>0</v>
      </c>
      <c r="AF171" s="111"/>
      <c r="AG171" s="111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</row>
    <row r="172" spans="1:73" s="16" customFormat="1" ht="15" customHeight="1" x14ac:dyDescent="0.25">
      <c r="A172" s="5">
        <v>69</v>
      </c>
      <c r="B172" s="8" t="s">
        <v>34</v>
      </c>
      <c r="C172" s="15" t="s">
        <v>274</v>
      </c>
      <c r="D172" s="5">
        <v>150</v>
      </c>
      <c r="E172" s="8">
        <v>900</v>
      </c>
      <c r="F172" s="8">
        <v>2100</v>
      </c>
      <c r="G172" s="34" t="s">
        <v>184</v>
      </c>
      <c r="H172" s="5" t="s">
        <v>37</v>
      </c>
      <c r="I172" s="5" t="s">
        <v>37</v>
      </c>
      <c r="J172" s="8" t="s">
        <v>37</v>
      </c>
      <c r="K172" s="5" t="s">
        <v>37</v>
      </c>
      <c r="L172" s="8" t="s">
        <v>37</v>
      </c>
      <c r="M172" s="5" t="s">
        <v>37</v>
      </c>
      <c r="N172" s="10">
        <v>1</v>
      </c>
      <c r="O172" s="11">
        <v>350</v>
      </c>
      <c r="P172" s="11">
        <v>350</v>
      </c>
      <c r="Q172" s="27"/>
      <c r="R172" s="11"/>
      <c r="S172" s="11" t="s">
        <v>33</v>
      </c>
      <c r="T172" s="36"/>
      <c r="U172" s="11"/>
      <c r="V172" s="12"/>
      <c r="W172" s="12"/>
      <c r="X172" s="12"/>
      <c r="Y172" s="102"/>
      <c r="Z172" s="102"/>
      <c r="AA172" s="102"/>
      <c r="AB172" s="94"/>
      <c r="AC172" s="94"/>
      <c r="AD172" s="94"/>
      <c r="AE172" s="111">
        <f t="shared" si="18"/>
        <v>0</v>
      </c>
      <c r="AF172" s="111"/>
      <c r="AG172" s="111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</row>
    <row r="173" spans="1:73" s="3" customFormat="1" ht="15" customHeight="1" x14ac:dyDescent="0.25">
      <c r="A173" s="127" t="s">
        <v>163</v>
      </c>
      <c r="B173" s="127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7"/>
      <c r="R173" s="5"/>
      <c r="S173" s="11"/>
      <c r="T173" s="5"/>
      <c r="U173" s="5"/>
      <c r="V173" s="12"/>
      <c r="W173" s="29"/>
      <c r="X173" s="29"/>
      <c r="Y173" s="101"/>
      <c r="Z173" s="101"/>
      <c r="AA173" s="101"/>
      <c r="AB173" s="96"/>
      <c r="AC173" s="96"/>
      <c r="AD173" s="96"/>
      <c r="AE173" s="111">
        <f t="shared" si="18"/>
        <v>0</v>
      </c>
      <c r="AF173" s="111"/>
      <c r="AG173" s="111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</row>
    <row r="174" spans="1:73" s="16" customFormat="1" ht="15" customHeight="1" x14ac:dyDescent="0.25">
      <c r="A174" s="5">
        <v>70</v>
      </c>
      <c r="B174" s="8" t="s">
        <v>34</v>
      </c>
      <c r="C174" s="15" t="s">
        <v>275</v>
      </c>
      <c r="D174" s="5">
        <v>150</v>
      </c>
      <c r="E174" s="8">
        <v>1100</v>
      </c>
      <c r="F174" s="8">
        <v>1900</v>
      </c>
      <c r="G174" s="34" t="s">
        <v>184</v>
      </c>
      <c r="H174" s="5" t="s">
        <v>37</v>
      </c>
      <c r="I174" s="5" t="s">
        <v>37</v>
      </c>
      <c r="J174" s="8" t="s">
        <v>37</v>
      </c>
      <c r="K174" s="5" t="s">
        <v>37</v>
      </c>
      <c r="L174" s="8" t="s">
        <v>37</v>
      </c>
      <c r="M174" s="5" t="s">
        <v>37</v>
      </c>
      <c r="N174" s="10">
        <v>1</v>
      </c>
      <c r="O174" s="11">
        <v>350</v>
      </c>
      <c r="P174" s="11">
        <v>350</v>
      </c>
      <c r="Q174" s="27"/>
      <c r="R174" s="11"/>
      <c r="S174" s="11" t="s">
        <v>33</v>
      </c>
      <c r="T174" s="11"/>
      <c r="U174" s="11"/>
      <c r="V174" s="12"/>
      <c r="W174" s="12"/>
      <c r="X174" s="12"/>
      <c r="Y174" s="102"/>
      <c r="Z174" s="102"/>
      <c r="AA174" s="102"/>
      <c r="AB174" s="94"/>
      <c r="AC174" s="94"/>
      <c r="AD174" s="94"/>
      <c r="AE174" s="111">
        <f t="shared" si="18"/>
        <v>0</v>
      </c>
      <c r="AF174" s="111"/>
      <c r="AG174" s="111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</row>
    <row r="175" spans="1:73" s="16" customFormat="1" ht="15" customHeight="1" x14ac:dyDescent="0.25">
      <c r="A175" s="5">
        <f>A174+1</f>
        <v>71</v>
      </c>
      <c r="B175" s="8" t="s">
        <v>34</v>
      </c>
      <c r="C175" s="15" t="s">
        <v>276</v>
      </c>
      <c r="D175" s="5">
        <v>150</v>
      </c>
      <c r="E175" s="8">
        <v>1100</v>
      </c>
      <c r="F175" s="8">
        <v>1900</v>
      </c>
      <c r="G175" s="34" t="s">
        <v>184</v>
      </c>
      <c r="H175" s="5" t="s">
        <v>37</v>
      </c>
      <c r="I175" s="5" t="s">
        <v>37</v>
      </c>
      <c r="J175" s="8" t="s">
        <v>37</v>
      </c>
      <c r="K175" s="5" t="s">
        <v>37</v>
      </c>
      <c r="L175" s="8" t="s">
        <v>37</v>
      </c>
      <c r="M175" s="5" t="s">
        <v>37</v>
      </c>
      <c r="N175" s="10">
        <v>1</v>
      </c>
      <c r="O175" s="11">
        <v>350</v>
      </c>
      <c r="P175" s="11">
        <v>350</v>
      </c>
      <c r="Q175" s="27"/>
      <c r="R175" s="11"/>
      <c r="S175" s="11" t="s">
        <v>33</v>
      </c>
      <c r="T175" s="11"/>
      <c r="U175" s="11"/>
      <c r="V175" s="12"/>
      <c r="W175" s="12"/>
      <c r="X175" s="12"/>
      <c r="Y175" s="102"/>
      <c r="Z175" s="102"/>
      <c r="AA175" s="102"/>
      <c r="AB175" s="94"/>
      <c r="AC175" s="94"/>
      <c r="AD175" s="94"/>
      <c r="AE175" s="111">
        <f t="shared" si="18"/>
        <v>0</v>
      </c>
      <c r="AF175" s="111"/>
      <c r="AG175" s="111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</row>
    <row r="176" spans="1:73" s="16" customFormat="1" ht="15" customHeight="1" x14ac:dyDescent="0.25">
      <c r="A176" s="5">
        <f>A175+1</f>
        <v>72</v>
      </c>
      <c r="B176" s="8" t="s">
        <v>137</v>
      </c>
      <c r="C176" s="15" t="s">
        <v>277</v>
      </c>
      <c r="D176" s="5">
        <v>150</v>
      </c>
      <c r="E176" s="8">
        <v>1200</v>
      </c>
      <c r="F176" s="8">
        <v>2100</v>
      </c>
      <c r="G176" s="34" t="s">
        <v>184</v>
      </c>
      <c r="H176" s="5" t="s">
        <v>37</v>
      </c>
      <c r="I176" s="5" t="s">
        <v>37</v>
      </c>
      <c r="J176" s="8" t="s">
        <v>37</v>
      </c>
      <c r="K176" s="5" t="s">
        <v>37</v>
      </c>
      <c r="L176" s="8" t="s">
        <v>37</v>
      </c>
      <c r="M176" s="5" t="s">
        <v>37</v>
      </c>
      <c r="N176" s="10">
        <v>1</v>
      </c>
      <c r="O176" s="11">
        <v>350</v>
      </c>
      <c r="P176" s="11">
        <v>350</v>
      </c>
      <c r="Q176" s="27"/>
      <c r="R176" s="11"/>
      <c r="S176" s="11" t="s">
        <v>33</v>
      </c>
      <c r="T176" s="11"/>
      <c r="U176" s="11"/>
      <c r="V176" s="12"/>
      <c r="W176" s="12"/>
      <c r="X176" s="12"/>
      <c r="Y176" s="102"/>
      <c r="Z176" s="102"/>
      <c r="AA176" s="102"/>
      <c r="AB176" s="94"/>
      <c r="AC176" s="94"/>
      <c r="AD176" s="94"/>
      <c r="AE176" s="111">
        <f t="shared" si="18"/>
        <v>0</v>
      </c>
      <c r="AF176" s="111"/>
      <c r="AG176" s="111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</row>
    <row r="177" spans="1:73" s="16" customFormat="1" ht="15" customHeight="1" x14ac:dyDescent="0.25">
      <c r="A177" s="5">
        <f>A176+1</f>
        <v>73</v>
      </c>
      <c r="B177" s="8" t="s">
        <v>34</v>
      </c>
      <c r="C177" s="15" t="s">
        <v>278</v>
      </c>
      <c r="D177" s="5">
        <v>150</v>
      </c>
      <c r="E177" s="8">
        <v>900</v>
      </c>
      <c r="F177" s="8">
        <v>2100</v>
      </c>
      <c r="G177" s="34" t="s">
        <v>184</v>
      </c>
      <c r="H177" s="5" t="s">
        <v>37</v>
      </c>
      <c r="I177" s="5" t="s">
        <v>37</v>
      </c>
      <c r="J177" s="8" t="s">
        <v>37</v>
      </c>
      <c r="K177" s="5" t="s">
        <v>37</v>
      </c>
      <c r="L177" s="8" t="s">
        <v>37</v>
      </c>
      <c r="M177" s="5" t="s">
        <v>37</v>
      </c>
      <c r="N177" s="10">
        <v>1</v>
      </c>
      <c r="O177" s="11">
        <v>350</v>
      </c>
      <c r="P177" s="11">
        <v>350</v>
      </c>
      <c r="Q177" s="27"/>
      <c r="R177" s="11"/>
      <c r="S177" s="11" t="s">
        <v>33</v>
      </c>
      <c r="T177" s="11"/>
      <c r="U177" s="11"/>
      <c r="V177" s="12"/>
      <c r="W177" s="12"/>
      <c r="X177" s="12"/>
      <c r="Y177" s="102"/>
      <c r="Z177" s="102"/>
      <c r="AA177" s="102"/>
      <c r="AB177" s="94"/>
      <c r="AC177" s="94"/>
      <c r="AD177" s="94"/>
      <c r="AE177" s="111">
        <f t="shared" si="18"/>
        <v>0</v>
      </c>
      <c r="AF177" s="111"/>
      <c r="AG177" s="111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</row>
    <row r="178" spans="1:73" s="16" customFormat="1" ht="15" customHeight="1" x14ac:dyDescent="0.25">
      <c r="A178" s="5">
        <f>A177+1</f>
        <v>74</v>
      </c>
      <c r="B178" s="8" t="s">
        <v>34</v>
      </c>
      <c r="C178" s="15" t="s">
        <v>279</v>
      </c>
      <c r="D178" s="5">
        <v>150</v>
      </c>
      <c r="E178" s="8">
        <v>900</v>
      </c>
      <c r="F178" s="8">
        <v>2100</v>
      </c>
      <c r="G178" s="34" t="s">
        <v>184</v>
      </c>
      <c r="H178" s="5" t="s">
        <v>37</v>
      </c>
      <c r="I178" s="5" t="s">
        <v>37</v>
      </c>
      <c r="J178" s="8" t="s">
        <v>37</v>
      </c>
      <c r="K178" s="5" t="s">
        <v>37</v>
      </c>
      <c r="L178" s="8" t="s">
        <v>37</v>
      </c>
      <c r="M178" s="5" t="s">
        <v>37</v>
      </c>
      <c r="N178" s="10">
        <v>1</v>
      </c>
      <c r="O178" s="11">
        <v>350</v>
      </c>
      <c r="P178" s="11">
        <v>350</v>
      </c>
      <c r="Q178" s="27"/>
      <c r="R178" s="11"/>
      <c r="S178" s="11" t="s">
        <v>33</v>
      </c>
      <c r="T178" s="11"/>
      <c r="U178" s="11"/>
      <c r="V178" s="12"/>
      <c r="W178" s="12"/>
      <c r="X178" s="12"/>
      <c r="Y178" s="102"/>
      <c r="Z178" s="102"/>
      <c r="AA178" s="102"/>
      <c r="AB178" s="94"/>
      <c r="AC178" s="94"/>
      <c r="AD178" s="94"/>
      <c r="AE178" s="111">
        <f t="shared" si="18"/>
        <v>0</v>
      </c>
      <c r="AF178" s="111"/>
      <c r="AG178" s="111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</row>
    <row r="179" spans="1:73" s="16" customFormat="1" ht="15" customHeight="1" x14ac:dyDescent="0.25">
      <c r="A179" s="5">
        <f>A178+1</f>
        <v>75</v>
      </c>
      <c r="B179" s="8" t="s">
        <v>137</v>
      </c>
      <c r="C179" s="15" t="s">
        <v>280</v>
      </c>
      <c r="D179" s="5">
        <v>150</v>
      </c>
      <c r="E179" s="8">
        <v>1200</v>
      </c>
      <c r="F179" s="8">
        <v>2100</v>
      </c>
      <c r="G179" s="34" t="s">
        <v>184</v>
      </c>
      <c r="H179" s="5" t="s">
        <v>37</v>
      </c>
      <c r="I179" s="5" t="s">
        <v>37</v>
      </c>
      <c r="J179" s="8" t="s">
        <v>37</v>
      </c>
      <c r="K179" s="5" t="s">
        <v>37</v>
      </c>
      <c r="L179" s="8" t="s">
        <v>37</v>
      </c>
      <c r="M179" s="5" t="s">
        <v>37</v>
      </c>
      <c r="N179" s="10">
        <v>1</v>
      </c>
      <c r="O179" s="11">
        <v>350</v>
      </c>
      <c r="P179" s="11">
        <v>350</v>
      </c>
      <c r="Q179" s="27"/>
      <c r="R179" s="11"/>
      <c r="S179" s="11" t="s">
        <v>33</v>
      </c>
      <c r="T179" s="11"/>
      <c r="U179" s="11"/>
      <c r="V179" s="12"/>
      <c r="W179" s="12"/>
      <c r="X179" s="12"/>
      <c r="Y179" s="102"/>
      <c r="Z179" s="102"/>
      <c r="AA179" s="102"/>
      <c r="AB179" s="94"/>
      <c r="AC179" s="94"/>
      <c r="AD179" s="94"/>
      <c r="AE179" s="111">
        <f t="shared" si="18"/>
        <v>0</v>
      </c>
      <c r="AF179" s="111"/>
      <c r="AG179" s="111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</row>
    <row r="180" spans="1:73" s="3" customFormat="1" ht="15" customHeight="1" x14ac:dyDescent="0.25">
      <c r="A180" s="127" t="s">
        <v>281</v>
      </c>
      <c r="B180" s="127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7"/>
      <c r="R180" s="5"/>
      <c r="S180" s="11"/>
      <c r="T180" s="5"/>
      <c r="U180" s="5"/>
      <c r="V180" s="12"/>
      <c r="W180" s="29"/>
      <c r="X180" s="29"/>
      <c r="Y180" s="101"/>
      <c r="Z180" s="101"/>
      <c r="AA180" s="101"/>
      <c r="AB180" s="96"/>
      <c r="AC180" s="96"/>
      <c r="AD180" s="96"/>
      <c r="AE180" s="111">
        <f t="shared" si="18"/>
        <v>0</v>
      </c>
      <c r="AF180" s="111"/>
      <c r="AG180" s="111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</row>
    <row r="181" spans="1:73" s="16" customFormat="1" ht="15" customHeight="1" x14ac:dyDescent="0.25">
      <c r="A181" s="5">
        <v>76</v>
      </c>
      <c r="B181" s="8" t="s">
        <v>34</v>
      </c>
      <c r="C181" s="15" t="s">
        <v>282</v>
      </c>
      <c r="D181" s="5">
        <v>150</v>
      </c>
      <c r="E181" s="8">
        <v>900</v>
      </c>
      <c r="F181" s="8">
        <v>2100</v>
      </c>
      <c r="G181" s="34" t="s">
        <v>184</v>
      </c>
      <c r="H181" s="5" t="s">
        <v>37</v>
      </c>
      <c r="I181" s="5" t="s">
        <v>37</v>
      </c>
      <c r="J181" s="8" t="s">
        <v>37</v>
      </c>
      <c r="K181" s="5" t="s">
        <v>37</v>
      </c>
      <c r="L181" s="8" t="s">
        <v>37</v>
      </c>
      <c r="M181" s="5" t="s">
        <v>37</v>
      </c>
      <c r="N181" s="10">
        <v>1</v>
      </c>
      <c r="O181" s="11">
        <v>350</v>
      </c>
      <c r="P181" s="11">
        <v>350</v>
      </c>
      <c r="Q181" s="27"/>
      <c r="R181" s="11"/>
      <c r="S181" s="11" t="s">
        <v>33</v>
      </c>
      <c r="T181" s="11"/>
      <c r="U181" s="11"/>
      <c r="V181" s="12"/>
      <c r="W181" s="12"/>
      <c r="X181" s="12"/>
      <c r="Y181" s="102"/>
      <c r="Z181" s="102"/>
      <c r="AA181" s="102"/>
      <c r="AB181" s="94"/>
      <c r="AC181" s="94"/>
      <c r="AD181" s="94"/>
      <c r="AE181" s="111">
        <f t="shared" si="18"/>
        <v>0</v>
      </c>
      <c r="AF181" s="111"/>
      <c r="AG181" s="111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</row>
    <row r="182" spans="1:73" s="3" customFormat="1" ht="15" customHeight="1" x14ac:dyDescent="0.25">
      <c r="A182" s="127" t="s">
        <v>283</v>
      </c>
      <c r="B182" s="127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7"/>
      <c r="R182" s="5"/>
      <c r="S182" s="11"/>
      <c r="T182" s="5"/>
      <c r="U182" s="5"/>
      <c r="V182" s="12"/>
      <c r="W182" s="29"/>
      <c r="X182" s="29"/>
      <c r="Y182" s="101"/>
      <c r="Z182" s="101"/>
      <c r="AA182" s="101"/>
      <c r="AB182" s="96"/>
      <c r="AC182" s="96"/>
      <c r="AD182" s="96"/>
      <c r="AE182" s="111">
        <f t="shared" si="18"/>
        <v>0</v>
      </c>
      <c r="AF182" s="111"/>
      <c r="AG182" s="111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</row>
    <row r="183" spans="1:73" s="16" customFormat="1" ht="15" customHeight="1" x14ac:dyDescent="0.25">
      <c r="A183" s="5">
        <f>A181+1</f>
        <v>77</v>
      </c>
      <c r="B183" s="8" t="s">
        <v>198</v>
      </c>
      <c r="C183" s="15" t="s">
        <v>284</v>
      </c>
      <c r="D183" s="5">
        <v>150</v>
      </c>
      <c r="E183" s="8">
        <v>1100</v>
      </c>
      <c r="F183" s="8">
        <v>2100</v>
      </c>
      <c r="G183" s="34" t="s">
        <v>184</v>
      </c>
      <c r="H183" s="5" t="s">
        <v>37</v>
      </c>
      <c r="I183" s="5" t="s">
        <v>37</v>
      </c>
      <c r="J183" s="8" t="s">
        <v>37</v>
      </c>
      <c r="K183" s="5" t="s">
        <v>37</v>
      </c>
      <c r="L183" s="8" t="s">
        <v>37</v>
      </c>
      <c r="M183" s="5" t="s">
        <v>37</v>
      </c>
      <c r="N183" s="10">
        <v>1</v>
      </c>
      <c r="O183" s="11">
        <v>350</v>
      </c>
      <c r="P183" s="11">
        <v>350</v>
      </c>
      <c r="Q183" s="27"/>
      <c r="R183" s="11"/>
      <c r="S183" s="11" t="s">
        <v>33</v>
      </c>
      <c r="T183" s="11"/>
      <c r="U183" s="11"/>
      <c r="V183" s="12"/>
      <c r="W183" s="12"/>
      <c r="X183" s="12"/>
      <c r="Y183" s="102"/>
      <c r="Z183" s="102"/>
      <c r="AA183" s="102"/>
      <c r="AB183" s="94"/>
      <c r="AC183" s="94"/>
      <c r="AD183" s="94"/>
      <c r="AE183" s="111">
        <f t="shared" si="18"/>
        <v>0</v>
      </c>
      <c r="AF183" s="111"/>
      <c r="AG183" s="111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</row>
    <row r="184" spans="1:73" s="16" customFormat="1" ht="15" customHeight="1" x14ac:dyDescent="0.25">
      <c r="A184" s="5">
        <v>78</v>
      </c>
      <c r="B184" s="8" t="s">
        <v>73</v>
      </c>
      <c r="C184" s="15" t="s">
        <v>285</v>
      </c>
      <c r="D184" s="5">
        <v>150</v>
      </c>
      <c r="E184" s="8">
        <v>1000</v>
      </c>
      <c r="F184" s="8">
        <v>2100</v>
      </c>
      <c r="G184" s="34" t="s">
        <v>184</v>
      </c>
      <c r="H184" s="5" t="s">
        <v>37</v>
      </c>
      <c r="I184" s="5" t="s">
        <v>37</v>
      </c>
      <c r="J184" s="8" t="s">
        <v>37</v>
      </c>
      <c r="K184" s="5" t="s">
        <v>37</v>
      </c>
      <c r="L184" s="8" t="s">
        <v>37</v>
      </c>
      <c r="M184" s="5" t="s">
        <v>37</v>
      </c>
      <c r="N184" s="10">
        <v>1</v>
      </c>
      <c r="O184" s="11">
        <v>350</v>
      </c>
      <c r="P184" s="11">
        <v>350</v>
      </c>
      <c r="Q184" s="27"/>
      <c r="R184" s="11"/>
      <c r="S184" s="11" t="s">
        <v>33</v>
      </c>
      <c r="T184" s="11"/>
      <c r="U184" s="11"/>
      <c r="V184" s="12"/>
      <c r="W184" s="12"/>
      <c r="X184" s="12"/>
      <c r="Y184" s="102"/>
      <c r="Z184" s="102"/>
      <c r="AA184" s="102"/>
      <c r="AB184" s="94"/>
      <c r="AC184" s="94"/>
      <c r="AD184" s="94"/>
      <c r="AE184" s="111">
        <f t="shared" si="18"/>
        <v>0</v>
      </c>
      <c r="AF184" s="111"/>
      <c r="AG184" s="111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</row>
    <row r="185" spans="1:73" s="16" customFormat="1" ht="15" customHeight="1" x14ac:dyDescent="0.25">
      <c r="A185" s="5">
        <v>79</v>
      </c>
      <c r="B185" s="8" t="s">
        <v>34</v>
      </c>
      <c r="C185" s="15" t="s">
        <v>286</v>
      </c>
      <c r="D185" s="5">
        <v>150</v>
      </c>
      <c r="E185" s="8">
        <v>900</v>
      </c>
      <c r="F185" s="8">
        <v>2100</v>
      </c>
      <c r="G185" s="34" t="s">
        <v>184</v>
      </c>
      <c r="H185" s="5" t="s">
        <v>37</v>
      </c>
      <c r="I185" s="5" t="s">
        <v>37</v>
      </c>
      <c r="J185" s="8" t="s">
        <v>37</v>
      </c>
      <c r="K185" s="5" t="s">
        <v>37</v>
      </c>
      <c r="L185" s="8" t="s">
        <v>37</v>
      </c>
      <c r="M185" s="5" t="s">
        <v>37</v>
      </c>
      <c r="N185" s="10">
        <v>1</v>
      </c>
      <c r="O185" s="11">
        <v>350</v>
      </c>
      <c r="P185" s="11">
        <v>350</v>
      </c>
      <c r="Q185" s="27"/>
      <c r="R185" s="11"/>
      <c r="S185" s="11" t="s">
        <v>33</v>
      </c>
      <c r="T185" s="11"/>
      <c r="U185" s="11"/>
      <c r="V185" s="12"/>
      <c r="W185" s="12"/>
      <c r="X185" s="12"/>
      <c r="Y185" s="102"/>
      <c r="Z185" s="102"/>
      <c r="AA185" s="102"/>
      <c r="AB185" s="94"/>
      <c r="AC185" s="94"/>
      <c r="AD185" s="94"/>
      <c r="AE185" s="111">
        <f t="shared" si="18"/>
        <v>0</v>
      </c>
      <c r="AF185" s="111"/>
      <c r="AG185" s="111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</row>
    <row r="186" spans="1:73" s="3" customFormat="1" ht="15" customHeight="1" x14ac:dyDescent="0.25">
      <c r="A186" s="127" t="s">
        <v>178</v>
      </c>
      <c r="B186" s="127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7"/>
      <c r="R186" s="5"/>
      <c r="S186" s="11"/>
      <c r="T186" s="5"/>
      <c r="U186" s="5"/>
      <c r="V186" s="12"/>
      <c r="W186" s="29"/>
      <c r="X186" s="29"/>
      <c r="Y186" s="101"/>
      <c r="Z186" s="101"/>
      <c r="AA186" s="101"/>
      <c r="AB186" s="96"/>
      <c r="AC186" s="96"/>
      <c r="AD186" s="96"/>
      <c r="AE186" s="111">
        <f t="shared" si="18"/>
        <v>0</v>
      </c>
      <c r="AF186" s="111"/>
      <c r="AG186" s="111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</row>
    <row r="187" spans="1:73" s="16" customFormat="1" ht="15" customHeight="1" x14ac:dyDescent="0.25">
      <c r="A187" s="5">
        <v>80</v>
      </c>
      <c r="B187" s="8" t="s">
        <v>93</v>
      </c>
      <c r="C187" s="15" t="s">
        <v>287</v>
      </c>
      <c r="D187" s="5">
        <v>150</v>
      </c>
      <c r="E187" s="8">
        <v>1100</v>
      </c>
      <c r="F187" s="8">
        <v>2100</v>
      </c>
      <c r="G187" s="34" t="s">
        <v>184</v>
      </c>
      <c r="H187" s="5" t="s">
        <v>37</v>
      </c>
      <c r="I187" s="5" t="s">
        <v>37</v>
      </c>
      <c r="J187" s="8" t="s">
        <v>37</v>
      </c>
      <c r="K187" s="5" t="s">
        <v>37</v>
      </c>
      <c r="L187" s="8" t="s">
        <v>37</v>
      </c>
      <c r="M187" s="5" t="s">
        <v>37</v>
      </c>
      <c r="N187" s="10">
        <v>1</v>
      </c>
      <c r="O187" s="11">
        <v>350</v>
      </c>
      <c r="P187" s="11">
        <v>350</v>
      </c>
      <c r="Q187" s="27"/>
      <c r="R187" s="11"/>
      <c r="S187" s="11" t="s">
        <v>33</v>
      </c>
      <c r="T187" s="11"/>
      <c r="U187" s="11"/>
      <c r="V187" s="12"/>
      <c r="W187" s="12"/>
      <c r="X187" s="12"/>
      <c r="Y187" s="102"/>
      <c r="Z187" s="102"/>
      <c r="AA187" s="102"/>
      <c r="AB187" s="94"/>
      <c r="AC187" s="94"/>
      <c r="AD187" s="94"/>
      <c r="AE187" s="111">
        <f t="shared" si="18"/>
        <v>0</v>
      </c>
      <c r="AF187" s="111"/>
      <c r="AG187" s="111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</row>
    <row r="188" spans="1:73" s="16" customFormat="1" ht="15" customHeight="1" x14ac:dyDescent="0.25">
      <c r="A188" s="5">
        <f>A187+1</f>
        <v>81</v>
      </c>
      <c r="B188" s="8" t="s">
        <v>137</v>
      </c>
      <c r="C188" s="15" t="s">
        <v>288</v>
      </c>
      <c r="D188" s="5">
        <v>150</v>
      </c>
      <c r="E188" s="8">
        <v>1200</v>
      </c>
      <c r="F188" s="8">
        <v>2100</v>
      </c>
      <c r="G188" s="34" t="s">
        <v>184</v>
      </c>
      <c r="H188" s="5" t="s">
        <v>37</v>
      </c>
      <c r="I188" s="5" t="s">
        <v>37</v>
      </c>
      <c r="J188" s="8" t="s">
        <v>37</v>
      </c>
      <c r="K188" s="5" t="s">
        <v>37</v>
      </c>
      <c r="L188" s="8" t="s">
        <v>37</v>
      </c>
      <c r="M188" s="5" t="s">
        <v>37</v>
      </c>
      <c r="N188" s="10">
        <v>1</v>
      </c>
      <c r="O188" s="11">
        <v>350</v>
      </c>
      <c r="P188" s="11">
        <v>350</v>
      </c>
      <c r="Q188" s="27"/>
      <c r="R188" s="11"/>
      <c r="S188" s="11" t="s">
        <v>33</v>
      </c>
      <c r="T188" s="11"/>
      <c r="U188" s="11"/>
      <c r="V188" s="12"/>
      <c r="W188" s="12"/>
      <c r="X188" s="12"/>
      <c r="Y188" s="102"/>
      <c r="Z188" s="102"/>
      <c r="AA188" s="102"/>
      <c r="AB188" s="94"/>
      <c r="AC188" s="94"/>
      <c r="AD188" s="94"/>
      <c r="AE188" s="111">
        <f t="shared" si="18"/>
        <v>0</v>
      </c>
      <c r="AF188" s="111"/>
      <c r="AG188" s="111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</row>
    <row r="189" spans="1:73" s="16" customFormat="1" ht="15" customHeight="1" x14ac:dyDescent="0.25">
      <c r="A189" s="5">
        <f>A188+1</f>
        <v>82</v>
      </c>
      <c r="B189" s="8" t="s">
        <v>73</v>
      </c>
      <c r="C189" s="15" t="s">
        <v>289</v>
      </c>
      <c r="D189" s="5">
        <v>150</v>
      </c>
      <c r="E189" s="8">
        <v>1000</v>
      </c>
      <c r="F189" s="8">
        <v>2100</v>
      </c>
      <c r="G189" s="34" t="s">
        <v>184</v>
      </c>
      <c r="H189" s="5" t="s">
        <v>37</v>
      </c>
      <c r="I189" s="5" t="s">
        <v>37</v>
      </c>
      <c r="J189" s="8" t="s">
        <v>37</v>
      </c>
      <c r="K189" s="5" t="s">
        <v>37</v>
      </c>
      <c r="L189" s="8" t="s">
        <v>37</v>
      </c>
      <c r="M189" s="5" t="s">
        <v>37</v>
      </c>
      <c r="N189" s="10">
        <v>1</v>
      </c>
      <c r="O189" s="11">
        <v>350</v>
      </c>
      <c r="P189" s="11">
        <v>350</v>
      </c>
      <c r="Q189" s="27"/>
      <c r="R189" s="11"/>
      <c r="S189" s="11" t="s">
        <v>33</v>
      </c>
      <c r="T189" s="11"/>
      <c r="U189" s="11"/>
      <c r="V189" s="12"/>
      <c r="W189" s="12"/>
      <c r="X189" s="12"/>
      <c r="Y189" s="102"/>
      <c r="Z189" s="102"/>
      <c r="AA189" s="102"/>
      <c r="AB189" s="94"/>
      <c r="AC189" s="94"/>
      <c r="AD189" s="94"/>
      <c r="AE189" s="111">
        <f t="shared" si="18"/>
        <v>0</v>
      </c>
      <c r="AF189" s="111"/>
      <c r="AG189" s="111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</row>
    <row r="190" spans="1:73" s="16" customFormat="1" ht="15" customHeight="1" x14ac:dyDescent="0.25">
      <c r="A190" s="5">
        <f t="shared" ref="A190:A195" si="20">A189+1</f>
        <v>83</v>
      </c>
      <c r="B190" s="8" t="s">
        <v>137</v>
      </c>
      <c r="C190" s="15" t="s">
        <v>290</v>
      </c>
      <c r="D190" s="5">
        <v>150</v>
      </c>
      <c r="E190" s="8">
        <v>1200</v>
      </c>
      <c r="F190" s="8">
        <v>2100</v>
      </c>
      <c r="G190" s="34" t="s">
        <v>184</v>
      </c>
      <c r="H190" s="5" t="s">
        <v>37</v>
      </c>
      <c r="I190" s="5" t="s">
        <v>37</v>
      </c>
      <c r="J190" s="8" t="s">
        <v>37</v>
      </c>
      <c r="K190" s="5" t="s">
        <v>37</v>
      </c>
      <c r="L190" s="8" t="s">
        <v>37</v>
      </c>
      <c r="M190" s="5" t="s">
        <v>37</v>
      </c>
      <c r="N190" s="10">
        <v>1</v>
      </c>
      <c r="O190" s="11">
        <v>350</v>
      </c>
      <c r="P190" s="11">
        <v>350</v>
      </c>
      <c r="Q190" s="27"/>
      <c r="R190" s="11"/>
      <c r="S190" s="11" t="s">
        <v>33</v>
      </c>
      <c r="T190" s="11"/>
      <c r="U190" s="11"/>
      <c r="V190" s="12"/>
      <c r="W190" s="12"/>
      <c r="X190" s="12"/>
      <c r="Y190" s="102"/>
      <c r="Z190" s="102"/>
      <c r="AA190" s="102"/>
      <c r="AB190" s="94"/>
      <c r="AC190" s="94"/>
      <c r="AD190" s="94"/>
      <c r="AE190" s="111">
        <f t="shared" si="18"/>
        <v>0</v>
      </c>
      <c r="AF190" s="111"/>
      <c r="AG190" s="111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</row>
    <row r="191" spans="1:73" s="16" customFormat="1" ht="15" customHeight="1" x14ac:dyDescent="0.25">
      <c r="A191" s="5">
        <f t="shared" si="20"/>
        <v>84</v>
      </c>
      <c r="B191" s="8" t="s">
        <v>93</v>
      </c>
      <c r="C191" s="15" t="s">
        <v>291</v>
      </c>
      <c r="D191" s="5">
        <v>150</v>
      </c>
      <c r="E191" s="8">
        <v>1200</v>
      </c>
      <c r="F191" s="8">
        <v>2100</v>
      </c>
      <c r="G191" s="34" t="s">
        <v>184</v>
      </c>
      <c r="H191" s="5" t="s">
        <v>37</v>
      </c>
      <c r="I191" s="5" t="s">
        <v>37</v>
      </c>
      <c r="J191" s="8" t="s">
        <v>37</v>
      </c>
      <c r="K191" s="5" t="s">
        <v>37</v>
      </c>
      <c r="L191" s="8" t="s">
        <v>37</v>
      </c>
      <c r="M191" s="5" t="s">
        <v>37</v>
      </c>
      <c r="N191" s="10">
        <v>1</v>
      </c>
      <c r="O191" s="11">
        <v>350</v>
      </c>
      <c r="P191" s="11">
        <v>350</v>
      </c>
      <c r="Q191" s="27"/>
      <c r="R191" s="11"/>
      <c r="S191" s="11" t="s">
        <v>33</v>
      </c>
      <c r="T191" s="11"/>
      <c r="U191" s="11"/>
      <c r="V191" s="12"/>
      <c r="W191" s="12"/>
      <c r="X191" s="12"/>
      <c r="Y191" s="102"/>
      <c r="Z191" s="102"/>
      <c r="AA191" s="102"/>
      <c r="AB191" s="94"/>
      <c r="AC191" s="94"/>
      <c r="AD191" s="94"/>
      <c r="AE191" s="111">
        <f t="shared" si="18"/>
        <v>0</v>
      </c>
      <c r="AF191" s="111"/>
      <c r="AG191" s="111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</row>
    <row r="192" spans="1:73" s="16" customFormat="1" ht="15" customHeight="1" x14ac:dyDescent="0.25">
      <c r="A192" s="5">
        <f t="shared" si="20"/>
        <v>85</v>
      </c>
      <c r="B192" s="8" t="s">
        <v>137</v>
      </c>
      <c r="C192" s="15" t="s">
        <v>292</v>
      </c>
      <c r="D192" s="5">
        <v>150</v>
      </c>
      <c r="E192" s="8">
        <v>1200</v>
      </c>
      <c r="F192" s="8">
        <v>2100</v>
      </c>
      <c r="G192" s="34" t="s">
        <v>184</v>
      </c>
      <c r="H192" s="5" t="s">
        <v>37</v>
      </c>
      <c r="I192" s="5" t="s">
        <v>37</v>
      </c>
      <c r="J192" s="8" t="s">
        <v>37</v>
      </c>
      <c r="K192" s="5" t="s">
        <v>37</v>
      </c>
      <c r="L192" s="8" t="s">
        <v>37</v>
      </c>
      <c r="M192" s="5" t="s">
        <v>37</v>
      </c>
      <c r="N192" s="10">
        <v>1</v>
      </c>
      <c r="O192" s="11">
        <v>350</v>
      </c>
      <c r="P192" s="11">
        <v>350</v>
      </c>
      <c r="Q192" s="27"/>
      <c r="R192" s="11"/>
      <c r="S192" s="11" t="s">
        <v>33</v>
      </c>
      <c r="T192" s="11"/>
      <c r="U192" s="11"/>
      <c r="V192" s="12"/>
      <c r="W192" s="12"/>
      <c r="X192" s="12"/>
      <c r="Y192" s="102"/>
      <c r="Z192" s="102"/>
      <c r="AA192" s="102"/>
      <c r="AB192" s="94"/>
      <c r="AC192" s="94"/>
      <c r="AD192" s="94"/>
      <c r="AE192" s="111">
        <f t="shared" si="18"/>
        <v>0</v>
      </c>
      <c r="AF192" s="111"/>
      <c r="AG192" s="111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</row>
    <row r="193" spans="1:73" s="16" customFormat="1" ht="15" customHeight="1" x14ac:dyDescent="0.25">
      <c r="A193" s="5">
        <f t="shared" si="20"/>
        <v>86</v>
      </c>
      <c r="B193" s="8" t="s">
        <v>137</v>
      </c>
      <c r="C193" s="15" t="s">
        <v>293</v>
      </c>
      <c r="D193" s="5">
        <v>150</v>
      </c>
      <c r="E193" s="8">
        <v>1200</v>
      </c>
      <c r="F193" s="8">
        <v>2100</v>
      </c>
      <c r="G193" s="34" t="s">
        <v>184</v>
      </c>
      <c r="H193" s="5" t="s">
        <v>37</v>
      </c>
      <c r="I193" s="5" t="s">
        <v>37</v>
      </c>
      <c r="J193" s="8" t="s">
        <v>37</v>
      </c>
      <c r="K193" s="5" t="s">
        <v>37</v>
      </c>
      <c r="L193" s="8" t="s">
        <v>37</v>
      </c>
      <c r="M193" s="5" t="s">
        <v>37</v>
      </c>
      <c r="N193" s="10">
        <v>1</v>
      </c>
      <c r="O193" s="11">
        <v>350</v>
      </c>
      <c r="P193" s="11">
        <v>350</v>
      </c>
      <c r="Q193" s="27"/>
      <c r="R193" s="11"/>
      <c r="S193" s="11" t="s">
        <v>33</v>
      </c>
      <c r="T193" s="11"/>
      <c r="U193" s="11"/>
      <c r="V193" s="12"/>
      <c r="W193" s="12"/>
      <c r="X193" s="12"/>
      <c r="Y193" s="102"/>
      <c r="Z193" s="102"/>
      <c r="AA193" s="102"/>
      <c r="AB193" s="94"/>
      <c r="AC193" s="94"/>
      <c r="AD193" s="94"/>
      <c r="AE193" s="111">
        <f t="shared" si="18"/>
        <v>0</v>
      </c>
      <c r="AF193" s="111"/>
      <c r="AG193" s="111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</row>
    <row r="194" spans="1:73" s="16" customFormat="1" ht="15" customHeight="1" x14ac:dyDescent="0.25">
      <c r="A194" s="5">
        <f t="shared" si="20"/>
        <v>87</v>
      </c>
      <c r="B194" s="8" t="s">
        <v>73</v>
      </c>
      <c r="C194" s="15" t="s">
        <v>294</v>
      </c>
      <c r="D194" s="5">
        <v>150</v>
      </c>
      <c r="E194" s="8">
        <v>1000</v>
      </c>
      <c r="F194" s="8">
        <v>2100</v>
      </c>
      <c r="G194" s="34" t="s">
        <v>184</v>
      </c>
      <c r="H194" s="5" t="s">
        <v>37</v>
      </c>
      <c r="I194" s="5" t="s">
        <v>37</v>
      </c>
      <c r="J194" s="8" t="s">
        <v>37</v>
      </c>
      <c r="K194" s="5" t="s">
        <v>37</v>
      </c>
      <c r="L194" s="8" t="s">
        <v>37</v>
      </c>
      <c r="M194" s="5" t="s">
        <v>37</v>
      </c>
      <c r="N194" s="10">
        <v>1</v>
      </c>
      <c r="O194" s="11">
        <v>350</v>
      </c>
      <c r="P194" s="11">
        <v>350</v>
      </c>
      <c r="Q194" s="27"/>
      <c r="R194" s="11"/>
      <c r="S194" s="11" t="s">
        <v>33</v>
      </c>
      <c r="T194" s="11"/>
      <c r="U194" s="11"/>
      <c r="V194" s="12"/>
      <c r="W194" s="12"/>
      <c r="X194" s="12"/>
      <c r="Y194" s="102"/>
      <c r="Z194" s="102"/>
      <c r="AA194" s="102"/>
      <c r="AB194" s="94"/>
      <c r="AC194" s="94"/>
      <c r="AD194" s="94"/>
      <c r="AE194" s="111">
        <f t="shared" si="18"/>
        <v>0</v>
      </c>
      <c r="AF194" s="111"/>
      <c r="AG194" s="111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</row>
    <row r="195" spans="1:73" s="16" customFormat="1" ht="15" customHeight="1" x14ac:dyDescent="0.25">
      <c r="A195" s="5">
        <f t="shared" si="20"/>
        <v>88</v>
      </c>
      <c r="B195" s="8" t="s">
        <v>73</v>
      </c>
      <c r="C195" s="15" t="s">
        <v>295</v>
      </c>
      <c r="D195" s="5">
        <v>150</v>
      </c>
      <c r="E195" s="8">
        <v>1000</v>
      </c>
      <c r="F195" s="8">
        <v>2100</v>
      </c>
      <c r="G195" s="34" t="s">
        <v>184</v>
      </c>
      <c r="H195" s="5" t="s">
        <v>37</v>
      </c>
      <c r="I195" s="5" t="s">
        <v>37</v>
      </c>
      <c r="J195" s="8" t="s">
        <v>37</v>
      </c>
      <c r="K195" s="5" t="s">
        <v>37</v>
      </c>
      <c r="L195" s="8" t="s">
        <v>37</v>
      </c>
      <c r="M195" s="5" t="s">
        <v>37</v>
      </c>
      <c r="N195" s="10">
        <v>1</v>
      </c>
      <c r="O195" s="11">
        <v>350</v>
      </c>
      <c r="P195" s="11">
        <v>350</v>
      </c>
      <c r="Q195" s="27"/>
      <c r="R195" s="11"/>
      <c r="S195" s="11" t="s">
        <v>33</v>
      </c>
      <c r="T195" s="11"/>
      <c r="U195" s="11"/>
      <c r="V195" s="12"/>
      <c r="W195" s="12"/>
      <c r="X195" s="12"/>
      <c r="Y195" s="102"/>
      <c r="Z195" s="102"/>
      <c r="AA195" s="102"/>
      <c r="AB195" s="94"/>
      <c r="AC195" s="94"/>
      <c r="AD195" s="94"/>
      <c r="AE195" s="111">
        <f t="shared" si="18"/>
        <v>0</v>
      </c>
      <c r="AF195" s="111"/>
      <c r="AG195" s="111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</row>
    <row r="196" spans="1:73" s="16" customFormat="1" ht="15" customHeight="1" x14ac:dyDescent="0.25">
      <c r="A196" s="5">
        <f>A195+1</f>
        <v>89</v>
      </c>
      <c r="B196" s="8" t="s">
        <v>34</v>
      </c>
      <c r="C196" s="15" t="s">
        <v>296</v>
      </c>
      <c r="D196" s="5">
        <v>150</v>
      </c>
      <c r="E196" s="8">
        <v>900</v>
      </c>
      <c r="F196" s="8">
        <v>2100</v>
      </c>
      <c r="G196" s="34" t="s">
        <v>184</v>
      </c>
      <c r="H196" s="5" t="s">
        <v>37</v>
      </c>
      <c r="I196" s="5" t="s">
        <v>37</v>
      </c>
      <c r="J196" s="8" t="s">
        <v>37</v>
      </c>
      <c r="K196" s="5" t="s">
        <v>37</v>
      </c>
      <c r="L196" s="8" t="s">
        <v>37</v>
      </c>
      <c r="M196" s="5" t="s">
        <v>37</v>
      </c>
      <c r="N196" s="10">
        <v>1</v>
      </c>
      <c r="O196" s="11">
        <v>350</v>
      </c>
      <c r="P196" s="11">
        <v>350</v>
      </c>
      <c r="Q196" s="27"/>
      <c r="R196" s="11"/>
      <c r="S196" s="11" t="s">
        <v>33</v>
      </c>
      <c r="T196" s="11"/>
      <c r="U196" s="11"/>
      <c r="V196" s="12"/>
      <c r="W196" s="12"/>
      <c r="X196" s="12"/>
      <c r="Y196" s="102"/>
      <c r="Z196" s="102"/>
      <c r="AA196" s="102"/>
      <c r="AB196" s="94"/>
      <c r="AC196" s="94"/>
      <c r="AD196" s="94"/>
      <c r="AE196" s="111">
        <f t="shared" ref="AE196:AE259" si="21">AB196+Y196</f>
        <v>0</v>
      </c>
      <c r="AF196" s="111"/>
      <c r="AG196" s="111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</row>
    <row r="197" spans="1:73" s="16" customFormat="1" ht="15" customHeight="1" x14ac:dyDescent="0.25">
      <c r="A197" s="131" t="s">
        <v>297</v>
      </c>
      <c r="B197" s="131"/>
      <c r="C197" s="131"/>
      <c r="D197" s="131"/>
      <c r="E197" s="131"/>
      <c r="F197" s="131"/>
      <c r="G197" s="131"/>
      <c r="H197" s="131"/>
      <c r="I197" s="131"/>
      <c r="J197" s="131"/>
      <c r="K197" s="131"/>
      <c r="L197" s="131"/>
      <c r="M197" s="131"/>
      <c r="N197" s="10">
        <f>SUM(N84:N196)</f>
        <v>89</v>
      </c>
      <c r="O197" s="11"/>
      <c r="P197" s="37">
        <v>32250</v>
      </c>
      <c r="Q197" s="27"/>
      <c r="R197" s="38"/>
      <c r="S197" s="11" t="s">
        <v>33</v>
      </c>
      <c r="T197" s="38"/>
      <c r="U197" s="38"/>
      <c r="V197" s="12"/>
      <c r="W197" s="12"/>
      <c r="X197" s="12"/>
      <c r="Y197" s="102"/>
      <c r="Z197" s="102"/>
      <c r="AA197" s="102"/>
      <c r="AB197" s="94"/>
      <c r="AC197" s="94"/>
      <c r="AD197" s="94"/>
      <c r="AE197" s="111">
        <f t="shared" si="21"/>
        <v>0</v>
      </c>
      <c r="AF197" s="111"/>
      <c r="AG197" s="111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</row>
    <row r="198" spans="1:73" s="44" customFormat="1" ht="15" customHeight="1" x14ac:dyDescent="0.35">
      <c r="A198" s="132" t="s">
        <v>298</v>
      </c>
      <c r="B198" s="132"/>
      <c r="C198" s="132"/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39"/>
      <c r="O198" s="39"/>
      <c r="P198" s="40">
        <f>+P197+P82</f>
        <v>154496.04874999996</v>
      </c>
      <c r="Q198" s="41"/>
      <c r="R198" s="41"/>
      <c r="S198" s="41"/>
      <c r="T198" s="41"/>
      <c r="U198" s="41"/>
      <c r="V198" s="12"/>
      <c r="W198" s="42"/>
      <c r="X198" s="42"/>
      <c r="Y198" s="104"/>
      <c r="Z198" s="104"/>
      <c r="AA198" s="104"/>
      <c r="AB198" s="97"/>
      <c r="AC198" s="97"/>
      <c r="AD198" s="97"/>
      <c r="AE198" s="111">
        <f t="shared" si="21"/>
        <v>0</v>
      </c>
      <c r="AF198" s="111"/>
      <c r="AG198" s="111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</row>
    <row r="199" spans="1:73" s="51" customFormat="1" ht="15" customHeight="1" x14ac:dyDescent="0.25">
      <c r="A199" s="133" t="s">
        <v>299</v>
      </c>
      <c r="B199" s="133"/>
      <c r="C199" s="133"/>
      <c r="D199" s="133"/>
      <c r="E199" s="133"/>
      <c r="F199" s="133"/>
      <c r="G199" s="45"/>
      <c r="H199" s="45"/>
      <c r="I199" s="45"/>
      <c r="J199" s="45"/>
      <c r="K199" s="45"/>
      <c r="L199" s="45"/>
      <c r="M199" s="45"/>
      <c r="N199" s="5"/>
      <c r="O199" s="46"/>
      <c r="P199" s="47"/>
      <c r="Q199" s="48"/>
      <c r="R199" s="48"/>
      <c r="S199" s="48"/>
      <c r="T199" s="48"/>
      <c r="U199" s="48"/>
      <c r="V199" s="12"/>
      <c r="W199" s="49"/>
      <c r="X199" s="46"/>
      <c r="Y199" s="105"/>
      <c r="Z199" s="105"/>
      <c r="AA199" s="105"/>
      <c r="AB199" s="98"/>
      <c r="AC199" s="98"/>
      <c r="AD199" s="98"/>
      <c r="AE199" s="111">
        <f t="shared" si="21"/>
        <v>0</v>
      </c>
      <c r="AF199" s="111"/>
      <c r="AG199" s="111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</row>
    <row r="200" spans="1:73" s="16" customFormat="1" ht="15" customHeight="1" x14ac:dyDescent="0.25">
      <c r="A200" s="5">
        <v>65</v>
      </c>
      <c r="B200" s="8" t="s">
        <v>93</v>
      </c>
      <c r="C200" s="7" t="s">
        <v>300</v>
      </c>
      <c r="D200" s="5">
        <v>150</v>
      </c>
      <c r="E200" s="8">
        <v>1200</v>
      </c>
      <c r="F200" s="8">
        <v>2100</v>
      </c>
      <c r="G200" s="34" t="s">
        <v>301</v>
      </c>
      <c r="H200" s="5" t="s">
        <v>27</v>
      </c>
      <c r="I200" s="5" t="s">
        <v>28</v>
      </c>
      <c r="J200" s="8" t="s">
        <v>37</v>
      </c>
      <c r="K200" s="5" t="s">
        <v>38</v>
      </c>
      <c r="L200" s="8" t="s">
        <v>302</v>
      </c>
      <c r="M200" s="5" t="s">
        <v>37</v>
      </c>
      <c r="N200" s="10">
        <v>1</v>
      </c>
      <c r="O200" s="11">
        <v>2149.7150000000001</v>
      </c>
      <c r="P200" s="11">
        <f>O200*N200</f>
        <v>2149.7150000000001</v>
      </c>
      <c r="Q200" s="11" t="s">
        <v>303</v>
      </c>
      <c r="R200" s="52"/>
      <c r="S200" s="52" t="s">
        <v>304</v>
      </c>
      <c r="T200" s="52">
        <v>765</v>
      </c>
      <c r="U200" s="52"/>
      <c r="V200" s="12"/>
      <c r="W200" s="49"/>
      <c r="X200" s="12"/>
      <c r="Y200" s="102"/>
      <c r="Z200" s="102"/>
      <c r="AA200" s="102"/>
      <c r="AB200" s="94"/>
      <c r="AC200" s="94"/>
      <c r="AD200" s="94"/>
      <c r="AE200" s="111">
        <f t="shared" si="21"/>
        <v>0</v>
      </c>
      <c r="AF200" s="111"/>
      <c r="AG200" s="111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</row>
    <row r="201" spans="1:73" s="16" customFormat="1" ht="15" customHeight="1" x14ac:dyDescent="0.25">
      <c r="A201" s="5">
        <v>66</v>
      </c>
      <c r="B201" s="8" t="s">
        <v>93</v>
      </c>
      <c r="C201" s="7" t="s">
        <v>305</v>
      </c>
      <c r="D201" s="5">
        <v>150</v>
      </c>
      <c r="E201" s="8">
        <v>1200</v>
      </c>
      <c r="F201" s="8">
        <v>2100</v>
      </c>
      <c r="G201" s="34" t="s">
        <v>301</v>
      </c>
      <c r="H201" s="5" t="s">
        <v>27</v>
      </c>
      <c r="I201" s="5" t="s">
        <v>28</v>
      </c>
      <c r="J201" s="8" t="s">
        <v>37</v>
      </c>
      <c r="K201" s="5" t="s">
        <v>38</v>
      </c>
      <c r="L201" s="8" t="s">
        <v>302</v>
      </c>
      <c r="M201" s="5" t="s">
        <v>37</v>
      </c>
      <c r="N201" s="10">
        <v>1</v>
      </c>
      <c r="O201" s="11">
        <v>2149.7150000000001</v>
      </c>
      <c r="P201" s="11">
        <f t="shared" ref="P201:P209" si="22">O201*N201</f>
        <v>2149.7150000000001</v>
      </c>
      <c r="Q201" s="11" t="s">
        <v>303</v>
      </c>
      <c r="R201" s="11"/>
      <c r="S201" s="11" t="s">
        <v>304</v>
      </c>
      <c r="T201" s="52">
        <v>765</v>
      </c>
      <c r="U201" s="11"/>
      <c r="V201" s="12"/>
      <c r="W201" s="12"/>
      <c r="X201" s="12"/>
      <c r="Y201" s="102"/>
      <c r="Z201" s="102"/>
      <c r="AA201" s="102"/>
      <c r="AB201" s="94"/>
      <c r="AC201" s="94"/>
      <c r="AD201" s="94"/>
      <c r="AE201" s="111">
        <f t="shared" si="21"/>
        <v>0</v>
      </c>
      <c r="AF201" s="111"/>
      <c r="AG201" s="111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</row>
    <row r="202" spans="1:73" s="16" customFormat="1" ht="15" customHeight="1" x14ac:dyDescent="0.25">
      <c r="A202" s="5">
        <v>67</v>
      </c>
      <c r="B202" s="8" t="s">
        <v>306</v>
      </c>
      <c r="C202" s="7" t="s">
        <v>307</v>
      </c>
      <c r="D202" s="5">
        <v>150</v>
      </c>
      <c r="E202" s="8">
        <v>1200</v>
      </c>
      <c r="F202" s="8">
        <v>2100</v>
      </c>
      <c r="G202" s="34" t="s">
        <v>36</v>
      </c>
      <c r="H202" s="5" t="s">
        <v>27</v>
      </c>
      <c r="I202" s="5" t="s">
        <v>28</v>
      </c>
      <c r="J202" s="8">
        <v>35</v>
      </c>
      <c r="K202" s="5" t="s">
        <v>30</v>
      </c>
      <c r="L202" s="8" t="s">
        <v>308</v>
      </c>
      <c r="M202" s="5" t="s">
        <v>37</v>
      </c>
      <c r="N202" s="10">
        <v>1</v>
      </c>
      <c r="O202" s="11">
        <v>1981.9649999999999</v>
      </c>
      <c r="P202" s="11">
        <f t="shared" si="22"/>
        <v>1981.9649999999999</v>
      </c>
      <c r="Q202" s="11" t="s">
        <v>309</v>
      </c>
      <c r="R202" s="11"/>
      <c r="S202" s="11" t="s">
        <v>304</v>
      </c>
      <c r="T202" s="52">
        <v>765</v>
      </c>
      <c r="U202" s="11"/>
      <c r="V202" s="12"/>
      <c r="W202" s="12"/>
      <c r="X202" s="12"/>
      <c r="Y202" s="102"/>
      <c r="Z202" s="102"/>
      <c r="AA202" s="102"/>
      <c r="AB202" s="94"/>
      <c r="AC202" s="94"/>
      <c r="AD202" s="94"/>
      <c r="AE202" s="111">
        <f t="shared" si="21"/>
        <v>0</v>
      </c>
      <c r="AF202" s="111"/>
      <c r="AG202" s="111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</row>
    <row r="203" spans="1:73" s="16" customFormat="1" ht="15" customHeight="1" x14ac:dyDescent="0.25">
      <c r="A203" s="5">
        <v>68</v>
      </c>
      <c r="B203" s="8" t="s">
        <v>93</v>
      </c>
      <c r="C203" s="7" t="s">
        <v>310</v>
      </c>
      <c r="D203" s="5">
        <v>150</v>
      </c>
      <c r="E203" s="8">
        <v>1200</v>
      </c>
      <c r="F203" s="8">
        <v>2100</v>
      </c>
      <c r="G203" s="34" t="s">
        <v>301</v>
      </c>
      <c r="H203" s="5" t="s">
        <v>27</v>
      </c>
      <c r="I203" s="5" t="s">
        <v>28</v>
      </c>
      <c r="J203" s="8" t="s">
        <v>37</v>
      </c>
      <c r="K203" s="5" t="s">
        <v>30</v>
      </c>
      <c r="L203" s="8" t="s">
        <v>302</v>
      </c>
      <c r="M203" s="5" t="s">
        <v>32</v>
      </c>
      <c r="N203" s="10">
        <v>1</v>
      </c>
      <c r="O203" s="11">
        <v>2281.9650000000001</v>
      </c>
      <c r="P203" s="11">
        <f t="shared" si="22"/>
        <v>2281.9650000000001</v>
      </c>
      <c r="Q203" s="11" t="s">
        <v>311</v>
      </c>
      <c r="R203" s="11"/>
      <c r="S203" s="11" t="s">
        <v>304</v>
      </c>
      <c r="T203" s="52">
        <v>765</v>
      </c>
      <c r="U203" s="11"/>
      <c r="V203" s="12"/>
      <c r="W203" s="12"/>
      <c r="X203" s="12"/>
      <c r="Y203" s="102"/>
      <c r="Z203" s="102"/>
      <c r="AA203" s="102"/>
      <c r="AB203" s="94"/>
      <c r="AC203" s="94"/>
      <c r="AD203" s="94"/>
      <c r="AE203" s="111">
        <f t="shared" si="21"/>
        <v>0</v>
      </c>
      <c r="AF203" s="111"/>
      <c r="AG203" s="111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</row>
    <row r="204" spans="1:73" s="16" customFormat="1" ht="15" customHeight="1" x14ac:dyDescent="0.25">
      <c r="A204" s="5">
        <v>69</v>
      </c>
      <c r="B204" s="8" t="s">
        <v>93</v>
      </c>
      <c r="C204" s="7" t="s">
        <v>312</v>
      </c>
      <c r="D204" s="5">
        <v>150</v>
      </c>
      <c r="E204" s="8">
        <v>1200</v>
      </c>
      <c r="F204" s="8">
        <v>2100</v>
      </c>
      <c r="G204" s="34" t="s">
        <v>301</v>
      </c>
      <c r="H204" s="5" t="s">
        <v>27</v>
      </c>
      <c r="I204" s="5" t="s">
        <v>28</v>
      </c>
      <c r="J204" s="8" t="s">
        <v>37</v>
      </c>
      <c r="K204" s="5" t="s">
        <v>30</v>
      </c>
      <c r="L204" s="8" t="s">
        <v>302</v>
      </c>
      <c r="M204" s="5" t="s">
        <v>32</v>
      </c>
      <c r="N204" s="10">
        <v>1</v>
      </c>
      <c r="O204" s="11">
        <v>2281.9650000000001</v>
      </c>
      <c r="P204" s="11">
        <f t="shared" si="22"/>
        <v>2281.9650000000001</v>
      </c>
      <c r="Q204" s="11" t="s">
        <v>311</v>
      </c>
      <c r="R204" s="11"/>
      <c r="S204" s="11" t="s">
        <v>304</v>
      </c>
      <c r="T204" s="52">
        <v>765</v>
      </c>
      <c r="U204" s="11"/>
      <c r="V204" s="12"/>
      <c r="W204" s="12"/>
      <c r="X204" s="12"/>
      <c r="Y204" s="102"/>
      <c r="Z204" s="102"/>
      <c r="AA204" s="102"/>
      <c r="AB204" s="94"/>
      <c r="AC204" s="94"/>
      <c r="AD204" s="94"/>
      <c r="AE204" s="111">
        <f t="shared" si="21"/>
        <v>0</v>
      </c>
      <c r="AF204" s="111"/>
      <c r="AG204" s="111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</row>
    <row r="205" spans="1:73" s="16" customFormat="1" ht="15" customHeight="1" x14ac:dyDescent="0.25">
      <c r="A205" s="5">
        <v>70</v>
      </c>
      <c r="B205" s="8" t="s">
        <v>192</v>
      </c>
      <c r="C205" s="7" t="s">
        <v>313</v>
      </c>
      <c r="D205" s="5">
        <v>150</v>
      </c>
      <c r="E205" s="8">
        <v>1200</v>
      </c>
      <c r="F205" s="8">
        <v>3000</v>
      </c>
      <c r="G205" s="34" t="s">
        <v>301</v>
      </c>
      <c r="H205" s="5" t="s">
        <v>27</v>
      </c>
      <c r="I205" s="5" t="s">
        <v>28</v>
      </c>
      <c r="J205" s="8" t="s">
        <v>37</v>
      </c>
      <c r="K205" s="5" t="s">
        <v>30</v>
      </c>
      <c r="L205" s="8" t="s">
        <v>302</v>
      </c>
      <c r="M205" s="5" t="s">
        <v>32</v>
      </c>
      <c r="N205" s="10">
        <v>1</v>
      </c>
      <c r="O205" s="11">
        <v>3162.75</v>
      </c>
      <c r="P205" s="11">
        <f t="shared" si="22"/>
        <v>3162.75</v>
      </c>
      <c r="Q205" s="11" t="s">
        <v>314</v>
      </c>
      <c r="R205" s="11"/>
      <c r="S205" s="11" t="s">
        <v>304</v>
      </c>
      <c r="T205" s="52">
        <v>765</v>
      </c>
      <c r="U205" s="11"/>
      <c r="V205" s="12"/>
      <c r="W205" s="12"/>
      <c r="X205" s="12"/>
      <c r="Y205" s="102"/>
      <c r="Z205" s="102"/>
      <c r="AA205" s="102"/>
      <c r="AB205" s="94"/>
      <c r="AC205" s="94"/>
      <c r="AD205" s="94"/>
      <c r="AE205" s="111">
        <f t="shared" si="21"/>
        <v>0</v>
      </c>
      <c r="AF205" s="111"/>
      <c r="AG205" s="111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</row>
    <row r="206" spans="1:73" s="16" customFormat="1" ht="15" customHeight="1" x14ac:dyDescent="0.25">
      <c r="A206" s="5">
        <v>71</v>
      </c>
      <c r="B206" s="8" t="s">
        <v>192</v>
      </c>
      <c r="C206" s="7" t="s">
        <v>315</v>
      </c>
      <c r="D206" s="5">
        <v>150</v>
      </c>
      <c r="E206" s="8">
        <v>1200</v>
      </c>
      <c r="F206" s="8">
        <v>2400</v>
      </c>
      <c r="G206" s="34" t="s">
        <v>301</v>
      </c>
      <c r="H206" s="5" t="s">
        <v>27</v>
      </c>
      <c r="I206" s="5" t="s">
        <v>28</v>
      </c>
      <c r="J206" s="8" t="s">
        <v>37</v>
      </c>
      <c r="K206" s="5" t="s">
        <v>30</v>
      </c>
      <c r="L206" s="8" t="s">
        <v>302</v>
      </c>
      <c r="M206" s="5" t="s">
        <v>32</v>
      </c>
      <c r="N206" s="10">
        <v>1</v>
      </c>
      <c r="O206" s="11">
        <v>2496.21</v>
      </c>
      <c r="P206" s="11">
        <f t="shared" si="22"/>
        <v>2496.21</v>
      </c>
      <c r="Q206" s="11" t="s">
        <v>316</v>
      </c>
      <c r="R206" s="11">
        <f>1080-5-5-40-40-16-45-10-3</f>
        <v>916</v>
      </c>
      <c r="S206" s="11" t="s">
        <v>304</v>
      </c>
      <c r="T206" s="52">
        <v>765</v>
      </c>
      <c r="U206" s="11"/>
      <c r="V206" s="12"/>
      <c r="W206" s="12"/>
      <c r="X206" s="12"/>
      <c r="Y206" s="102"/>
      <c r="Z206" s="102"/>
      <c r="AA206" s="102"/>
      <c r="AB206" s="94"/>
      <c r="AC206" s="94"/>
      <c r="AD206" s="94"/>
      <c r="AE206" s="111">
        <f t="shared" si="21"/>
        <v>0</v>
      </c>
      <c r="AF206" s="111"/>
      <c r="AG206" s="111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</row>
    <row r="207" spans="1:73" s="16" customFormat="1" ht="15" customHeight="1" x14ac:dyDescent="0.25">
      <c r="A207" s="5">
        <v>72</v>
      </c>
      <c r="B207" s="8" t="s">
        <v>192</v>
      </c>
      <c r="C207" s="7" t="s">
        <v>317</v>
      </c>
      <c r="D207" s="5">
        <v>150</v>
      </c>
      <c r="E207" s="8">
        <v>1200</v>
      </c>
      <c r="F207" s="8">
        <v>2200</v>
      </c>
      <c r="G207" s="34" t="s">
        <v>301</v>
      </c>
      <c r="H207" s="5" t="s">
        <v>27</v>
      </c>
      <c r="I207" s="5" t="s">
        <v>28</v>
      </c>
      <c r="J207" s="8" t="s">
        <v>37</v>
      </c>
      <c r="K207" s="5" t="s">
        <v>30</v>
      </c>
      <c r="L207" s="8" t="s">
        <v>302</v>
      </c>
      <c r="M207" s="5" t="s">
        <v>32</v>
      </c>
      <c r="N207" s="10">
        <v>1</v>
      </c>
      <c r="O207" s="11">
        <v>2353.38</v>
      </c>
      <c r="P207" s="11">
        <f t="shared" si="22"/>
        <v>2353.38</v>
      </c>
      <c r="Q207" s="11" t="s">
        <v>311</v>
      </c>
      <c r="R207" s="11"/>
      <c r="S207" s="11" t="s">
        <v>304</v>
      </c>
      <c r="T207" s="52">
        <v>765</v>
      </c>
      <c r="U207" s="11"/>
      <c r="V207" s="12"/>
      <c r="W207" s="12"/>
      <c r="X207" s="12"/>
      <c r="Y207" s="102"/>
      <c r="Z207" s="102"/>
      <c r="AA207" s="102"/>
      <c r="AB207" s="94"/>
      <c r="AC207" s="94"/>
      <c r="AD207" s="94"/>
      <c r="AE207" s="111">
        <f t="shared" si="21"/>
        <v>0</v>
      </c>
      <c r="AF207" s="111"/>
      <c r="AG207" s="111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</row>
    <row r="208" spans="1:73" s="16" customFormat="1" ht="15" customHeight="1" x14ac:dyDescent="0.25">
      <c r="A208" s="5">
        <v>73</v>
      </c>
      <c r="B208" s="8" t="s">
        <v>204</v>
      </c>
      <c r="C208" s="7" t="s">
        <v>318</v>
      </c>
      <c r="D208" s="5">
        <v>150</v>
      </c>
      <c r="E208" s="8">
        <v>1200</v>
      </c>
      <c r="F208" s="8">
        <v>2400</v>
      </c>
      <c r="G208" s="34" t="s">
        <v>36</v>
      </c>
      <c r="H208" s="5" t="s">
        <v>27</v>
      </c>
      <c r="I208" s="5" t="s">
        <v>28</v>
      </c>
      <c r="J208" s="8" t="s">
        <v>37</v>
      </c>
      <c r="K208" s="5" t="s">
        <v>30</v>
      </c>
      <c r="L208" s="8" t="s">
        <v>308</v>
      </c>
      <c r="M208" s="5" t="s">
        <v>32</v>
      </c>
      <c r="N208" s="10">
        <v>1</v>
      </c>
      <c r="O208" s="11">
        <v>2196.21</v>
      </c>
      <c r="P208" s="11">
        <f t="shared" si="22"/>
        <v>2196.21</v>
      </c>
      <c r="Q208" s="11" t="s">
        <v>319</v>
      </c>
      <c r="R208" s="11"/>
      <c r="S208" s="11" t="s">
        <v>304</v>
      </c>
      <c r="T208" s="52">
        <v>765</v>
      </c>
      <c r="U208" s="11"/>
      <c r="V208" s="12"/>
      <c r="W208" s="12"/>
      <c r="X208" s="12"/>
      <c r="Y208" s="102"/>
      <c r="Z208" s="102"/>
      <c r="AA208" s="102"/>
      <c r="AB208" s="94"/>
      <c r="AC208" s="94"/>
      <c r="AD208" s="94"/>
      <c r="AE208" s="111">
        <f t="shared" si="21"/>
        <v>0</v>
      </c>
      <c r="AF208" s="111"/>
      <c r="AG208" s="111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</row>
    <row r="209" spans="1:73" s="16" customFormat="1" ht="15" customHeight="1" x14ac:dyDescent="0.25">
      <c r="A209" s="5">
        <v>74</v>
      </c>
      <c r="B209" s="8" t="s">
        <v>198</v>
      </c>
      <c r="C209" s="7" t="s">
        <v>320</v>
      </c>
      <c r="D209" s="5">
        <v>150</v>
      </c>
      <c r="E209" s="8">
        <v>1100</v>
      </c>
      <c r="F209" s="8">
        <v>2100</v>
      </c>
      <c r="G209" s="34" t="s">
        <v>301</v>
      </c>
      <c r="H209" s="5" t="s">
        <v>27</v>
      </c>
      <c r="I209" s="5" t="s">
        <v>28</v>
      </c>
      <c r="J209" s="8" t="s">
        <v>37</v>
      </c>
      <c r="K209" s="5" t="s">
        <v>30</v>
      </c>
      <c r="L209" s="8" t="s">
        <v>302</v>
      </c>
      <c r="M209" s="5" t="s">
        <v>32</v>
      </c>
      <c r="N209" s="10">
        <v>1</v>
      </c>
      <c r="O209" s="11">
        <v>2156.98875</v>
      </c>
      <c r="P209" s="11">
        <f t="shared" si="22"/>
        <v>2156.98875</v>
      </c>
      <c r="Q209" s="11" t="s">
        <v>321</v>
      </c>
      <c r="R209" s="11"/>
      <c r="S209" s="11" t="s">
        <v>304</v>
      </c>
      <c r="T209" s="11"/>
      <c r="U209" s="11"/>
      <c r="V209" s="12"/>
      <c r="W209" s="12"/>
      <c r="X209" s="12"/>
      <c r="Y209" s="102"/>
      <c r="Z209" s="102"/>
      <c r="AA209" s="102"/>
      <c r="AB209" s="94"/>
      <c r="AC209" s="94"/>
      <c r="AD209" s="94"/>
      <c r="AE209" s="111">
        <f t="shared" si="21"/>
        <v>0</v>
      </c>
      <c r="AF209" s="111"/>
      <c r="AG209" s="111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</row>
    <row r="210" spans="1:73" s="51" customFormat="1" ht="15" customHeight="1" x14ac:dyDescent="0.25">
      <c r="A210" s="133" t="s">
        <v>322</v>
      </c>
      <c r="B210" s="133"/>
      <c r="C210" s="133"/>
      <c r="D210" s="133"/>
      <c r="E210" s="133"/>
      <c r="F210" s="133"/>
      <c r="G210" s="45"/>
      <c r="H210" s="45"/>
      <c r="I210" s="45"/>
      <c r="J210" s="45"/>
      <c r="K210" s="45"/>
      <c r="L210" s="45"/>
      <c r="M210" s="45"/>
      <c r="N210" s="5"/>
      <c r="O210" s="46"/>
      <c r="P210" s="47"/>
      <c r="Q210" s="11"/>
      <c r="R210" s="11"/>
      <c r="S210" s="11"/>
      <c r="T210" s="11"/>
      <c r="U210" s="11"/>
      <c r="V210" s="12"/>
      <c r="W210" s="12"/>
      <c r="X210" s="46"/>
      <c r="Y210" s="105"/>
      <c r="Z210" s="105"/>
      <c r="AA210" s="105"/>
      <c r="AB210" s="98"/>
      <c r="AC210" s="98"/>
      <c r="AD210" s="98"/>
      <c r="AE210" s="111">
        <f t="shared" si="21"/>
        <v>0</v>
      </c>
      <c r="AF210" s="111"/>
      <c r="AG210" s="111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</row>
    <row r="211" spans="1:73" s="149" customFormat="1" ht="15" customHeight="1" x14ac:dyDescent="0.25">
      <c r="A211" s="144">
        <v>75</v>
      </c>
      <c r="B211" s="144" t="s">
        <v>323</v>
      </c>
      <c r="C211" s="141" t="s">
        <v>324</v>
      </c>
      <c r="D211" s="144">
        <v>150</v>
      </c>
      <c r="E211" s="143">
        <v>2000</v>
      </c>
      <c r="F211" s="143">
        <v>2200</v>
      </c>
      <c r="G211" s="145" t="s">
        <v>26</v>
      </c>
      <c r="H211" s="144" t="s">
        <v>27</v>
      </c>
      <c r="I211" s="144" t="s">
        <v>28</v>
      </c>
      <c r="J211" s="143" t="s">
        <v>37</v>
      </c>
      <c r="K211" s="144" t="s">
        <v>38</v>
      </c>
      <c r="L211" s="143" t="s">
        <v>302</v>
      </c>
      <c r="M211" s="144" t="s">
        <v>37</v>
      </c>
      <c r="N211" s="143">
        <v>1</v>
      </c>
      <c r="O211" s="146">
        <v>4044.84</v>
      </c>
      <c r="P211" s="146">
        <f>O211*N211</f>
        <v>4044.84</v>
      </c>
      <c r="Q211" s="146" t="s">
        <v>325</v>
      </c>
      <c r="R211" s="150"/>
      <c r="S211" s="150" t="s">
        <v>326</v>
      </c>
      <c r="T211" s="150">
        <v>767</v>
      </c>
      <c r="U211" s="150"/>
      <c r="V211" s="143" t="s">
        <v>327</v>
      </c>
      <c r="W211" s="143" t="s">
        <v>328</v>
      </c>
      <c r="X211" s="143" t="s">
        <v>48</v>
      </c>
      <c r="Y211" s="143"/>
      <c r="Z211" s="143"/>
      <c r="AA211" s="143"/>
      <c r="AB211" s="147">
        <f>P211*70/100</f>
        <v>2831.3879999999999</v>
      </c>
      <c r="AC211" s="143"/>
      <c r="AD211" s="143"/>
      <c r="AE211" s="148">
        <f t="shared" si="21"/>
        <v>2831.3879999999999</v>
      </c>
      <c r="AF211" s="148">
        <f t="shared" ref="AF211:AF220" si="23">Z211+AA211+AC211+AD211</f>
        <v>0</v>
      </c>
      <c r="AG211" s="148"/>
    </row>
    <row r="212" spans="1:73" s="149" customFormat="1" ht="15" customHeight="1" x14ac:dyDescent="0.25">
      <c r="A212" s="144">
        <v>76</v>
      </c>
      <c r="B212" s="144" t="s">
        <v>323</v>
      </c>
      <c r="C212" s="141" t="s">
        <v>329</v>
      </c>
      <c r="D212" s="144">
        <v>150</v>
      </c>
      <c r="E212" s="143">
        <v>2000</v>
      </c>
      <c r="F212" s="143">
        <v>2200</v>
      </c>
      <c r="G212" s="145" t="s">
        <v>26</v>
      </c>
      <c r="H212" s="144" t="s">
        <v>27</v>
      </c>
      <c r="I212" s="144" t="s">
        <v>28</v>
      </c>
      <c r="J212" s="143" t="s">
        <v>37</v>
      </c>
      <c r="K212" s="144" t="s">
        <v>38</v>
      </c>
      <c r="L212" s="143" t="s">
        <v>302</v>
      </c>
      <c r="M212" s="144" t="s">
        <v>37</v>
      </c>
      <c r="N212" s="143">
        <v>1</v>
      </c>
      <c r="O212" s="146">
        <v>4129.9399999999996</v>
      </c>
      <c r="P212" s="146">
        <f t="shared" ref="P212:P238" si="24">O212*N212</f>
        <v>4129.9399999999996</v>
      </c>
      <c r="Q212" s="146" t="s">
        <v>325</v>
      </c>
      <c r="R212" s="146"/>
      <c r="S212" s="150" t="s">
        <v>326</v>
      </c>
      <c r="T212" s="150">
        <v>767</v>
      </c>
      <c r="U212" s="146"/>
      <c r="V212" s="143" t="s">
        <v>327</v>
      </c>
      <c r="W212" s="143" t="s">
        <v>328</v>
      </c>
      <c r="X212" s="143" t="s">
        <v>48</v>
      </c>
      <c r="Y212" s="143"/>
      <c r="Z212" s="143"/>
      <c r="AA212" s="143"/>
      <c r="AB212" s="147">
        <f>P212*70/100</f>
        <v>2890.9580000000001</v>
      </c>
      <c r="AC212" s="143"/>
      <c r="AD212" s="143"/>
      <c r="AE212" s="148">
        <f t="shared" si="21"/>
        <v>2890.9580000000001</v>
      </c>
      <c r="AF212" s="148">
        <f t="shared" si="23"/>
        <v>0</v>
      </c>
      <c r="AG212" s="148"/>
    </row>
    <row r="213" spans="1:73" s="149" customFormat="1" ht="15" customHeight="1" x14ac:dyDescent="0.25">
      <c r="A213" s="144">
        <v>77</v>
      </c>
      <c r="B213" s="144" t="s">
        <v>323</v>
      </c>
      <c r="C213" s="141" t="s">
        <v>330</v>
      </c>
      <c r="D213" s="144">
        <v>150</v>
      </c>
      <c r="E213" s="143">
        <v>2000</v>
      </c>
      <c r="F213" s="143">
        <v>2200</v>
      </c>
      <c r="G213" s="145" t="s">
        <v>26</v>
      </c>
      <c r="H213" s="144" t="s">
        <v>27</v>
      </c>
      <c r="I213" s="144" t="s">
        <v>28</v>
      </c>
      <c r="J213" s="143" t="s">
        <v>37</v>
      </c>
      <c r="K213" s="144" t="s">
        <v>38</v>
      </c>
      <c r="L213" s="143" t="s">
        <v>302</v>
      </c>
      <c r="M213" s="144" t="s">
        <v>37</v>
      </c>
      <c r="N213" s="143">
        <v>1</v>
      </c>
      <c r="O213" s="146">
        <v>4064.48</v>
      </c>
      <c r="P213" s="146">
        <f t="shared" si="24"/>
        <v>4064.48</v>
      </c>
      <c r="Q213" s="146" t="s">
        <v>331</v>
      </c>
      <c r="R213" s="146"/>
      <c r="S213" s="150" t="s">
        <v>326</v>
      </c>
      <c r="T213" s="150" t="s">
        <v>332</v>
      </c>
      <c r="U213" s="146"/>
      <c r="V213" s="143" t="s">
        <v>327</v>
      </c>
      <c r="W213" s="143" t="s">
        <v>328</v>
      </c>
      <c r="X213" s="143" t="s">
        <v>48</v>
      </c>
      <c r="Y213" s="143"/>
      <c r="Z213" s="143"/>
      <c r="AA213" s="143"/>
      <c r="AB213" s="147">
        <f>P213*70/100</f>
        <v>2845.136</v>
      </c>
      <c r="AC213" s="143"/>
      <c r="AD213" s="143"/>
      <c r="AE213" s="148">
        <f t="shared" si="21"/>
        <v>2845.136</v>
      </c>
      <c r="AF213" s="148">
        <f t="shared" si="23"/>
        <v>0</v>
      </c>
      <c r="AG213" s="148"/>
    </row>
    <row r="214" spans="1:73" s="149" customFormat="1" ht="15" customHeight="1" x14ac:dyDescent="0.25">
      <c r="A214" s="144">
        <v>78</v>
      </c>
      <c r="B214" s="144" t="s">
        <v>323</v>
      </c>
      <c r="C214" s="141" t="s">
        <v>333</v>
      </c>
      <c r="D214" s="144">
        <v>150</v>
      </c>
      <c r="E214" s="143">
        <v>2000</v>
      </c>
      <c r="F214" s="143">
        <v>2200</v>
      </c>
      <c r="G214" s="145" t="s">
        <v>26</v>
      </c>
      <c r="H214" s="144" t="s">
        <v>27</v>
      </c>
      <c r="I214" s="144" t="s">
        <v>28</v>
      </c>
      <c r="J214" s="143" t="s">
        <v>37</v>
      </c>
      <c r="K214" s="144" t="s">
        <v>38</v>
      </c>
      <c r="L214" s="143" t="s">
        <v>302</v>
      </c>
      <c r="M214" s="144" t="s">
        <v>37</v>
      </c>
      <c r="N214" s="143">
        <v>1</v>
      </c>
      <c r="O214" s="146">
        <v>4182.3100000000004</v>
      </c>
      <c r="P214" s="146">
        <f t="shared" si="24"/>
        <v>4182.3100000000004</v>
      </c>
      <c r="Q214" s="146" t="s">
        <v>331</v>
      </c>
      <c r="R214" s="146"/>
      <c r="S214" s="150" t="s">
        <v>326</v>
      </c>
      <c r="T214" s="150" t="s">
        <v>332</v>
      </c>
      <c r="U214" s="146"/>
      <c r="V214" s="143" t="s">
        <v>327</v>
      </c>
      <c r="W214" s="143" t="s">
        <v>328</v>
      </c>
      <c r="X214" s="143" t="s">
        <v>48</v>
      </c>
      <c r="Y214" s="143"/>
      <c r="Z214" s="143"/>
      <c r="AA214" s="143"/>
      <c r="AB214" s="147">
        <f>P214*70/100</f>
        <v>2927.6170000000002</v>
      </c>
      <c r="AC214" s="143"/>
      <c r="AD214" s="143"/>
      <c r="AE214" s="148">
        <f t="shared" si="21"/>
        <v>2927.6170000000002</v>
      </c>
      <c r="AF214" s="148">
        <f t="shared" si="23"/>
        <v>0</v>
      </c>
      <c r="AG214" s="148"/>
    </row>
    <row r="215" spans="1:73" s="16" customFormat="1" ht="15" customHeight="1" x14ac:dyDescent="0.25">
      <c r="A215" s="5">
        <v>79</v>
      </c>
      <c r="B215" s="6" t="s">
        <v>323</v>
      </c>
      <c r="C215" s="15" t="s">
        <v>334</v>
      </c>
      <c r="D215" s="5">
        <v>150</v>
      </c>
      <c r="E215" s="8">
        <v>2000</v>
      </c>
      <c r="F215" s="8">
        <v>2200</v>
      </c>
      <c r="G215" s="34" t="s">
        <v>335</v>
      </c>
      <c r="H215" s="5" t="s">
        <v>27</v>
      </c>
      <c r="I215" s="5" t="s">
        <v>28</v>
      </c>
      <c r="J215" s="8" t="s">
        <v>37</v>
      </c>
      <c r="K215" s="5" t="s">
        <v>38</v>
      </c>
      <c r="L215" s="8" t="s">
        <v>302</v>
      </c>
      <c r="M215" s="5" t="s">
        <v>37</v>
      </c>
      <c r="N215" s="10">
        <v>1</v>
      </c>
      <c r="O215" s="11">
        <v>4830.41</v>
      </c>
      <c r="P215" s="11">
        <f t="shared" si="24"/>
        <v>4830.41</v>
      </c>
      <c r="Q215" s="11" t="s">
        <v>331</v>
      </c>
      <c r="R215" s="11"/>
      <c r="S215" s="52" t="s">
        <v>326</v>
      </c>
      <c r="T215" s="52" t="s">
        <v>332</v>
      </c>
      <c r="U215" s="32">
        <v>44952</v>
      </c>
      <c r="V215" s="12" t="s">
        <v>336</v>
      </c>
      <c r="W215" s="12"/>
      <c r="X215" s="12"/>
      <c r="Y215" s="102"/>
      <c r="Z215" s="102"/>
      <c r="AA215" s="102"/>
      <c r="AB215" s="94"/>
      <c r="AC215" s="94"/>
      <c r="AD215" s="94"/>
      <c r="AE215" s="111">
        <f t="shared" si="21"/>
        <v>0</v>
      </c>
      <c r="AF215" s="111"/>
      <c r="AG215" s="111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</row>
    <row r="216" spans="1:73" s="149" customFormat="1" ht="15" customHeight="1" x14ac:dyDescent="0.25">
      <c r="A216" s="144">
        <v>80</v>
      </c>
      <c r="B216" s="144" t="s">
        <v>323</v>
      </c>
      <c r="C216" s="141" t="s">
        <v>337</v>
      </c>
      <c r="D216" s="144">
        <v>150</v>
      </c>
      <c r="E216" s="143">
        <v>2000</v>
      </c>
      <c r="F216" s="143">
        <v>2200</v>
      </c>
      <c r="G216" s="145" t="s">
        <v>26</v>
      </c>
      <c r="H216" s="144" t="s">
        <v>27</v>
      </c>
      <c r="I216" s="144" t="s">
        <v>28</v>
      </c>
      <c r="J216" s="143" t="s">
        <v>37</v>
      </c>
      <c r="K216" s="144" t="s">
        <v>38</v>
      </c>
      <c r="L216" s="143" t="s">
        <v>302</v>
      </c>
      <c r="M216" s="144" t="s">
        <v>37</v>
      </c>
      <c r="N216" s="143">
        <v>1</v>
      </c>
      <c r="O216" s="146">
        <v>3521.13</v>
      </c>
      <c r="P216" s="146">
        <f t="shared" si="24"/>
        <v>3521.13</v>
      </c>
      <c r="Q216" s="146" t="s">
        <v>331</v>
      </c>
      <c r="R216" s="146"/>
      <c r="S216" s="150" t="s">
        <v>326</v>
      </c>
      <c r="T216" s="150" t="s">
        <v>332</v>
      </c>
      <c r="U216" s="146"/>
      <c r="V216" s="143" t="s">
        <v>327</v>
      </c>
      <c r="W216" s="143" t="s">
        <v>328</v>
      </c>
      <c r="X216" s="143" t="s">
        <v>48</v>
      </c>
      <c r="Y216" s="143"/>
      <c r="Z216" s="143"/>
      <c r="AA216" s="143"/>
      <c r="AB216" s="147">
        <f>P216*70/100</f>
        <v>2464.7910000000002</v>
      </c>
      <c r="AC216" s="143"/>
      <c r="AD216" s="143"/>
      <c r="AE216" s="148">
        <f t="shared" si="21"/>
        <v>2464.7910000000002</v>
      </c>
      <c r="AF216" s="148">
        <f t="shared" si="23"/>
        <v>0</v>
      </c>
      <c r="AG216" s="148"/>
    </row>
    <row r="217" spans="1:73" s="149" customFormat="1" ht="15" customHeight="1" x14ac:dyDescent="0.25">
      <c r="A217" s="144">
        <v>81</v>
      </c>
      <c r="B217" s="144" t="s">
        <v>323</v>
      </c>
      <c r="C217" s="141" t="s">
        <v>338</v>
      </c>
      <c r="D217" s="144">
        <v>150</v>
      </c>
      <c r="E217" s="143">
        <v>2000</v>
      </c>
      <c r="F217" s="143">
        <v>2200</v>
      </c>
      <c r="G217" s="145" t="s">
        <v>26</v>
      </c>
      <c r="H217" s="144" t="s">
        <v>27</v>
      </c>
      <c r="I217" s="144" t="s">
        <v>28</v>
      </c>
      <c r="J217" s="143" t="s">
        <v>37</v>
      </c>
      <c r="K217" s="144" t="s">
        <v>38</v>
      </c>
      <c r="L217" s="143" t="s">
        <v>302</v>
      </c>
      <c r="M217" s="144" t="s">
        <v>37</v>
      </c>
      <c r="N217" s="143">
        <v>1</v>
      </c>
      <c r="O217" s="146">
        <v>4568.55</v>
      </c>
      <c r="P217" s="146">
        <f t="shared" si="24"/>
        <v>4568.55</v>
      </c>
      <c r="Q217" s="146" t="s">
        <v>331</v>
      </c>
      <c r="R217" s="146"/>
      <c r="S217" s="150" t="s">
        <v>326</v>
      </c>
      <c r="T217" s="150" t="s">
        <v>332</v>
      </c>
      <c r="U217" s="146"/>
      <c r="V217" s="143" t="s">
        <v>327</v>
      </c>
      <c r="W217" s="143" t="s">
        <v>328</v>
      </c>
      <c r="X217" s="143" t="s">
        <v>48</v>
      </c>
      <c r="Y217" s="143"/>
      <c r="Z217" s="143"/>
      <c r="AA217" s="143"/>
      <c r="AB217" s="147">
        <f>P217*70/100</f>
        <v>3197.9850000000001</v>
      </c>
      <c r="AC217" s="143"/>
      <c r="AD217" s="143"/>
      <c r="AE217" s="148">
        <f t="shared" si="21"/>
        <v>3197.9850000000001</v>
      </c>
      <c r="AF217" s="148">
        <f t="shared" si="23"/>
        <v>0</v>
      </c>
      <c r="AG217" s="148"/>
    </row>
    <row r="218" spans="1:73" s="149" customFormat="1" ht="15" customHeight="1" x14ac:dyDescent="0.25">
      <c r="A218" s="144">
        <v>82</v>
      </c>
      <c r="B218" s="144" t="s">
        <v>323</v>
      </c>
      <c r="C218" s="141" t="s">
        <v>339</v>
      </c>
      <c r="D218" s="144">
        <v>150</v>
      </c>
      <c r="E218" s="143">
        <v>2000</v>
      </c>
      <c r="F218" s="143">
        <v>2200</v>
      </c>
      <c r="G218" s="145" t="s">
        <v>26</v>
      </c>
      <c r="H218" s="144" t="s">
        <v>27</v>
      </c>
      <c r="I218" s="144" t="s">
        <v>28</v>
      </c>
      <c r="J218" s="143" t="s">
        <v>37</v>
      </c>
      <c r="K218" s="144" t="s">
        <v>38</v>
      </c>
      <c r="L218" s="143" t="s">
        <v>302</v>
      </c>
      <c r="M218" s="144" t="s">
        <v>37</v>
      </c>
      <c r="N218" s="143">
        <v>1</v>
      </c>
      <c r="O218" s="146">
        <v>4830.41</v>
      </c>
      <c r="P218" s="146">
        <f t="shared" si="24"/>
        <v>4830.41</v>
      </c>
      <c r="Q218" s="146" t="s">
        <v>325</v>
      </c>
      <c r="R218" s="146"/>
      <c r="S218" s="150" t="s">
        <v>326</v>
      </c>
      <c r="T218" s="150">
        <v>767</v>
      </c>
      <c r="U218" s="146"/>
      <c r="V218" s="143" t="s">
        <v>327</v>
      </c>
      <c r="W218" s="143" t="s">
        <v>328</v>
      </c>
      <c r="X218" s="143" t="s">
        <v>48</v>
      </c>
      <c r="Y218" s="143"/>
      <c r="Z218" s="143"/>
      <c r="AA218" s="143"/>
      <c r="AB218" s="147">
        <f>P218*70/100</f>
        <v>3381.2870000000003</v>
      </c>
      <c r="AC218" s="143"/>
      <c r="AD218" s="143"/>
      <c r="AE218" s="148">
        <f t="shared" si="21"/>
        <v>3381.2870000000003</v>
      </c>
      <c r="AF218" s="148">
        <f t="shared" si="23"/>
        <v>0</v>
      </c>
      <c r="AG218" s="148"/>
    </row>
    <row r="219" spans="1:73" s="65" customFormat="1" ht="15" customHeight="1" x14ac:dyDescent="0.25">
      <c r="A219" s="155">
        <v>83</v>
      </c>
      <c r="B219" s="155" t="s">
        <v>323</v>
      </c>
      <c r="C219" s="142" t="s">
        <v>340</v>
      </c>
      <c r="D219" s="155">
        <v>150</v>
      </c>
      <c r="E219" s="156">
        <v>2000</v>
      </c>
      <c r="F219" s="156">
        <v>2200</v>
      </c>
      <c r="G219" s="157" t="s">
        <v>26</v>
      </c>
      <c r="H219" s="155" t="s">
        <v>27</v>
      </c>
      <c r="I219" s="155" t="s">
        <v>28</v>
      </c>
      <c r="J219" s="156" t="s">
        <v>37</v>
      </c>
      <c r="K219" s="155" t="s">
        <v>38</v>
      </c>
      <c r="L219" s="156" t="s">
        <v>302</v>
      </c>
      <c r="M219" s="155" t="s">
        <v>37</v>
      </c>
      <c r="N219" s="156">
        <v>1</v>
      </c>
      <c r="O219" s="158">
        <v>4280.51</v>
      </c>
      <c r="P219" s="158">
        <f t="shared" si="24"/>
        <v>4280.51</v>
      </c>
      <c r="Q219" s="158" t="s">
        <v>325</v>
      </c>
      <c r="R219" s="158"/>
      <c r="S219" s="159" t="s">
        <v>326</v>
      </c>
      <c r="T219" s="159">
        <v>767</v>
      </c>
      <c r="U219" s="158"/>
      <c r="V219" s="156" t="s">
        <v>327</v>
      </c>
      <c r="W219" s="156" t="s">
        <v>328</v>
      </c>
      <c r="X219" s="156" t="s">
        <v>48</v>
      </c>
      <c r="Y219" s="156"/>
      <c r="Z219" s="156"/>
      <c r="AA219" s="156"/>
      <c r="AB219" s="160">
        <f>P219*70/100*0.9</f>
        <v>2696.7213000000002</v>
      </c>
      <c r="AC219" s="156"/>
      <c r="AD219" s="156"/>
      <c r="AE219" s="161">
        <f t="shared" si="21"/>
        <v>2696.7213000000002</v>
      </c>
      <c r="AF219" s="161">
        <f t="shared" si="23"/>
        <v>0</v>
      </c>
      <c r="AG219" s="161"/>
    </row>
    <row r="220" spans="1:73" s="65" customFormat="1" ht="15" customHeight="1" x14ac:dyDescent="0.25">
      <c r="A220" s="155">
        <v>84</v>
      </c>
      <c r="B220" s="155" t="s">
        <v>323</v>
      </c>
      <c r="C220" s="142" t="s">
        <v>341</v>
      </c>
      <c r="D220" s="155">
        <v>150</v>
      </c>
      <c r="E220" s="156">
        <v>2000</v>
      </c>
      <c r="F220" s="156">
        <v>2200</v>
      </c>
      <c r="G220" s="157" t="s">
        <v>26</v>
      </c>
      <c r="H220" s="155" t="s">
        <v>27</v>
      </c>
      <c r="I220" s="155" t="s">
        <v>28</v>
      </c>
      <c r="J220" s="156" t="s">
        <v>37</v>
      </c>
      <c r="K220" s="155" t="s">
        <v>38</v>
      </c>
      <c r="L220" s="156" t="s">
        <v>302</v>
      </c>
      <c r="M220" s="155" t="s">
        <v>37</v>
      </c>
      <c r="N220" s="156">
        <v>1</v>
      </c>
      <c r="O220" s="158">
        <v>4280.51</v>
      </c>
      <c r="P220" s="158">
        <f t="shared" si="24"/>
        <v>4280.51</v>
      </c>
      <c r="Q220" s="158" t="s">
        <v>325</v>
      </c>
      <c r="R220" s="158"/>
      <c r="S220" s="159" t="s">
        <v>326</v>
      </c>
      <c r="T220" s="159">
        <v>767</v>
      </c>
      <c r="U220" s="158"/>
      <c r="V220" s="156" t="s">
        <v>327</v>
      </c>
      <c r="W220" s="156" t="s">
        <v>328</v>
      </c>
      <c r="X220" s="156" t="s">
        <v>48</v>
      </c>
      <c r="Y220" s="156"/>
      <c r="Z220" s="156"/>
      <c r="AA220" s="156"/>
      <c r="AB220" s="160">
        <f>P220*70/100*0.9</f>
        <v>2696.7213000000002</v>
      </c>
      <c r="AC220" s="156"/>
      <c r="AD220" s="156"/>
      <c r="AE220" s="161">
        <f t="shared" si="21"/>
        <v>2696.7213000000002</v>
      </c>
      <c r="AF220" s="161">
        <f t="shared" si="23"/>
        <v>0</v>
      </c>
      <c r="AG220" s="161"/>
    </row>
    <row r="221" spans="1:73" s="3" customFormat="1" ht="15" customHeight="1" x14ac:dyDescent="0.25">
      <c r="A221" s="128" t="s">
        <v>342</v>
      </c>
      <c r="B221" s="128"/>
      <c r="C221" s="128"/>
      <c r="D221" s="128"/>
      <c r="E221" s="128"/>
      <c r="F221" s="128"/>
      <c r="G221" s="28"/>
      <c r="H221" s="9"/>
      <c r="I221" s="9"/>
      <c r="J221" s="9"/>
      <c r="K221" s="9"/>
      <c r="L221" s="9"/>
      <c r="M221" s="54"/>
      <c r="N221" s="29"/>
      <c r="O221" s="54"/>
      <c r="P221" s="11"/>
      <c r="Q221" s="11"/>
      <c r="R221" s="11"/>
      <c r="S221" s="11"/>
      <c r="T221" s="11"/>
      <c r="U221" s="11"/>
      <c r="V221" s="12"/>
      <c r="W221" s="12"/>
      <c r="X221" s="29"/>
      <c r="Y221" s="101"/>
      <c r="Z221" s="101"/>
      <c r="AA221" s="101"/>
      <c r="AB221" s="96"/>
      <c r="AC221" s="96"/>
      <c r="AD221" s="96"/>
      <c r="AE221" s="111">
        <f t="shared" si="21"/>
        <v>0</v>
      </c>
      <c r="AF221" s="111"/>
      <c r="AG221" s="111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</row>
    <row r="222" spans="1:73" s="13" customFormat="1" ht="15" customHeight="1" x14ac:dyDescent="0.25">
      <c r="A222" s="55">
        <v>85</v>
      </c>
      <c r="B222" s="56" t="s">
        <v>55</v>
      </c>
      <c r="C222" s="7" t="s">
        <v>343</v>
      </c>
      <c r="D222" s="55">
        <v>150</v>
      </c>
      <c r="E222" s="56">
        <v>1000</v>
      </c>
      <c r="F222" s="56">
        <v>2400</v>
      </c>
      <c r="G222" s="57" t="s">
        <v>301</v>
      </c>
      <c r="H222" s="55" t="s">
        <v>27</v>
      </c>
      <c r="I222" s="55" t="s">
        <v>28</v>
      </c>
      <c r="J222" s="56" t="s">
        <v>37</v>
      </c>
      <c r="K222" s="55" t="s">
        <v>38</v>
      </c>
      <c r="L222" s="56" t="s">
        <v>39</v>
      </c>
      <c r="M222" s="55" t="s">
        <v>40</v>
      </c>
      <c r="N222" s="58">
        <v>1</v>
      </c>
      <c r="O222" s="59">
        <v>2272.5</v>
      </c>
      <c r="P222" s="59">
        <f t="shared" si="24"/>
        <v>2272.5</v>
      </c>
      <c r="Q222" s="59" t="s">
        <v>344</v>
      </c>
      <c r="R222" s="59"/>
      <c r="S222" s="59" t="s">
        <v>345</v>
      </c>
      <c r="T222" s="60">
        <v>773</v>
      </c>
      <c r="U222" s="61">
        <v>44952</v>
      </c>
      <c r="V222" s="62" t="s">
        <v>346</v>
      </c>
      <c r="W222" s="63"/>
      <c r="X222" s="62"/>
      <c r="Y222" s="102"/>
      <c r="Z222" s="102"/>
      <c r="AA222" s="102"/>
      <c r="AB222" s="94"/>
      <c r="AC222" s="94"/>
      <c r="AD222" s="94"/>
      <c r="AE222" s="111">
        <f t="shared" si="21"/>
        <v>0</v>
      </c>
      <c r="AF222" s="111"/>
      <c r="AG222" s="111"/>
    </row>
    <row r="223" spans="1:73" s="13" customFormat="1" ht="15" customHeight="1" x14ac:dyDescent="0.25">
      <c r="A223" s="55">
        <v>86</v>
      </c>
      <c r="B223" s="56" t="s">
        <v>55</v>
      </c>
      <c r="C223" s="7" t="s">
        <v>347</v>
      </c>
      <c r="D223" s="55">
        <v>150</v>
      </c>
      <c r="E223" s="56">
        <v>1000</v>
      </c>
      <c r="F223" s="56">
        <v>2400</v>
      </c>
      <c r="G223" s="57" t="s">
        <v>301</v>
      </c>
      <c r="H223" s="55" t="s">
        <v>27</v>
      </c>
      <c r="I223" s="55" t="s">
        <v>28</v>
      </c>
      <c r="J223" s="56" t="s">
        <v>37</v>
      </c>
      <c r="K223" s="55" t="s">
        <v>38</v>
      </c>
      <c r="L223" s="56" t="s">
        <v>39</v>
      </c>
      <c r="M223" s="55" t="s">
        <v>40</v>
      </c>
      <c r="N223" s="58">
        <v>1</v>
      </c>
      <c r="O223" s="59">
        <v>2272.5</v>
      </c>
      <c r="P223" s="59">
        <f t="shared" si="24"/>
        <v>2272.5</v>
      </c>
      <c r="Q223" s="59" t="s">
        <v>344</v>
      </c>
      <c r="R223" s="59"/>
      <c r="S223" s="59" t="s">
        <v>345</v>
      </c>
      <c r="T223" s="60">
        <v>773</v>
      </c>
      <c r="U223" s="61">
        <v>44952</v>
      </c>
      <c r="V223" s="62" t="s">
        <v>346</v>
      </c>
      <c r="W223" s="62"/>
      <c r="X223" s="62"/>
      <c r="Y223" s="102"/>
      <c r="Z223" s="102"/>
      <c r="AA223" s="102"/>
      <c r="AB223" s="94"/>
      <c r="AC223" s="94"/>
      <c r="AD223" s="94"/>
      <c r="AE223" s="111">
        <f t="shared" si="21"/>
        <v>0</v>
      </c>
      <c r="AF223" s="111"/>
      <c r="AG223" s="111"/>
    </row>
    <row r="224" spans="1:73" s="13" customFormat="1" ht="15" customHeight="1" x14ac:dyDescent="0.25">
      <c r="A224" s="55">
        <v>87</v>
      </c>
      <c r="B224" s="56" t="s">
        <v>55</v>
      </c>
      <c r="C224" s="7" t="s">
        <v>348</v>
      </c>
      <c r="D224" s="55">
        <v>150</v>
      </c>
      <c r="E224" s="56">
        <v>1000</v>
      </c>
      <c r="F224" s="56">
        <v>2400</v>
      </c>
      <c r="G224" s="57" t="s">
        <v>301</v>
      </c>
      <c r="H224" s="55" t="s">
        <v>27</v>
      </c>
      <c r="I224" s="55" t="s">
        <v>28</v>
      </c>
      <c r="J224" s="56" t="s">
        <v>37</v>
      </c>
      <c r="K224" s="55" t="s">
        <v>38</v>
      </c>
      <c r="L224" s="56" t="s">
        <v>39</v>
      </c>
      <c r="M224" s="55" t="s">
        <v>40</v>
      </c>
      <c r="N224" s="58">
        <v>1</v>
      </c>
      <c r="O224" s="59">
        <v>2272.5</v>
      </c>
      <c r="P224" s="59">
        <f t="shared" si="24"/>
        <v>2272.5</v>
      </c>
      <c r="Q224" s="59" t="s">
        <v>344</v>
      </c>
      <c r="R224" s="59"/>
      <c r="S224" s="59" t="s">
        <v>345</v>
      </c>
      <c r="T224" s="60">
        <v>773</v>
      </c>
      <c r="U224" s="61">
        <v>44952</v>
      </c>
      <c r="V224" s="62" t="s">
        <v>346</v>
      </c>
      <c r="W224" s="62"/>
      <c r="X224" s="62"/>
      <c r="Y224" s="102"/>
      <c r="Z224" s="102"/>
      <c r="AA224" s="102"/>
      <c r="AB224" s="94"/>
      <c r="AC224" s="94"/>
      <c r="AD224" s="94"/>
      <c r="AE224" s="111">
        <f t="shared" si="21"/>
        <v>0</v>
      </c>
      <c r="AF224" s="111"/>
      <c r="AG224" s="111"/>
    </row>
    <row r="225" spans="1:73" s="13" customFormat="1" ht="15" customHeight="1" x14ac:dyDescent="0.25">
      <c r="A225" s="55">
        <v>88</v>
      </c>
      <c r="B225" s="56" t="s">
        <v>55</v>
      </c>
      <c r="C225" s="7" t="s">
        <v>349</v>
      </c>
      <c r="D225" s="55">
        <v>150</v>
      </c>
      <c r="E225" s="56">
        <v>1000</v>
      </c>
      <c r="F225" s="56">
        <v>2400</v>
      </c>
      <c r="G225" s="57" t="s">
        <v>301</v>
      </c>
      <c r="H225" s="55" t="s">
        <v>27</v>
      </c>
      <c r="I225" s="55" t="s">
        <v>28</v>
      </c>
      <c r="J225" s="56" t="s">
        <v>37</v>
      </c>
      <c r="K225" s="55" t="s">
        <v>38</v>
      </c>
      <c r="L225" s="56" t="s">
        <v>39</v>
      </c>
      <c r="M225" s="55" t="s">
        <v>40</v>
      </c>
      <c r="N225" s="58">
        <v>1</v>
      </c>
      <c r="O225" s="59">
        <v>2272.5</v>
      </c>
      <c r="P225" s="59">
        <f t="shared" si="24"/>
        <v>2272.5</v>
      </c>
      <c r="Q225" s="59" t="s">
        <v>344</v>
      </c>
      <c r="R225" s="59"/>
      <c r="S225" s="59" t="s">
        <v>345</v>
      </c>
      <c r="T225" s="60">
        <v>773</v>
      </c>
      <c r="U225" s="61">
        <v>44952</v>
      </c>
      <c r="V225" s="62" t="s">
        <v>346</v>
      </c>
      <c r="W225" s="62"/>
      <c r="X225" s="62"/>
      <c r="Y225" s="102"/>
      <c r="Z225" s="102"/>
      <c r="AA225" s="102"/>
      <c r="AB225" s="94"/>
      <c r="AC225" s="94"/>
      <c r="AD225" s="94"/>
      <c r="AE225" s="111">
        <f t="shared" si="21"/>
        <v>0</v>
      </c>
      <c r="AF225" s="111"/>
      <c r="AG225" s="111"/>
    </row>
    <row r="226" spans="1:73" s="13" customFormat="1" ht="15" customHeight="1" x14ac:dyDescent="0.25">
      <c r="A226" s="55">
        <v>89</v>
      </c>
      <c r="B226" s="56" t="s">
        <v>55</v>
      </c>
      <c r="C226" s="7" t="s">
        <v>350</v>
      </c>
      <c r="D226" s="55">
        <v>150</v>
      </c>
      <c r="E226" s="56">
        <v>1000</v>
      </c>
      <c r="F226" s="56">
        <v>2400</v>
      </c>
      <c r="G226" s="57" t="s">
        <v>301</v>
      </c>
      <c r="H226" s="55" t="s">
        <v>27</v>
      </c>
      <c r="I226" s="55" t="s">
        <v>28</v>
      </c>
      <c r="J226" s="56" t="s">
        <v>37</v>
      </c>
      <c r="K226" s="55" t="s">
        <v>38</v>
      </c>
      <c r="L226" s="56" t="s">
        <v>39</v>
      </c>
      <c r="M226" s="55" t="s">
        <v>40</v>
      </c>
      <c r="N226" s="58">
        <v>1</v>
      </c>
      <c r="O226" s="59">
        <v>2272.5</v>
      </c>
      <c r="P226" s="59">
        <f t="shared" si="24"/>
        <v>2272.5</v>
      </c>
      <c r="Q226" s="59" t="s">
        <v>344</v>
      </c>
      <c r="R226" s="59"/>
      <c r="S226" s="59" t="s">
        <v>345</v>
      </c>
      <c r="T226" s="60">
        <v>773</v>
      </c>
      <c r="U226" s="61">
        <v>44952</v>
      </c>
      <c r="V226" s="62" t="s">
        <v>346</v>
      </c>
      <c r="W226" s="62"/>
      <c r="X226" s="62"/>
      <c r="Y226" s="102"/>
      <c r="Z226" s="102"/>
      <c r="AA226" s="102"/>
      <c r="AB226" s="94"/>
      <c r="AC226" s="94"/>
      <c r="AD226" s="94"/>
      <c r="AE226" s="111">
        <f t="shared" si="21"/>
        <v>0</v>
      </c>
      <c r="AF226" s="111"/>
      <c r="AG226" s="111"/>
    </row>
    <row r="227" spans="1:73" s="13" customFormat="1" ht="15" customHeight="1" x14ac:dyDescent="0.25">
      <c r="A227" s="55">
        <v>90</v>
      </c>
      <c r="B227" s="56" t="s">
        <v>55</v>
      </c>
      <c r="C227" s="7" t="s">
        <v>351</v>
      </c>
      <c r="D227" s="55">
        <v>150</v>
      </c>
      <c r="E227" s="56">
        <v>1000</v>
      </c>
      <c r="F227" s="56">
        <v>2400</v>
      </c>
      <c r="G227" s="57" t="s">
        <v>301</v>
      </c>
      <c r="H227" s="55" t="s">
        <v>27</v>
      </c>
      <c r="I227" s="55" t="s">
        <v>28</v>
      </c>
      <c r="J227" s="56" t="s">
        <v>37</v>
      </c>
      <c r="K227" s="55" t="s">
        <v>38</v>
      </c>
      <c r="L227" s="56" t="s">
        <v>39</v>
      </c>
      <c r="M227" s="55" t="s">
        <v>40</v>
      </c>
      <c r="N227" s="58">
        <v>1</v>
      </c>
      <c r="O227" s="59">
        <v>2272.5</v>
      </c>
      <c r="P227" s="59">
        <f t="shared" si="24"/>
        <v>2272.5</v>
      </c>
      <c r="Q227" s="59" t="s">
        <v>344</v>
      </c>
      <c r="R227" s="59"/>
      <c r="S227" s="59" t="s">
        <v>345</v>
      </c>
      <c r="T227" s="60">
        <v>773</v>
      </c>
      <c r="U227" s="61">
        <v>44952</v>
      </c>
      <c r="V227" s="62" t="s">
        <v>346</v>
      </c>
      <c r="W227" s="62"/>
      <c r="X227" s="62"/>
      <c r="Y227" s="102"/>
      <c r="Z227" s="102"/>
      <c r="AA227" s="102"/>
      <c r="AB227" s="94"/>
      <c r="AC227" s="94"/>
      <c r="AD227" s="94"/>
      <c r="AE227" s="111">
        <f t="shared" si="21"/>
        <v>0</v>
      </c>
      <c r="AF227" s="111"/>
      <c r="AG227" s="111"/>
    </row>
    <row r="228" spans="1:73" s="13" customFormat="1" ht="15" customHeight="1" x14ac:dyDescent="0.25">
      <c r="A228" s="55">
        <v>91</v>
      </c>
      <c r="B228" s="56" t="s">
        <v>55</v>
      </c>
      <c r="C228" s="7" t="s">
        <v>352</v>
      </c>
      <c r="D228" s="55">
        <v>150</v>
      </c>
      <c r="E228" s="56">
        <v>1000</v>
      </c>
      <c r="F228" s="56">
        <v>2400</v>
      </c>
      <c r="G228" s="57" t="s">
        <v>301</v>
      </c>
      <c r="H228" s="55" t="s">
        <v>27</v>
      </c>
      <c r="I228" s="55" t="s">
        <v>28</v>
      </c>
      <c r="J228" s="56" t="s">
        <v>37</v>
      </c>
      <c r="K228" s="55" t="s">
        <v>38</v>
      </c>
      <c r="L228" s="56" t="s">
        <v>39</v>
      </c>
      <c r="M228" s="55" t="s">
        <v>40</v>
      </c>
      <c r="N228" s="58">
        <v>1</v>
      </c>
      <c r="O228" s="59">
        <v>2272.5</v>
      </c>
      <c r="P228" s="59">
        <f t="shared" si="24"/>
        <v>2272.5</v>
      </c>
      <c r="Q228" s="59" t="s">
        <v>344</v>
      </c>
      <c r="R228" s="59"/>
      <c r="S228" s="59" t="s">
        <v>345</v>
      </c>
      <c r="T228" s="60">
        <v>773</v>
      </c>
      <c r="U228" s="61">
        <v>44952</v>
      </c>
      <c r="V228" s="62" t="s">
        <v>346</v>
      </c>
      <c r="W228" s="62"/>
      <c r="X228" s="62"/>
      <c r="Y228" s="102"/>
      <c r="Z228" s="102"/>
      <c r="AA228" s="102"/>
      <c r="AB228" s="94"/>
      <c r="AC228" s="94"/>
      <c r="AD228" s="94"/>
      <c r="AE228" s="111">
        <f t="shared" si="21"/>
        <v>0</v>
      </c>
      <c r="AF228" s="111"/>
      <c r="AG228" s="111"/>
    </row>
    <row r="229" spans="1:73" s="3" customFormat="1" ht="15" customHeight="1" x14ac:dyDescent="0.25">
      <c r="A229" s="128" t="s">
        <v>353</v>
      </c>
      <c r="B229" s="128"/>
      <c r="C229" s="128"/>
      <c r="D229" s="128"/>
      <c r="E229" s="128"/>
      <c r="F229" s="128"/>
      <c r="G229" s="28"/>
      <c r="H229" s="9"/>
      <c r="I229" s="9"/>
      <c r="J229" s="9"/>
      <c r="K229" s="9"/>
      <c r="L229" s="9"/>
      <c r="M229" s="54"/>
      <c r="N229" s="29"/>
      <c r="O229" s="54"/>
      <c r="P229" s="11"/>
      <c r="Q229" s="11"/>
      <c r="R229" s="11"/>
      <c r="S229" s="11"/>
      <c r="T229" s="11"/>
      <c r="U229" s="11"/>
      <c r="V229" s="12"/>
      <c r="W229" s="12"/>
      <c r="X229" s="29"/>
      <c r="Y229" s="101"/>
      <c r="Z229" s="101"/>
      <c r="AA229" s="101"/>
      <c r="AB229" s="96"/>
      <c r="AC229" s="96"/>
      <c r="AD229" s="96"/>
      <c r="AE229" s="111">
        <f t="shared" si="21"/>
        <v>0</v>
      </c>
      <c r="AF229" s="111"/>
      <c r="AG229" s="111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</row>
    <row r="230" spans="1:73" s="65" customFormat="1" ht="15" customHeight="1" x14ac:dyDescent="0.25">
      <c r="A230" s="155">
        <v>92</v>
      </c>
      <c r="B230" s="156" t="s">
        <v>34</v>
      </c>
      <c r="C230" s="142" t="s">
        <v>251</v>
      </c>
      <c r="D230" s="155">
        <v>150</v>
      </c>
      <c r="E230" s="156">
        <v>900</v>
      </c>
      <c r="F230" s="156">
        <v>2100</v>
      </c>
      <c r="G230" s="157" t="s">
        <v>36</v>
      </c>
      <c r="H230" s="155" t="s">
        <v>27</v>
      </c>
      <c r="I230" s="155" t="s">
        <v>28</v>
      </c>
      <c r="J230" s="156" t="s">
        <v>37</v>
      </c>
      <c r="K230" s="155" t="s">
        <v>30</v>
      </c>
      <c r="L230" s="156" t="s">
        <v>45</v>
      </c>
      <c r="M230" s="155" t="s">
        <v>32</v>
      </c>
      <c r="N230" s="156">
        <v>1</v>
      </c>
      <c r="O230" s="158">
        <v>1672.5</v>
      </c>
      <c r="P230" s="158">
        <f t="shared" si="24"/>
        <v>1672.5</v>
      </c>
      <c r="Q230" s="21" t="s">
        <v>122</v>
      </c>
      <c r="R230" s="21"/>
      <c r="S230" s="21" t="s">
        <v>354</v>
      </c>
      <c r="T230" s="22">
        <v>753</v>
      </c>
      <c r="U230" s="64">
        <v>44879</v>
      </c>
      <c r="V230" s="156" t="s">
        <v>355</v>
      </c>
      <c r="W230" s="156" t="s">
        <v>356</v>
      </c>
      <c r="X230" s="156" t="s">
        <v>48</v>
      </c>
      <c r="Y230" s="156"/>
      <c r="Z230" s="156"/>
      <c r="AA230" s="156"/>
      <c r="AB230" s="160">
        <f>P230*70/100*0.9</f>
        <v>1053.675</v>
      </c>
      <c r="AC230" s="156"/>
      <c r="AD230" s="156"/>
      <c r="AE230" s="161">
        <f t="shared" si="21"/>
        <v>1053.675</v>
      </c>
      <c r="AF230" s="161">
        <f t="shared" ref="AF230:AF238" si="25">Z230+AA230+AC230+AD230</f>
        <v>0</v>
      </c>
      <c r="AG230" s="161"/>
    </row>
    <row r="231" spans="1:73" s="149" customFormat="1" ht="15" customHeight="1" x14ac:dyDescent="0.25">
      <c r="A231" s="144">
        <v>93</v>
      </c>
      <c r="B231" s="144" t="s">
        <v>34</v>
      </c>
      <c r="C231" s="141" t="s">
        <v>253</v>
      </c>
      <c r="D231" s="144">
        <v>150</v>
      </c>
      <c r="E231" s="143">
        <v>900</v>
      </c>
      <c r="F231" s="143">
        <v>2100</v>
      </c>
      <c r="G231" s="145" t="s">
        <v>36</v>
      </c>
      <c r="H231" s="144" t="s">
        <v>27</v>
      </c>
      <c r="I231" s="144" t="s">
        <v>28</v>
      </c>
      <c r="J231" s="143" t="s">
        <v>37</v>
      </c>
      <c r="K231" s="144" t="s">
        <v>30</v>
      </c>
      <c r="L231" s="143" t="s">
        <v>45</v>
      </c>
      <c r="M231" s="144" t="s">
        <v>32</v>
      </c>
      <c r="N231" s="143">
        <v>1</v>
      </c>
      <c r="O231" s="146">
        <v>1672.5</v>
      </c>
      <c r="P231" s="146">
        <f t="shared" si="24"/>
        <v>1672.5</v>
      </c>
      <c r="Q231" s="21" t="s">
        <v>122</v>
      </c>
      <c r="R231" s="21"/>
      <c r="S231" s="21" t="s">
        <v>354</v>
      </c>
      <c r="T231" s="22">
        <v>753</v>
      </c>
      <c r="U231" s="64">
        <v>44879</v>
      </c>
      <c r="V231" s="143" t="s">
        <v>355</v>
      </c>
      <c r="W231" s="143" t="s">
        <v>356</v>
      </c>
      <c r="X231" s="143" t="s">
        <v>48</v>
      </c>
      <c r="Y231" s="143"/>
      <c r="Z231" s="143"/>
      <c r="AA231" s="143"/>
      <c r="AB231" s="147">
        <f t="shared" ref="AB231:AB238" si="26">P231*70/100</f>
        <v>1170.75</v>
      </c>
      <c r="AC231" s="143"/>
      <c r="AD231" s="143"/>
      <c r="AE231" s="148">
        <f t="shared" si="21"/>
        <v>1170.75</v>
      </c>
      <c r="AF231" s="148">
        <f t="shared" si="25"/>
        <v>0</v>
      </c>
      <c r="AG231" s="148"/>
    </row>
    <row r="232" spans="1:73" s="149" customFormat="1" ht="15" customHeight="1" x14ac:dyDescent="0.25">
      <c r="A232" s="144">
        <v>94</v>
      </c>
      <c r="B232" s="143" t="s">
        <v>34</v>
      </c>
      <c r="C232" s="141" t="s">
        <v>256</v>
      </c>
      <c r="D232" s="144">
        <v>150</v>
      </c>
      <c r="E232" s="143">
        <v>900</v>
      </c>
      <c r="F232" s="143">
        <v>2100</v>
      </c>
      <c r="G232" s="145" t="s">
        <v>36</v>
      </c>
      <c r="H232" s="144" t="s">
        <v>27</v>
      </c>
      <c r="I232" s="144" t="s">
        <v>28</v>
      </c>
      <c r="J232" s="143" t="s">
        <v>37</v>
      </c>
      <c r="K232" s="144" t="s">
        <v>30</v>
      </c>
      <c r="L232" s="143" t="s">
        <v>45</v>
      </c>
      <c r="M232" s="144" t="s">
        <v>32</v>
      </c>
      <c r="N232" s="143">
        <v>1</v>
      </c>
      <c r="O232" s="146">
        <v>1672.5</v>
      </c>
      <c r="P232" s="146">
        <f t="shared" si="24"/>
        <v>1672.5</v>
      </c>
      <c r="Q232" s="21" t="s">
        <v>122</v>
      </c>
      <c r="R232" s="21"/>
      <c r="S232" s="21" t="s">
        <v>354</v>
      </c>
      <c r="T232" s="22">
        <v>753</v>
      </c>
      <c r="U232" s="64">
        <v>44879</v>
      </c>
      <c r="V232" s="143" t="s">
        <v>355</v>
      </c>
      <c r="W232" s="143" t="s">
        <v>356</v>
      </c>
      <c r="X232" s="143" t="s">
        <v>48</v>
      </c>
      <c r="Y232" s="143"/>
      <c r="Z232" s="143"/>
      <c r="AA232" s="143"/>
      <c r="AB232" s="147">
        <f t="shared" si="26"/>
        <v>1170.75</v>
      </c>
      <c r="AC232" s="143"/>
      <c r="AD232" s="143"/>
      <c r="AE232" s="148">
        <f t="shared" si="21"/>
        <v>1170.75</v>
      </c>
      <c r="AF232" s="148">
        <f t="shared" si="25"/>
        <v>0</v>
      </c>
      <c r="AG232" s="148"/>
    </row>
    <row r="233" spans="1:73" s="149" customFormat="1" ht="15" customHeight="1" x14ac:dyDescent="0.25">
      <c r="A233" s="144">
        <v>95</v>
      </c>
      <c r="B233" s="143" t="s">
        <v>34</v>
      </c>
      <c r="C233" s="141" t="s">
        <v>258</v>
      </c>
      <c r="D233" s="144">
        <v>150</v>
      </c>
      <c r="E233" s="143">
        <v>900</v>
      </c>
      <c r="F233" s="143">
        <v>2100</v>
      </c>
      <c r="G233" s="145" t="s">
        <v>36</v>
      </c>
      <c r="H233" s="144" t="s">
        <v>27</v>
      </c>
      <c r="I233" s="144" t="s">
        <v>28</v>
      </c>
      <c r="J233" s="143" t="s">
        <v>37</v>
      </c>
      <c r="K233" s="144" t="s">
        <v>30</v>
      </c>
      <c r="L233" s="143" t="s">
        <v>45</v>
      </c>
      <c r="M233" s="144" t="s">
        <v>32</v>
      </c>
      <c r="N233" s="143">
        <v>1</v>
      </c>
      <c r="O233" s="146">
        <v>1672.5</v>
      </c>
      <c r="P233" s="146">
        <f t="shared" si="24"/>
        <v>1672.5</v>
      </c>
      <c r="Q233" s="21" t="s">
        <v>122</v>
      </c>
      <c r="R233" s="21"/>
      <c r="S233" s="21" t="s">
        <v>354</v>
      </c>
      <c r="T233" s="22">
        <v>753</v>
      </c>
      <c r="U233" s="64">
        <v>44879</v>
      </c>
      <c r="V233" s="143" t="s">
        <v>355</v>
      </c>
      <c r="W233" s="143" t="s">
        <v>356</v>
      </c>
      <c r="X233" s="143" t="s">
        <v>48</v>
      </c>
      <c r="Y233" s="143"/>
      <c r="Z233" s="143"/>
      <c r="AA233" s="143"/>
      <c r="AB233" s="147">
        <f t="shared" si="26"/>
        <v>1170.75</v>
      </c>
      <c r="AC233" s="143"/>
      <c r="AD233" s="143"/>
      <c r="AE233" s="148">
        <f t="shared" si="21"/>
        <v>1170.75</v>
      </c>
      <c r="AF233" s="148">
        <f t="shared" si="25"/>
        <v>0</v>
      </c>
      <c r="AG233" s="148"/>
    </row>
    <row r="234" spans="1:73" s="149" customFormat="1" ht="15" customHeight="1" x14ac:dyDescent="0.25">
      <c r="A234" s="144">
        <v>96</v>
      </c>
      <c r="B234" s="143" t="s">
        <v>34</v>
      </c>
      <c r="C234" s="141" t="s">
        <v>266</v>
      </c>
      <c r="D234" s="144">
        <v>150</v>
      </c>
      <c r="E234" s="143">
        <v>900</v>
      </c>
      <c r="F234" s="143">
        <v>2100</v>
      </c>
      <c r="G234" s="145" t="s">
        <v>36</v>
      </c>
      <c r="H234" s="144" t="s">
        <v>27</v>
      </c>
      <c r="I234" s="144" t="s">
        <v>28</v>
      </c>
      <c r="J234" s="143" t="s">
        <v>37</v>
      </c>
      <c r="K234" s="144" t="s">
        <v>30</v>
      </c>
      <c r="L234" s="143" t="s">
        <v>45</v>
      </c>
      <c r="M234" s="144" t="s">
        <v>32</v>
      </c>
      <c r="N234" s="143">
        <v>1</v>
      </c>
      <c r="O234" s="146">
        <v>1672.5</v>
      </c>
      <c r="P234" s="146">
        <f t="shared" si="24"/>
        <v>1672.5</v>
      </c>
      <c r="Q234" s="21" t="s">
        <v>122</v>
      </c>
      <c r="R234" s="21"/>
      <c r="S234" s="21" t="s">
        <v>354</v>
      </c>
      <c r="T234" s="22">
        <v>753</v>
      </c>
      <c r="U234" s="64">
        <v>44879</v>
      </c>
      <c r="V234" s="143" t="s">
        <v>355</v>
      </c>
      <c r="W234" s="143" t="s">
        <v>356</v>
      </c>
      <c r="X234" s="143" t="s">
        <v>48</v>
      </c>
      <c r="Y234" s="143"/>
      <c r="Z234" s="143"/>
      <c r="AA234" s="143"/>
      <c r="AB234" s="147">
        <f t="shared" si="26"/>
        <v>1170.75</v>
      </c>
      <c r="AC234" s="143"/>
      <c r="AD234" s="143"/>
      <c r="AE234" s="148">
        <f t="shared" si="21"/>
        <v>1170.75</v>
      </c>
      <c r="AF234" s="148">
        <f t="shared" si="25"/>
        <v>0</v>
      </c>
      <c r="AG234" s="148"/>
    </row>
    <row r="235" spans="1:73" s="149" customFormat="1" ht="15" customHeight="1" x14ac:dyDescent="0.25">
      <c r="A235" s="144">
        <v>97</v>
      </c>
      <c r="B235" s="143" t="s">
        <v>34</v>
      </c>
      <c r="C235" s="141" t="s">
        <v>269</v>
      </c>
      <c r="D235" s="144">
        <v>150</v>
      </c>
      <c r="E235" s="143">
        <v>900</v>
      </c>
      <c r="F235" s="143">
        <v>2100</v>
      </c>
      <c r="G235" s="145" t="s">
        <v>36</v>
      </c>
      <c r="H235" s="144" t="s">
        <v>27</v>
      </c>
      <c r="I235" s="144" t="s">
        <v>28</v>
      </c>
      <c r="J235" s="143" t="s">
        <v>37</v>
      </c>
      <c r="K235" s="144" t="s">
        <v>30</v>
      </c>
      <c r="L235" s="143" t="s">
        <v>45</v>
      </c>
      <c r="M235" s="144" t="s">
        <v>32</v>
      </c>
      <c r="N235" s="143">
        <v>1</v>
      </c>
      <c r="O235" s="146">
        <v>1672.5</v>
      </c>
      <c r="P235" s="146">
        <f t="shared" si="24"/>
        <v>1672.5</v>
      </c>
      <c r="Q235" s="21" t="s">
        <v>122</v>
      </c>
      <c r="R235" s="21"/>
      <c r="S235" s="21" t="s">
        <v>354</v>
      </c>
      <c r="T235" s="22">
        <v>753</v>
      </c>
      <c r="U235" s="64">
        <v>44879</v>
      </c>
      <c r="V235" s="143" t="s">
        <v>355</v>
      </c>
      <c r="W235" s="143" t="s">
        <v>356</v>
      </c>
      <c r="X235" s="143" t="s">
        <v>48</v>
      </c>
      <c r="Y235" s="143"/>
      <c r="Z235" s="143"/>
      <c r="AA235" s="143"/>
      <c r="AB235" s="147">
        <f t="shared" si="26"/>
        <v>1170.75</v>
      </c>
      <c r="AC235" s="143"/>
      <c r="AD235" s="143"/>
      <c r="AE235" s="148">
        <f t="shared" si="21"/>
        <v>1170.75</v>
      </c>
      <c r="AF235" s="148">
        <f t="shared" si="25"/>
        <v>0</v>
      </c>
      <c r="AG235" s="148"/>
    </row>
    <row r="236" spans="1:73" s="149" customFormat="1" ht="15" customHeight="1" x14ac:dyDescent="0.25">
      <c r="A236" s="144">
        <v>98</v>
      </c>
      <c r="B236" s="143" t="s">
        <v>34</v>
      </c>
      <c r="C236" s="141" t="s">
        <v>271</v>
      </c>
      <c r="D236" s="144">
        <v>150</v>
      </c>
      <c r="E236" s="143">
        <v>900</v>
      </c>
      <c r="F236" s="143">
        <v>2100</v>
      </c>
      <c r="G236" s="145" t="s">
        <v>36</v>
      </c>
      <c r="H236" s="144" t="s">
        <v>27</v>
      </c>
      <c r="I236" s="144" t="s">
        <v>28</v>
      </c>
      <c r="J236" s="143" t="s">
        <v>37</v>
      </c>
      <c r="K236" s="144" t="s">
        <v>30</v>
      </c>
      <c r="L236" s="143" t="s">
        <v>45</v>
      </c>
      <c r="M236" s="144" t="s">
        <v>32</v>
      </c>
      <c r="N236" s="143">
        <v>1</v>
      </c>
      <c r="O236" s="146">
        <v>1672.5</v>
      </c>
      <c r="P236" s="146">
        <f t="shared" si="24"/>
        <v>1672.5</v>
      </c>
      <c r="Q236" s="21" t="s">
        <v>122</v>
      </c>
      <c r="R236" s="21"/>
      <c r="S236" s="21" t="s">
        <v>354</v>
      </c>
      <c r="T236" s="22">
        <v>753</v>
      </c>
      <c r="U236" s="64">
        <v>44879</v>
      </c>
      <c r="V236" s="143" t="s">
        <v>355</v>
      </c>
      <c r="W236" s="143" t="s">
        <v>356</v>
      </c>
      <c r="X236" s="143" t="s">
        <v>48</v>
      </c>
      <c r="Y236" s="143"/>
      <c r="Z236" s="143"/>
      <c r="AA236" s="143"/>
      <c r="AB236" s="147">
        <f t="shared" si="26"/>
        <v>1170.75</v>
      </c>
      <c r="AC236" s="143"/>
      <c r="AD236" s="143"/>
      <c r="AE236" s="148">
        <f t="shared" si="21"/>
        <v>1170.75</v>
      </c>
      <c r="AF236" s="148">
        <f t="shared" si="25"/>
        <v>0</v>
      </c>
      <c r="AG236" s="148"/>
    </row>
    <row r="237" spans="1:73" s="149" customFormat="1" ht="15" customHeight="1" x14ac:dyDescent="0.25">
      <c r="A237" s="144">
        <v>99</v>
      </c>
      <c r="B237" s="143" t="s">
        <v>34</v>
      </c>
      <c r="C237" s="141" t="s">
        <v>274</v>
      </c>
      <c r="D237" s="144">
        <v>150</v>
      </c>
      <c r="E237" s="143">
        <v>900</v>
      </c>
      <c r="F237" s="143">
        <v>2100</v>
      </c>
      <c r="G237" s="145" t="s">
        <v>36</v>
      </c>
      <c r="H237" s="144" t="s">
        <v>27</v>
      </c>
      <c r="I237" s="144" t="s">
        <v>28</v>
      </c>
      <c r="J237" s="143" t="s">
        <v>37</v>
      </c>
      <c r="K237" s="144" t="s">
        <v>30</v>
      </c>
      <c r="L237" s="143" t="s">
        <v>45</v>
      </c>
      <c r="M237" s="144" t="s">
        <v>32</v>
      </c>
      <c r="N237" s="143">
        <v>1</v>
      </c>
      <c r="O237" s="146">
        <v>1672.5</v>
      </c>
      <c r="P237" s="146">
        <f t="shared" si="24"/>
        <v>1672.5</v>
      </c>
      <c r="Q237" s="21" t="s">
        <v>122</v>
      </c>
      <c r="R237" s="21"/>
      <c r="S237" s="21" t="s">
        <v>354</v>
      </c>
      <c r="T237" s="22">
        <v>753</v>
      </c>
      <c r="U237" s="64">
        <v>44879</v>
      </c>
      <c r="V237" s="143" t="s">
        <v>355</v>
      </c>
      <c r="W237" s="143" t="s">
        <v>356</v>
      </c>
      <c r="X237" s="143" t="s">
        <v>48</v>
      </c>
      <c r="Y237" s="143"/>
      <c r="Z237" s="143"/>
      <c r="AA237" s="143"/>
      <c r="AB237" s="147">
        <f t="shared" si="26"/>
        <v>1170.75</v>
      </c>
      <c r="AC237" s="143"/>
      <c r="AD237" s="143"/>
      <c r="AE237" s="148">
        <f t="shared" si="21"/>
        <v>1170.75</v>
      </c>
      <c r="AF237" s="148">
        <f t="shared" si="25"/>
        <v>0</v>
      </c>
      <c r="AG237" s="148"/>
    </row>
    <row r="238" spans="1:73" s="149" customFormat="1" ht="15" customHeight="1" x14ac:dyDescent="0.25">
      <c r="A238" s="144">
        <v>100</v>
      </c>
      <c r="B238" s="143" t="s">
        <v>34</v>
      </c>
      <c r="C238" s="141" t="s">
        <v>279</v>
      </c>
      <c r="D238" s="144">
        <v>150</v>
      </c>
      <c r="E238" s="143">
        <v>900</v>
      </c>
      <c r="F238" s="143">
        <v>2100</v>
      </c>
      <c r="G238" s="145" t="s">
        <v>36</v>
      </c>
      <c r="H238" s="144" t="s">
        <v>27</v>
      </c>
      <c r="I238" s="144" t="s">
        <v>28</v>
      </c>
      <c r="J238" s="143" t="s">
        <v>37</v>
      </c>
      <c r="K238" s="144" t="s">
        <v>30</v>
      </c>
      <c r="L238" s="143" t="s">
        <v>45</v>
      </c>
      <c r="M238" s="144" t="s">
        <v>32</v>
      </c>
      <c r="N238" s="143">
        <v>1</v>
      </c>
      <c r="O238" s="146">
        <v>1672.5</v>
      </c>
      <c r="P238" s="146">
        <f t="shared" si="24"/>
        <v>1672.5</v>
      </c>
      <c r="Q238" s="21" t="s">
        <v>122</v>
      </c>
      <c r="R238" s="21"/>
      <c r="S238" s="21" t="s">
        <v>354</v>
      </c>
      <c r="T238" s="22">
        <v>753</v>
      </c>
      <c r="U238" s="64">
        <v>44879</v>
      </c>
      <c r="V238" s="143" t="s">
        <v>355</v>
      </c>
      <c r="W238" s="143" t="s">
        <v>356</v>
      </c>
      <c r="X238" s="143" t="s">
        <v>48</v>
      </c>
      <c r="Y238" s="143"/>
      <c r="Z238" s="143"/>
      <c r="AA238" s="143"/>
      <c r="AB238" s="147">
        <f t="shared" si="26"/>
        <v>1170.75</v>
      </c>
      <c r="AC238" s="143"/>
      <c r="AD238" s="143"/>
      <c r="AE238" s="148">
        <f t="shared" si="21"/>
        <v>1170.75</v>
      </c>
      <c r="AF238" s="148">
        <f t="shared" si="25"/>
        <v>0</v>
      </c>
      <c r="AG238" s="148"/>
    </row>
    <row r="239" spans="1:73" s="3" customFormat="1" ht="15" customHeight="1" x14ac:dyDescent="0.25">
      <c r="A239" s="128" t="s">
        <v>357</v>
      </c>
      <c r="B239" s="128"/>
      <c r="C239" s="128"/>
      <c r="D239" s="128"/>
      <c r="E239" s="128"/>
      <c r="F239" s="128"/>
      <c r="G239" s="28"/>
      <c r="H239" s="9"/>
      <c r="I239" s="9"/>
      <c r="J239" s="9"/>
      <c r="K239" s="9"/>
      <c r="L239" s="9"/>
      <c r="M239" s="54"/>
      <c r="N239" s="29"/>
      <c r="O239" s="54"/>
      <c r="P239" s="11"/>
      <c r="Q239" s="29"/>
      <c r="R239" s="29"/>
      <c r="S239" s="29"/>
      <c r="T239" s="29"/>
      <c r="U239" s="11"/>
      <c r="V239" s="12"/>
      <c r="W239" s="12"/>
      <c r="X239" s="29"/>
      <c r="Y239" s="101"/>
      <c r="Z239" s="101"/>
      <c r="AA239" s="101"/>
      <c r="AB239" s="96"/>
      <c r="AC239" s="96"/>
      <c r="AD239" s="96"/>
      <c r="AE239" s="111">
        <f t="shared" si="21"/>
        <v>0</v>
      </c>
      <c r="AF239" s="111"/>
      <c r="AG239" s="111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</row>
    <row r="240" spans="1:73" s="14" customFormat="1" ht="15" customHeight="1" x14ac:dyDescent="0.25">
      <c r="A240" s="5">
        <v>1</v>
      </c>
      <c r="B240" s="8"/>
      <c r="C240" s="7" t="s">
        <v>358</v>
      </c>
      <c r="D240" s="5">
        <v>150</v>
      </c>
      <c r="E240" s="8">
        <v>2000</v>
      </c>
      <c r="F240" s="8">
        <v>3000</v>
      </c>
      <c r="G240" s="9" t="s">
        <v>359</v>
      </c>
      <c r="H240" s="5"/>
      <c r="I240" s="5"/>
      <c r="J240" s="8"/>
      <c r="K240" s="5"/>
      <c r="L240" s="8"/>
      <c r="M240" s="5"/>
      <c r="N240" s="10">
        <v>1</v>
      </c>
      <c r="O240" s="11">
        <v>1350</v>
      </c>
      <c r="P240" s="11">
        <f t="shared" ref="P240:P241" si="27">O240*N240</f>
        <v>1350</v>
      </c>
      <c r="Q240" s="11"/>
      <c r="R240" s="11"/>
      <c r="S240" s="11" t="s">
        <v>360</v>
      </c>
      <c r="T240" s="11"/>
      <c r="U240" s="11"/>
      <c r="V240" s="12"/>
      <c r="W240" s="12"/>
      <c r="X240" s="12"/>
      <c r="Y240" s="102"/>
      <c r="Z240" s="102"/>
      <c r="AA240" s="102"/>
      <c r="AB240" s="94"/>
      <c r="AC240" s="94"/>
      <c r="AD240" s="94"/>
      <c r="AE240" s="111">
        <f t="shared" si="21"/>
        <v>0</v>
      </c>
      <c r="AF240" s="111"/>
      <c r="AG240" s="111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</row>
    <row r="241" spans="1:73" s="14" customFormat="1" ht="15" customHeight="1" x14ac:dyDescent="0.25">
      <c r="A241" s="5">
        <v>2</v>
      </c>
      <c r="B241" s="8"/>
      <c r="C241" s="7" t="s">
        <v>361</v>
      </c>
      <c r="D241" s="5">
        <v>150</v>
      </c>
      <c r="E241" s="8">
        <v>2000</v>
      </c>
      <c r="F241" s="8">
        <v>3000</v>
      </c>
      <c r="G241" s="9" t="s">
        <v>359</v>
      </c>
      <c r="H241" s="5"/>
      <c r="I241" s="5"/>
      <c r="J241" s="8"/>
      <c r="K241" s="5"/>
      <c r="L241" s="8"/>
      <c r="M241" s="5"/>
      <c r="N241" s="10">
        <v>1</v>
      </c>
      <c r="O241" s="11">
        <v>1350</v>
      </c>
      <c r="P241" s="11">
        <f t="shared" si="27"/>
        <v>1350</v>
      </c>
      <c r="Q241" s="11"/>
      <c r="R241" s="11"/>
      <c r="S241" s="11" t="s">
        <v>360</v>
      </c>
      <c r="T241" s="11"/>
      <c r="U241" s="11"/>
      <c r="V241" s="12"/>
      <c r="W241" s="12"/>
      <c r="X241" s="12"/>
      <c r="Y241" s="102"/>
      <c r="Z241" s="102"/>
      <c r="AA241" s="102"/>
      <c r="AB241" s="94"/>
      <c r="AC241" s="94"/>
      <c r="AD241" s="94"/>
      <c r="AE241" s="111">
        <f t="shared" si="21"/>
        <v>0</v>
      </c>
      <c r="AF241" s="111"/>
      <c r="AG241" s="111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</row>
    <row r="242" spans="1:73" s="16" customFormat="1" ht="15" customHeight="1" x14ac:dyDescent="0.25">
      <c r="A242" s="128" t="s">
        <v>362</v>
      </c>
      <c r="B242" s="128"/>
      <c r="C242" s="128"/>
      <c r="D242" s="128"/>
      <c r="E242" s="128"/>
      <c r="F242" s="128"/>
      <c r="G242" s="28"/>
      <c r="H242" s="5"/>
      <c r="I242" s="5"/>
      <c r="J242" s="8"/>
      <c r="K242" s="5"/>
      <c r="L242" s="8"/>
      <c r="M242" s="5"/>
      <c r="N242" s="10"/>
      <c r="O242" s="11"/>
      <c r="P242" s="11"/>
      <c r="Q242" s="11"/>
      <c r="R242" s="11"/>
      <c r="S242" s="11"/>
      <c r="T242" s="11"/>
      <c r="U242" s="11"/>
      <c r="V242" s="12"/>
      <c r="W242" s="12"/>
      <c r="X242" s="12"/>
      <c r="Y242" s="102"/>
      <c r="Z242" s="102"/>
      <c r="AA242" s="102"/>
      <c r="AB242" s="94"/>
      <c r="AC242" s="94"/>
      <c r="AD242" s="94"/>
      <c r="AE242" s="111">
        <f t="shared" si="21"/>
        <v>0</v>
      </c>
      <c r="AF242" s="111"/>
      <c r="AG242" s="111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</row>
    <row r="243" spans="1:73" s="16" customFormat="1" ht="15" customHeight="1" x14ac:dyDescent="0.25">
      <c r="A243" s="5">
        <v>101</v>
      </c>
      <c r="B243" s="10" t="s">
        <v>182</v>
      </c>
      <c r="C243" s="10" t="s">
        <v>183</v>
      </c>
      <c r="D243" s="5">
        <v>150</v>
      </c>
      <c r="E243" s="8">
        <v>900</v>
      </c>
      <c r="F243" s="8">
        <v>2100</v>
      </c>
      <c r="G243" s="9" t="s">
        <v>363</v>
      </c>
      <c r="H243" s="5" t="s">
        <v>27</v>
      </c>
      <c r="I243" s="5" t="s">
        <v>28</v>
      </c>
      <c r="J243" s="8" t="s">
        <v>37</v>
      </c>
      <c r="K243" s="5" t="s">
        <v>30</v>
      </c>
      <c r="L243" s="8" t="s">
        <v>31</v>
      </c>
      <c r="M243" s="5" t="s">
        <v>32</v>
      </c>
      <c r="N243" s="10">
        <v>1</v>
      </c>
      <c r="O243" s="11">
        <v>2054.75</v>
      </c>
      <c r="P243" s="11">
        <f>O243*N243</f>
        <v>2054.75</v>
      </c>
      <c r="Q243" s="11"/>
      <c r="R243" s="11"/>
      <c r="S243" s="11" t="s">
        <v>364</v>
      </c>
      <c r="T243" s="36">
        <v>761</v>
      </c>
      <c r="U243" s="32">
        <v>44911</v>
      </c>
      <c r="V243" s="12">
        <v>2186</v>
      </c>
      <c r="W243" s="12" t="s">
        <v>365</v>
      </c>
      <c r="X243" s="12"/>
      <c r="Y243" s="102"/>
      <c r="Z243" s="102"/>
      <c r="AA243" s="102"/>
      <c r="AB243" s="99"/>
      <c r="AC243" s="94"/>
      <c r="AD243" s="94"/>
      <c r="AE243" s="111">
        <f t="shared" si="21"/>
        <v>0</v>
      </c>
      <c r="AF243" s="111"/>
      <c r="AG243" s="111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</row>
    <row r="244" spans="1:73" s="16" customFormat="1" ht="15" customHeight="1" x14ac:dyDescent="0.25">
      <c r="A244" s="5">
        <v>102</v>
      </c>
      <c r="B244" s="10" t="s">
        <v>182</v>
      </c>
      <c r="C244" s="10" t="s">
        <v>185</v>
      </c>
      <c r="D244" s="5">
        <v>150</v>
      </c>
      <c r="E244" s="8">
        <v>900</v>
      </c>
      <c r="F244" s="8">
        <v>2100</v>
      </c>
      <c r="G244" s="9" t="s">
        <v>363</v>
      </c>
      <c r="H244" s="5" t="s">
        <v>27</v>
      </c>
      <c r="I244" s="5" t="s">
        <v>28</v>
      </c>
      <c r="J244" s="8" t="s">
        <v>37</v>
      </c>
      <c r="K244" s="5" t="s">
        <v>30</v>
      </c>
      <c r="L244" s="8" t="s">
        <v>31</v>
      </c>
      <c r="M244" s="5" t="s">
        <v>32</v>
      </c>
      <c r="N244" s="10">
        <v>1</v>
      </c>
      <c r="O244" s="11">
        <v>2054.75</v>
      </c>
      <c r="P244" s="11">
        <f t="shared" ref="P244:P307" si="28">O244*N244</f>
        <v>2054.75</v>
      </c>
      <c r="Q244" s="11"/>
      <c r="R244" s="11"/>
      <c r="S244" s="11" t="s">
        <v>364</v>
      </c>
      <c r="T244" s="36">
        <v>761</v>
      </c>
      <c r="U244" s="32">
        <v>44911</v>
      </c>
      <c r="V244" s="12">
        <v>2186</v>
      </c>
      <c r="W244" s="12" t="s">
        <v>365</v>
      </c>
      <c r="X244" s="12"/>
      <c r="Y244" s="102"/>
      <c r="Z244" s="102"/>
      <c r="AA244" s="102"/>
      <c r="AB244" s="99"/>
      <c r="AC244" s="94"/>
      <c r="AD244" s="94"/>
      <c r="AE244" s="111">
        <f t="shared" si="21"/>
        <v>0</v>
      </c>
      <c r="AF244" s="111"/>
      <c r="AG244" s="111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</row>
    <row r="245" spans="1:73" s="16" customFormat="1" ht="15" customHeight="1" x14ac:dyDescent="0.25">
      <c r="A245" s="5">
        <v>103</v>
      </c>
      <c r="B245" s="10" t="s">
        <v>182</v>
      </c>
      <c r="C245" s="10" t="s">
        <v>366</v>
      </c>
      <c r="D245" s="5">
        <v>150</v>
      </c>
      <c r="E245" s="8">
        <v>900</v>
      </c>
      <c r="F245" s="8">
        <v>2100</v>
      </c>
      <c r="G245" s="9" t="s">
        <v>363</v>
      </c>
      <c r="H245" s="5" t="s">
        <v>27</v>
      </c>
      <c r="I245" s="5" t="s">
        <v>28</v>
      </c>
      <c r="J245" s="8" t="s">
        <v>37</v>
      </c>
      <c r="K245" s="5" t="s">
        <v>30</v>
      </c>
      <c r="L245" s="8" t="s">
        <v>31</v>
      </c>
      <c r="M245" s="5" t="s">
        <v>32</v>
      </c>
      <c r="N245" s="10">
        <v>1</v>
      </c>
      <c r="O245" s="11">
        <v>2054.75</v>
      </c>
      <c r="P245" s="11">
        <f t="shared" si="28"/>
        <v>2054.75</v>
      </c>
      <c r="Q245" s="11"/>
      <c r="R245" s="11"/>
      <c r="S245" s="11" t="s">
        <v>364</v>
      </c>
      <c r="T245" s="36">
        <v>761</v>
      </c>
      <c r="U245" s="32">
        <v>44911</v>
      </c>
      <c r="V245" s="12">
        <v>2186</v>
      </c>
      <c r="W245" s="12" t="s">
        <v>365</v>
      </c>
      <c r="X245" s="12"/>
      <c r="Y245" s="102"/>
      <c r="Z245" s="102"/>
      <c r="AA245" s="102"/>
      <c r="AB245" s="99"/>
      <c r="AC245" s="94"/>
      <c r="AD245" s="94"/>
      <c r="AE245" s="111">
        <f t="shared" si="21"/>
        <v>0</v>
      </c>
      <c r="AF245" s="111"/>
      <c r="AG245" s="111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</row>
    <row r="246" spans="1:73" s="16" customFormat="1" ht="15" customHeight="1" x14ac:dyDescent="0.25">
      <c r="A246" s="5">
        <v>104</v>
      </c>
      <c r="B246" s="10" t="s">
        <v>182</v>
      </c>
      <c r="C246" s="10" t="s">
        <v>367</v>
      </c>
      <c r="D246" s="5">
        <v>150</v>
      </c>
      <c r="E246" s="8">
        <v>900</v>
      </c>
      <c r="F246" s="8">
        <v>2100</v>
      </c>
      <c r="G246" s="9" t="s">
        <v>363</v>
      </c>
      <c r="H246" s="5" t="s">
        <v>27</v>
      </c>
      <c r="I246" s="5" t="s">
        <v>28</v>
      </c>
      <c r="J246" s="8" t="s">
        <v>37</v>
      </c>
      <c r="K246" s="5" t="s">
        <v>30</v>
      </c>
      <c r="L246" s="8" t="s">
        <v>31</v>
      </c>
      <c r="M246" s="5" t="s">
        <v>32</v>
      </c>
      <c r="N246" s="10">
        <v>1</v>
      </c>
      <c r="O246" s="11">
        <v>2054.75</v>
      </c>
      <c r="P246" s="11">
        <f t="shared" si="28"/>
        <v>2054.75</v>
      </c>
      <c r="Q246" s="11"/>
      <c r="R246" s="11"/>
      <c r="S246" s="11" t="s">
        <v>364</v>
      </c>
      <c r="T246" s="36">
        <v>761</v>
      </c>
      <c r="U246" s="32">
        <v>44911</v>
      </c>
      <c r="V246" s="12">
        <v>2186</v>
      </c>
      <c r="W246" s="12" t="s">
        <v>365</v>
      </c>
      <c r="X246" s="12"/>
      <c r="Y246" s="102"/>
      <c r="Z246" s="102"/>
      <c r="AA246" s="102"/>
      <c r="AB246" s="99"/>
      <c r="AC246" s="94"/>
      <c r="AD246" s="94"/>
      <c r="AE246" s="111">
        <f t="shared" si="21"/>
        <v>0</v>
      </c>
      <c r="AF246" s="111"/>
      <c r="AG246" s="111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</row>
    <row r="247" spans="1:73" s="16" customFormat="1" ht="15" customHeight="1" x14ac:dyDescent="0.25">
      <c r="A247" s="5">
        <v>105</v>
      </c>
      <c r="B247" s="10" t="s">
        <v>186</v>
      </c>
      <c r="C247" s="10" t="s">
        <v>187</v>
      </c>
      <c r="D247" s="5">
        <v>150</v>
      </c>
      <c r="E247" s="8">
        <v>1200</v>
      </c>
      <c r="F247" s="8">
        <v>2400</v>
      </c>
      <c r="G247" s="9" t="s">
        <v>36</v>
      </c>
      <c r="H247" s="5" t="s">
        <v>27</v>
      </c>
      <c r="I247" s="5" t="s">
        <v>28</v>
      </c>
      <c r="J247" s="8" t="s">
        <v>37</v>
      </c>
      <c r="K247" s="5" t="s">
        <v>38</v>
      </c>
      <c r="L247" s="8" t="s">
        <v>31</v>
      </c>
      <c r="M247" s="5" t="s">
        <v>40</v>
      </c>
      <c r="N247" s="10">
        <v>1</v>
      </c>
      <c r="O247" s="11">
        <v>2063.96</v>
      </c>
      <c r="P247" s="11">
        <f t="shared" si="28"/>
        <v>2063.96</v>
      </c>
      <c r="Q247" s="5">
        <v>86342</v>
      </c>
      <c r="R247" s="11" t="s">
        <v>48</v>
      </c>
      <c r="S247" s="11"/>
      <c r="T247" s="5"/>
      <c r="U247" s="11"/>
      <c r="V247" s="12"/>
      <c r="W247" s="12"/>
      <c r="X247" s="12"/>
      <c r="Y247" s="102"/>
      <c r="Z247" s="102"/>
      <c r="AA247" s="102"/>
      <c r="AB247" s="94"/>
      <c r="AC247" s="94"/>
      <c r="AD247" s="94"/>
      <c r="AE247" s="111">
        <f t="shared" si="21"/>
        <v>0</v>
      </c>
      <c r="AF247" s="111"/>
      <c r="AG247" s="111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</row>
    <row r="248" spans="1:73" s="16" customFormat="1" ht="15" customHeight="1" x14ac:dyDescent="0.25">
      <c r="A248" s="5">
        <v>106</v>
      </c>
      <c r="B248" s="10" t="s">
        <v>189</v>
      </c>
      <c r="C248" s="10" t="s">
        <v>190</v>
      </c>
      <c r="D248" s="5">
        <v>150</v>
      </c>
      <c r="E248" s="8">
        <v>1400</v>
      </c>
      <c r="F248" s="8">
        <v>2100</v>
      </c>
      <c r="G248" s="9" t="s">
        <v>26</v>
      </c>
      <c r="H248" s="5" t="s">
        <v>27</v>
      </c>
      <c r="I248" s="5" t="s">
        <v>28</v>
      </c>
      <c r="J248" s="8" t="s">
        <v>37</v>
      </c>
      <c r="K248" s="5" t="s">
        <v>38</v>
      </c>
      <c r="L248" s="8" t="s">
        <v>31</v>
      </c>
      <c r="M248" s="5" t="s">
        <v>40</v>
      </c>
      <c r="N248" s="10">
        <v>1</v>
      </c>
      <c r="O248" s="11">
        <v>2199.6675</v>
      </c>
      <c r="P248" s="11">
        <f t="shared" si="28"/>
        <v>2199.6675</v>
      </c>
      <c r="Q248" s="11">
        <v>86333</v>
      </c>
      <c r="R248" s="11" t="s">
        <v>48</v>
      </c>
      <c r="S248" s="11"/>
      <c r="T248" s="11"/>
      <c r="U248" s="11"/>
      <c r="V248" s="12"/>
      <c r="W248" s="12"/>
      <c r="X248" s="12"/>
      <c r="Y248" s="102"/>
      <c r="Z248" s="102"/>
      <c r="AA248" s="102"/>
      <c r="AB248" s="94"/>
      <c r="AC248" s="94"/>
      <c r="AD248" s="94"/>
      <c r="AE248" s="111">
        <f t="shared" si="21"/>
        <v>0</v>
      </c>
      <c r="AF248" s="111"/>
      <c r="AG248" s="111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</row>
    <row r="249" spans="1:73" s="16" customFormat="1" ht="15" customHeight="1" x14ac:dyDescent="0.25">
      <c r="A249" s="5">
        <v>107</v>
      </c>
      <c r="B249" s="10" t="s">
        <v>194</v>
      </c>
      <c r="C249" s="10" t="s">
        <v>195</v>
      </c>
      <c r="D249" s="5">
        <v>150</v>
      </c>
      <c r="E249" s="8">
        <v>1800</v>
      </c>
      <c r="F249" s="8">
        <v>2400</v>
      </c>
      <c r="G249" s="9" t="s">
        <v>368</v>
      </c>
      <c r="H249" s="5" t="s">
        <v>27</v>
      </c>
      <c r="I249" s="5" t="s">
        <v>28</v>
      </c>
      <c r="J249" s="8" t="s">
        <v>37</v>
      </c>
      <c r="K249" s="5" t="s">
        <v>30</v>
      </c>
      <c r="L249" s="8" t="s">
        <v>302</v>
      </c>
      <c r="M249" s="5" t="s">
        <v>32</v>
      </c>
      <c r="N249" s="10">
        <v>1</v>
      </c>
      <c r="O249" s="11">
        <v>3753.1900000000005</v>
      </c>
      <c r="P249" s="11">
        <f t="shared" si="28"/>
        <v>3753.1900000000005</v>
      </c>
      <c r="Q249" s="11">
        <v>86345</v>
      </c>
      <c r="R249" s="11" t="s">
        <v>48</v>
      </c>
      <c r="S249" s="11"/>
      <c r="T249" s="36"/>
      <c r="U249" s="11"/>
      <c r="V249" s="12"/>
      <c r="W249" s="12"/>
      <c r="X249" s="12"/>
      <c r="Y249" s="102"/>
      <c r="Z249" s="102"/>
      <c r="AA249" s="102"/>
      <c r="AB249" s="94"/>
      <c r="AC249" s="94"/>
      <c r="AD249" s="94"/>
      <c r="AE249" s="111">
        <f t="shared" si="21"/>
        <v>0</v>
      </c>
      <c r="AF249" s="111"/>
      <c r="AG249" s="111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</row>
    <row r="250" spans="1:73" s="149" customFormat="1" ht="15" customHeight="1" x14ac:dyDescent="0.25">
      <c r="A250" s="144">
        <v>108</v>
      </c>
      <c r="B250" s="143" t="s">
        <v>200</v>
      </c>
      <c r="C250" s="143" t="s">
        <v>201</v>
      </c>
      <c r="D250" s="144">
        <v>150</v>
      </c>
      <c r="E250" s="143">
        <v>2100</v>
      </c>
      <c r="F250" s="143">
        <v>2400</v>
      </c>
      <c r="G250" s="145" t="s">
        <v>368</v>
      </c>
      <c r="H250" s="144" t="s">
        <v>27</v>
      </c>
      <c r="I250" s="144" t="s">
        <v>28</v>
      </c>
      <c r="J250" s="143" t="s">
        <v>37</v>
      </c>
      <c r="K250" s="144" t="s">
        <v>30</v>
      </c>
      <c r="L250" s="143" t="s">
        <v>302</v>
      </c>
      <c r="M250" s="144" t="s">
        <v>32</v>
      </c>
      <c r="N250" s="143">
        <v>1</v>
      </c>
      <c r="O250" s="146">
        <v>4181.68</v>
      </c>
      <c r="P250" s="146">
        <f t="shared" si="28"/>
        <v>4181.68</v>
      </c>
      <c r="Q250" s="146" t="s">
        <v>369</v>
      </c>
      <c r="R250" s="146"/>
      <c r="S250" s="146"/>
      <c r="T250" s="144" t="s">
        <v>370</v>
      </c>
      <c r="U250" s="146"/>
      <c r="V250" s="143" t="s">
        <v>371</v>
      </c>
      <c r="W250" s="143" t="s">
        <v>328</v>
      </c>
      <c r="X250" s="143" t="s">
        <v>48</v>
      </c>
      <c r="Y250" s="143"/>
      <c r="Z250" s="143"/>
      <c r="AA250" s="143"/>
      <c r="AB250" s="147">
        <f>P250*70/100</f>
        <v>2927.1760000000004</v>
      </c>
      <c r="AC250" s="143"/>
      <c r="AD250" s="143"/>
      <c r="AE250" s="148">
        <f t="shared" si="21"/>
        <v>2927.1760000000004</v>
      </c>
      <c r="AF250" s="148">
        <f t="shared" ref="AF250" si="29">Z250+AA250+AC250+AD250</f>
        <v>0</v>
      </c>
      <c r="AG250" s="148"/>
    </row>
    <row r="251" spans="1:73" s="16" customFormat="1" ht="15" customHeight="1" x14ac:dyDescent="0.25">
      <c r="A251" s="5">
        <v>109</v>
      </c>
      <c r="B251" s="10" t="s">
        <v>141</v>
      </c>
      <c r="C251" s="10" t="s">
        <v>206</v>
      </c>
      <c r="D251" s="5">
        <v>150</v>
      </c>
      <c r="E251" s="8">
        <v>1800</v>
      </c>
      <c r="F251" s="8">
        <v>2400</v>
      </c>
      <c r="G251" s="9" t="s">
        <v>368</v>
      </c>
      <c r="H251" s="5" t="s">
        <v>27</v>
      </c>
      <c r="I251" s="5" t="s">
        <v>28</v>
      </c>
      <c r="J251" s="8" t="s">
        <v>37</v>
      </c>
      <c r="K251" s="5" t="s">
        <v>38</v>
      </c>
      <c r="L251" s="8" t="s">
        <v>31</v>
      </c>
      <c r="M251" s="5" t="s">
        <v>40</v>
      </c>
      <c r="N251" s="10">
        <v>1</v>
      </c>
      <c r="O251" s="11">
        <v>3520.9400000000005</v>
      </c>
      <c r="P251" s="11">
        <f t="shared" si="28"/>
        <v>3520.9400000000005</v>
      </c>
      <c r="Q251" s="11">
        <v>86328</v>
      </c>
      <c r="R251" s="11" t="s">
        <v>48</v>
      </c>
      <c r="S251" s="11"/>
      <c r="T251" s="36" t="s">
        <v>372</v>
      </c>
      <c r="U251" s="11"/>
      <c r="V251" s="12"/>
      <c r="W251" s="12"/>
      <c r="X251" s="12"/>
      <c r="Y251" s="102"/>
      <c r="Z251" s="102"/>
      <c r="AA251" s="102"/>
      <c r="AB251" s="94"/>
      <c r="AC251" s="94"/>
      <c r="AD251" s="94"/>
      <c r="AE251" s="111">
        <f t="shared" si="21"/>
        <v>0</v>
      </c>
      <c r="AF251" s="111"/>
      <c r="AG251" s="111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</row>
    <row r="252" spans="1:73" s="25" customFormat="1" ht="15" customHeight="1" x14ac:dyDescent="0.3">
      <c r="A252" s="17">
        <v>110</v>
      </c>
      <c r="B252" s="19" t="s">
        <v>141</v>
      </c>
      <c r="C252" s="66" t="s">
        <v>207</v>
      </c>
      <c r="D252" s="17">
        <v>150</v>
      </c>
      <c r="E252" s="19">
        <v>1800</v>
      </c>
      <c r="F252" s="19">
        <v>2400</v>
      </c>
      <c r="G252" s="20" t="s">
        <v>368</v>
      </c>
      <c r="H252" s="17" t="s">
        <v>27</v>
      </c>
      <c r="I252" s="17" t="s">
        <v>28</v>
      </c>
      <c r="J252" s="19" t="s">
        <v>37</v>
      </c>
      <c r="K252" s="17" t="s">
        <v>38</v>
      </c>
      <c r="L252" s="19" t="s">
        <v>39</v>
      </c>
      <c r="M252" s="17" t="s">
        <v>40</v>
      </c>
      <c r="N252" s="19">
        <v>1</v>
      </c>
      <c r="O252" s="21">
        <v>3620.9400000000005</v>
      </c>
      <c r="P252" s="21">
        <f t="shared" si="28"/>
        <v>3620.9400000000005</v>
      </c>
      <c r="Q252" s="21" t="s">
        <v>208</v>
      </c>
      <c r="R252" s="21"/>
      <c r="S252" s="26"/>
      <c r="T252" s="22" t="s">
        <v>373</v>
      </c>
      <c r="U252" s="23">
        <v>44918</v>
      </c>
      <c r="V252" s="19" t="s">
        <v>374</v>
      </c>
      <c r="W252" s="19" t="s">
        <v>54</v>
      </c>
      <c r="X252" s="19" t="s">
        <v>48</v>
      </c>
      <c r="Y252" s="103">
        <f>P252*70/100</f>
        <v>2534.6580000000004</v>
      </c>
      <c r="Z252" s="103">
        <f>P252*15/100</f>
        <v>543.14100000000008</v>
      </c>
      <c r="AA252" s="103"/>
      <c r="AB252" s="95"/>
      <c r="AC252" s="95"/>
      <c r="AD252" s="95"/>
      <c r="AE252" s="111">
        <f t="shared" si="21"/>
        <v>2534.6580000000004</v>
      </c>
      <c r="AF252" s="111">
        <f t="shared" ref="AF252" si="30">Z252+AA252+AC252+AD252</f>
        <v>543.14100000000008</v>
      </c>
      <c r="AG252" s="111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</row>
    <row r="253" spans="1:73" s="16" customFormat="1" ht="15" customHeight="1" x14ac:dyDescent="0.25">
      <c r="A253" s="5">
        <v>111</v>
      </c>
      <c r="B253" s="10" t="s">
        <v>137</v>
      </c>
      <c r="C253" s="10" t="s">
        <v>218</v>
      </c>
      <c r="D253" s="5">
        <v>150</v>
      </c>
      <c r="E253" s="8">
        <v>1200</v>
      </c>
      <c r="F253" s="8">
        <v>2100</v>
      </c>
      <c r="G253" s="9" t="s">
        <v>36</v>
      </c>
      <c r="H253" s="5" t="s">
        <v>27</v>
      </c>
      <c r="I253" s="5" t="s">
        <v>28</v>
      </c>
      <c r="J253" s="8" t="s">
        <v>135</v>
      </c>
      <c r="K253" s="5" t="s">
        <v>30</v>
      </c>
      <c r="L253" s="8" t="s">
        <v>39</v>
      </c>
      <c r="M253" s="5" t="s">
        <v>40</v>
      </c>
      <c r="N253" s="10">
        <v>1</v>
      </c>
      <c r="O253" s="11">
        <v>2148.6</v>
      </c>
      <c r="P253" s="11">
        <f t="shared" si="28"/>
        <v>2148.6</v>
      </c>
      <c r="Q253" s="5">
        <v>86321</v>
      </c>
      <c r="R253" s="11" t="s">
        <v>48</v>
      </c>
      <c r="S253" s="11"/>
      <c r="T253" s="36"/>
      <c r="U253" s="11"/>
      <c r="V253" s="12"/>
      <c r="W253" s="12"/>
      <c r="X253" s="12"/>
      <c r="Y253" s="102"/>
      <c r="Z253" s="102"/>
      <c r="AA253" s="102"/>
      <c r="AB253" s="94"/>
      <c r="AC253" s="94"/>
      <c r="AD253" s="94"/>
      <c r="AE253" s="111">
        <f t="shared" si="21"/>
        <v>0</v>
      </c>
      <c r="AF253" s="111"/>
      <c r="AG253" s="111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</row>
    <row r="254" spans="1:73" s="16" customFormat="1" ht="15" customHeight="1" x14ac:dyDescent="0.25">
      <c r="A254" s="5">
        <v>112</v>
      </c>
      <c r="B254" s="10" t="s">
        <v>137</v>
      </c>
      <c r="C254" s="10" t="s">
        <v>219</v>
      </c>
      <c r="D254" s="5">
        <v>150</v>
      </c>
      <c r="E254" s="8">
        <v>1200</v>
      </c>
      <c r="F254" s="8">
        <v>2100</v>
      </c>
      <c r="G254" s="9" t="s">
        <v>36</v>
      </c>
      <c r="H254" s="5" t="s">
        <v>27</v>
      </c>
      <c r="I254" s="5" t="s">
        <v>28</v>
      </c>
      <c r="J254" s="8" t="s">
        <v>135</v>
      </c>
      <c r="K254" s="5" t="s">
        <v>30</v>
      </c>
      <c r="L254" s="8" t="s">
        <v>39</v>
      </c>
      <c r="M254" s="5" t="s">
        <v>40</v>
      </c>
      <c r="N254" s="10">
        <v>1</v>
      </c>
      <c r="O254" s="11">
        <v>2148.6</v>
      </c>
      <c r="P254" s="11">
        <f t="shared" si="28"/>
        <v>2148.6</v>
      </c>
      <c r="Q254" s="5">
        <v>86321</v>
      </c>
      <c r="R254" s="11" t="s">
        <v>48</v>
      </c>
      <c r="S254" s="11"/>
      <c r="T254" s="36"/>
      <c r="U254" s="11"/>
      <c r="V254" s="12"/>
      <c r="W254" s="12"/>
      <c r="X254" s="12"/>
      <c r="Y254" s="102"/>
      <c r="Z254" s="102"/>
      <c r="AA254" s="102"/>
      <c r="AB254" s="94"/>
      <c r="AC254" s="94"/>
      <c r="AD254" s="94"/>
      <c r="AE254" s="111">
        <f t="shared" si="21"/>
        <v>0</v>
      </c>
      <c r="AF254" s="111"/>
      <c r="AG254" s="111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</row>
    <row r="255" spans="1:73" s="16" customFormat="1" ht="15" customHeight="1" x14ac:dyDescent="0.25">
      <c r="A255" s="5">
        <v>113</v>
      </c>
      <c r="B255" s="10" t="s">
        <v>375</v>
      </c>
      <c r="C255" s="10" t="s">
        <v>376</v>
      </c>
      <c r="D255" s="5">
        <v>150</v>
      </c>
      <c r="E255" s="67">
        <v>800</v>
      </c>
      <c r="F255" s="67">
        <v>2100</v>
      </c>
      <c r="G255" s="9" t="s">
        <v>36</v>
      </c>
      <c r="H255" s="5" t="s">
        <v>27</v>
      </c>
      <c r="I255" s="5" t="s">
        <v>28</v>
      </c>
      <c r="J255" s="8" t="s">
        <v>37</v>
      </c>
      <c r="K255" s="5" t="s">
        <v>38</v>
      </c>
      <c r="L255" s="8" t="s">
        <v>31</v>
      </c>
      <c r="M255" s="5" t="s">
        <v>40</v>
      </c>
      <c r="N255" s="10">
        <v>1</v>
      </c>
      <c r="O255" s="11">
        <v>1540.25</v>
      </c>
      <c r="P255" s="11">
        <f t="shared" si="28"/>
        <v>1540.25</v>
      </c>
      <c r="Q255" s="11"/>
      <c r="R255" s="11"/>
      <c r="S255" s="11"/>
      <c r="T255" s="36"/>
      <c r="U255" s="11"/>
      <c r="V255" s="12"/>
      <c r="W255" s="12"/>
      <c r="X255" s="12"/>
      <c r="Y255" s="102"/>
      <c r="Z255" s="102"/>
      <c r="AA255" s="102"/>
      <c r="AB255" s="94"/>
      <c r="AC255" s="94"/>
      <c r="AD255" s="94"/>
      <c r="AE255" s="111">
        <f t="shared" si="21"/>
        <v>0</v>
      </c>
      <c r="AF255" s="111"/>
      <c r="AG255" s="111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</row>
    <row r="256" spans="1:73" s="16" customFormat="1" ht="15" customHeight="1" x14ac:dyDescent="0.25">
      <c r="A256" s="5">
        <v>114</v>
      </c>
      <c r="B256" s="10" t="s">
        <v>375</v>
      </c>
      <c r="C256" s="10" t="s">
        <v>377</v>
      </c>
      <c r="D256" s="5">
        <v>150</v>
      </c>
      <c r="E256" s="67">
        <v>800</v>
      </c>
      <c r="F256" s="67">
        <v>2200</v>
      </c>
      <c r="G256" s="9" t="s">
        <v>36</v>
      </c>
      <c r="H256" s="5" t="s">
        <v>27</v>
      </c>
      <c r="I256" s="5" t="s">
        <v>28</v>
      </c>
      <c r="J256" s="8" t="s">
        <v>37</v>
      </c>
      <c r="K256" s="5" t="s">
        <v>38</v>
      </c>
      <c r="L256" s="8" t="s">
        <v>31</v>
      </c>
      <c r="M256" s="5" t="s">
        <v>40</v>
      </c>
      <c r="N256" s="10">
        <v>1</v>
      </c>
      <c r="O256" s="11">
        <v>1540.25</v>
      </c>
      <c r="P256" s="11">
        <f t="shared" si="28"/>
        <v>1540.25</v>
      </c>
      <c r="Q256" s="11"/>
      <c r="R256" s="11"/>
      <c r="S256" s="11"/>
      <c r="T256" s="36"/>
      <c r="U256" s="11"/>
      <c r="V256" s="12"/>
      <c r="W256" s="12"/>
      <c r="X256" s="12"/>
      <c r="Y256" s="102"/>
      <c r="Z256" s="102"/>
      <c r="AA256" s="102"/>
      <c r="AB256" s="94"/>
      <c r="AC256" s="94"/>
      <c r="AD256" s="94"/>
      <c r="AE256" s="111">
        <f t="shared" si="21"/>
        <v>0</v>
      </c>
      <c r="AF256" s="111"/>
      <c r="AG256" s="111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</row>
    <row r="257" spans="1:73" s="16" customFormat="1" ht="15" customHeight="1" x14ac:dyDescent="0.25">
      <c r="A257" s="5">
        <v>115</v>
      </c>
      <c r="B257" s="10" t="s">
        <v>375</v>
      </c>
      <c r="C257" s="10" t="s">
        <v>378</v>
      </c>
      <c r="D257" s="5">
        <v>150</v>
      </c>
      <c r="E257" s="67">
        <v>800</v>
      </c>
      <c r="F257" s="67">
        <v>2100</v>
      </c>
      <c r="G257" s="9" t="s">
        <v>36</v>
      </c>
      <c r="H257" s="5" t="s">
        <v>27</v>
      </c>
      <c r="I257" s="5" t="s">
        <v>28</v>
      </c>
      <c r="J257" s="8" t="s">
        <v>37</v>
      </c>
      <c r="K257" s="5" t="s">
        <v>38</v>
      </c>
      <c r="L257" s="8" t="s">
        <v>31</v>
      </c>
      <c r="M257" s="5" t="s">
        <v>40</v>
      </c>
      <c r="N257" s="10">
        <v>1</v>
      </c>
      <c r="O257" s="11">
        <v>1540.25</v>
      </c>
      <c r="P257" s="11">
        <f t="shared" si="28"/>
        <v>1540.25</v>
      </c>
      <c r="Q257" s="11"/>
      <c r="R257" s="11"/>
      <c r="S257" s="11"/>
      <c r="T257" s="36"/>
      <c r="U257" s="11"/>
      <c r="V257" s="12"/>
      <c r="W257" s="12"/>
      <c r="X257" s="12"/>
      <c r="Y257" s="102"/>
      <c r="Z257" s="102"/>
      <c r="AA257" s="102"/>
      <c r="AB257" s="94"/>
      <c r="AC257" s="94"/>
      <c r="AD257" s="94"/>
      <c r="AE257" s="111">
        <f t="shared" si="21"/>
        <v>0</v>
      </c>
      <c r="AF257" s="111"/>
      <c r="AG257" s="111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</row>
    <row r="258" spans="1:73" s="16" customFormat="1" ht="15" customHeight="1" x14ac:dyDescent="0.25">
      <c r="A258" s="5">
        <v>116</v>
      </c>
      <c r="B258" s="10" t="s">
        <v>375</v>
      </c>
      <c r="C258" s="10" t="s">
        <v>379</v>
      </c>
      <c r="D258" s="5">
        <v>150</v>
      </c>
      <c r="E258" s="67">
        <v>800</v>
      </c>
      <c r="F258" s="67">
        <v>2100</v>
      </c>
      <c r="G258" s="9" t="s">
        <v>36</v>
      </c>
      <c r="H258" s="5" t="s">
        <v>27</v>
      </c>
      <c r="I258" s="5" t="s">
        <v>28</v>
      </c>
      <c r="J258" s="8" t="s">
        <v>37</v>
      </c>
      <c r="K258" s="5" t="s">
        <v>38</v>
      </c>
      <c r="L258" s="8" t="s">
        <v>31</v>
      </c>
      <c r="M258" s="5" t="s">
        <v>40</v>
      </c>
      <c r="N258" s="10">
        <v>1</v>
      </c>
      <c r="O258" s="11">
        <v>1540.25</v>
      </c>
      <c r="P258" s="11">
        <f t="shared" si="28"/>
        <v>1540.25</v>
      </c>
      <c r="Q258" s="11"/>
      <c r="R258" s="11"/>
      <c r="S258" s="11"/>
      <c r="T258" s="36"/>
      <c r="U258" s="11"/>
      <c r="V258" s="12"/>
      <c r="W258" s="12"/>
      <c r="X258" s="12"/>
      <c r="Y258" s="102"/>
      <c r="Z258" s="102"/>
      <c r="AA258" s="102"/>
      <c r="AB258" s="94"/>
      <c r="AC258" s="94"/>
      <c r="AD258" s="94"/>
      <c r="AE258" s="111">
        <f t="shared" si="21"/>
        <v>0</v>
      </c>
      <c r="AF258" s="111"/>
      <c r="AG258" s="111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</row>
    <row r="259" spans="1:73" s="16" customFormat="1" ht="15" customHeight="1" x14ac:dyDescent="0.25">
      <c r="A259" s="5">
        <v>117</v>
      </c>
      <c r="B259" s="10" t="s">
        <v>375</v>
      </c>
      <c r="C259" s="10" t="s">
        <v>380</v>
      </c>
      <c r="D259" s="5">
        <v>150</v>
      </c>
      <c r="E259" s="67">
        <v>800</v>
      </c>
      <c r="F259" s="67">
        <v>2100</v>
      </c>
      <c r="G259" s="9" t="s">
        <v>36</v>
      </c>
      <c r="H259" s="5" t="s">
        <v>27</v>
      </c>
      <c r="I259" s="5" t="s">
        <v>28</v>
      </c>
      <c r="J259" s="8" t="s">
        <v>37</v>
      </c>
      <c r="K259" s="5" t="s">
        <v>38</v>
      </c>
      <c r="L259" s="8" t="s">
        <v>31</v>
      </c>
      <c r="M259" s="5" t="s">
        <v>40</v>
      </c>
      <c r="N259" s="10">
        <v>1</v>
      </c>
      <c r="O259" s="11">
        <v>1540.25</v>
      </c>
      <c r="P259" s="11">
        <f t="shared" si="28"/>
        <v>1540.25</v>
      </c>
      <c r="Q259" s="11"/>
      <c r="R259" s="11"/>
      <c r="S259" s="11"/>
      <c r="T259" s="36"/>
      <c r="U259" s="11"/>
      <c r="V259" s="12"/>
      <c r="W259" s="12"/>
      <c r="X259" s="12"/>
      <c r="Y259" s="102"/>
      <c r="Z259" s="102"/>
      <c r="AA259" s="102"/>
      <c r="AB259" s="94"/>
      <c r="AC259" s="94"/>
      <c r="AD259" s="94"/>
      <c r="AE259" s="111">
        <f t="shared" si="21"/>
        <v>0</v>
      </c>
      <c r="AF259" s="111"/>
      <c r="AG259" s="111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</row>
    <row r="260" spans="1:73" s="16" customFormat="1" ht="15" customHeight="1" x14ac:dyDescent="0.25">
      <c r="A260" s="5">
        <v>118</v>
      </c>
      <c r="B260" s="10" t="s">
        <v>73</v>
      </c>
      <c r="C260" s="10" t="s">
        <v>381</v>
      </c>
      <c r="D260" s="5">
        <v>150</v>
      </c>
      <c r="E260" s="8">
        <v>1000</v>
      </c>
      <c r="F260" s="8">
        <v>2100</v>
      </c>
      <c r="G260" s="9" t="s">
        <v>36</v>
      </c>
      <c r="H260" s="5" t="s">
        <v>27</v>
      </c>
      <c r="I260" s="5" t="s">
        <v>28</v>
      </c>
      <c r="J260" s="8" t="s">
        <v>135</v>
      </c>
      <c r="K260" s="5" t="s">
        <v>30</v>
      </c>
      <c r="L260" s="8" t="s">
        <v>39</v>
      </c>
      <c r="M260" s="5" t="s">
        <v>40</v>
      </c>
      <c r="N260" s="10">
        <v>1</v>
      </c>
      <c r="O260" s="11">
        <v>1870.875</v>
      </c>
      <c r="P260" s="11">
        <f t="shared" si="28"/>
        <v>1870.875</v>
      </c>
      <c r="Q260" s="11"/>
      <c r="R260" s="11"/>
      <c r="S260" s="11"/>
      <c r="T260" s="36"/>
      <c r="U260" s="11"/>
      <c r="V260" s="12"/>
      <c r="W260" s="12"/>
      <c r="X260" s="12"/>
      <c r="Y260" s="102"/>
      <c r="Z260" s="102"/>
      <c r="AA260" s="102"/>
      <c r="AB260" s="94"/>
      <c r="AC260" s="94"/>
      <c r="AD260" s="94"/>
      <c r="AE260" s="111">
        <f t="shared" ref="AE260:AE321" si="31">AB260+Y260</f>
        <v>0</v>
      </c>
      <c r="AF260" s="111"/>
      <c r="AG260" s="111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</row>
    <row r="261" spans="1:73" s="16" customFormat="1" ht="15" customHeight="1" x14ac:dyDescent="0.25">
      <c r="A261" s="5">
        <v>119</v>
      </c>
      <c r="B261" s="10" t="s">
        <v>73</v>
      </c>
      <c r="C261" s="10" t="s">
        <v>382</v>
      </c>
      <c r="D261" s="5">
        <v>150</v>
      </c>
      <c r="E261" s="8">
        <v>1000</v>
      </c>
      <c r="F261" s="8">
        <v>2100</v>
      </c>
      <c r="G261" s="9" t="s">
        <v>36</v>
      </c>
      <c r="H261" s="5" t="s">
        <v>27</v>
      </c>
      <c r="I261" s="5" t="s">
        <v>28</v>
      </c>
      <c r="J261" s="8" t="s">
        <v>135</v>
      </c>
      <c r="K261" s="5" t="s">
        <v>30</v>
      </c>
      <c r="L261" s="8" t="s">
        <v>39</v>
      </c>
      <c r="M261" s="5" t="s">
        <v>40</v>
      </c>
      <c r="N261" s="10">
        <v>1</v>
      </c>
      <c r="O261" s="11">
        <v>1870.875</v>
      </c>
      <c r="P261" s="11">
        <f t="shared" si="28"/>
        <v>1870.875</v>
      </c>
      <c r="Q261" s="11"/>
      <c r="R261" s="11"/>
      <c r="S261" s="11"/>
      <c r="T261" s="36"/>
      <c r="U261" s="11"/>
      <c r="V261" s="12"/>
      <c r="W261" s="12"/>
      <c r="X261" s="12"/>
      <c r="Y261" s="102"/>
      <c r="Z261" s="102"/>
      <c r="AA261" s="102"/>
      <c r="AB261" s="94"/>
      <c r="AC261" s="94"/>
      <c r="AD261" s="94"/>
      <c r="AE261" s="111">
        <f t="shared" si="31"/>
        <v>0</v>
      </c>
      <c r="AF261" s="111"/>
      <c r="AG261" s="111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</row>
    <row r="262" spans="1:73" s="16" customFormat="1" ht="15" customHeight="1" x14ac:dyDescent="0.25">
      <c r="A262" s="5">
        <v>120</v>
      </c>
      <c r="B262" s="10" t="s">
        <v>73</v>
      </c>
      <c r="C262" s="10" t="s">
        <v>383</v>
      </c>
      <c r="D262" s="5">
        <v>150</v>
      </c>
      <c r="E262" s="8">
        <v>1000</v>
      </c>
      <c r="F262" s="8">
        <v>2100</v>
      </c>
      <c r="G262" s="9" t="s">
        <v>36</v>
      </c>
      <c r="H262" s="5" t="s">
        <v>27</v>
      </c>
      <c r="I262" s="5" t="s">
        <v>28</v>
      </c>
      <c r="J262" s="8" t="s">
        <v>135</v>
      </c>
      <c r="K262" s="5" t="s">
        <v>30</v>
      </c>
      <c r="L262" s="8" t="s">
        <v>39</v>
      </c>
      <c r="M262" s="5" t="s">
        <v>40</v>
      </c>
      <c r="N262" s="10">
        <v>1</v>
      </c>
      <c r="O262" s="11">
        <v>1870.875</v>
      </c>
      <c r="P262" s="11">
        <f t="shared" si="28"/>
        <v>1870.875</v>
      </c>
      <c r="Q262" s="11"/>
      <c r="R262" s="11"/>
      <c r="S262" s="11"/>
      <c r="T262" s="36"/>
      <c r="U262" s="11"/>
      <c r="V262" s="12"/>
      <c r="W262" s="12"/>
      <c r="X262" s="12"/>
      <c r="Y262" s="102"/>
      <c r="Z262" s="102"/>
      <c r="AA262" s="102"/>
      <c r="AB262" s="94"/>
      <c r="AC262" s="94"/>
      <c r="AD262" s="94"/>
      <c r="AE262" s="111">
        <f t="shared" si="31"/>
        <v>0</v>
      </c>
      <c r="AF262" s="111"/>
      <c r="AG262" s="111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</row>
    <row r="263" spans="1:73" s="16" customFormat="1" ht="15" customHeight="1" x14ac:dyDescent="0.25">
      <c r="A263" s="5">
        <v>121</v>
      </c>
      <c r="B263" s="10" t="s">
        <v>73</v>
      </c>
      <c r="C263" s="10" t="s">
        <v>384</v>
      </c>
      <c r="D263" s="5">
        <v>150</v>
      </c>
      <c r="E263" s="8">
        <v>1000</v>
      </c>
      <c r="F263" s="8">
        <v>2100</v>
      </c>
      <c r="G263" s="9" t="s">
        <v>36</v>
      </c>
      <c r="H263" s="5" t="s">
        <v>27</v>
      </c>
      <c r="I263" s="5" t="s">
        <v>28</v>
      </c>
      <c r="J263" s="8" t="s">
        <v>135</v>
      </c>
      <c r="K263" s="5" t="s">
        <v>30</v>
      </c>
      <c r="L263" s="8" t="s">
        <v>39</v>
      </c>
      <c r="M263" s="5" t="s">
        <v>40</v>
      </c>
      <c r="N263" s="10">
        <v>1</v>
      </c>
      <c r="O263" s="11">
        <v>1870.875</v>
      </c>
      <c r="P263" s="11">
        <f t="shared" si="28"/>
        <v>1870.875</v>
      </c>
      <c r="Q263" s="11"/>
      <c r="R263" s="11"/>
      <c r="S263" s="11"/>
      <c r="T263" s="36"/>
      <c r="U263" s="11"/>
      <c r="V263" s="12"/>
      <c r="W263" s="12"/>
      <c r="X263" s="12"/>
      <c r="Y263" s="102"/>
      <c r="Z263" s="102"/>
      <c r="AA263" s="102"/>
      <c r="AB263" s="94"/>
      <c r="AC263" s="94"/>
      <c r="AD263" s="94"/>
      <c r="AE263" s="111">
        <f t="shared" si="31"/>
        <v>0</v>
      </c>
      <c r="AF263" s="111"/>
      <c r="AG263" s="111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</row>
    <row r="264" spans="1:73" s="16" customFormat="1" ht="15" customHeight="1" x14ac:dyDescent="0.25">
      <c r="A264" s="5">
        <v>122</v>
      </c>
      <c r="B264" s="10" t="s">
        <v>73</v>
      </c>
      <c r="C264" s="10" t="s">
        <v>385</v>
      </c>
      <c r="D264" s="5">
        <v>150</v>
      </c>
      <c r="E264" s="8">
        <v>1000</v>
      </c>
      <c r="F264" s="8">
        <v>2100</v>
      </c>
      <c r="G264" s="9" t="s">
        <v>36</v>
      </c>
      <c r="H264" s="5" t="s">
        <v>27</v>
      </c>
      <c r="I264" s="5" t="s">
        <v>28</v>
      </c>
      <c r="J264" s="8" t="s">
        <v>135</v>
      </c>
      <c r="K264" s="5" t="s">
        <v>30</v>
      </c>
      <c r="L264" s="8" t="s">
        <v>39</v>
      </c>
      <c r="M264" s="5" t="s">
        <v>40</v>
      </c>
      <c r="N264" s="10">
        <v>1</v>
      </c>
      <c r="O264" s="11">
        <v>1870.875</v>
      </c>
      <c r="P264" s="11">
        <f t="shared" si="28"/>
        <v>1870.875</v>
      </c>
      <c r="Q264" s="11"/>
      <c r="R264" s="11"/>
      <c r="S264" s="11"/>
      <c r="T264" s="36"/>
      <c r="U264" s="11"/>
      <c r="V264" s="12"/>
      <c r="W264" s="12"/>
      <c r="X264" s="12"/>
      <c r="Y264" s="102"/>
      <c r="Z264" s="102"/>
      <c r="AA264" s="102"/>
      <c r="AB264" s="94"/>
      <c r="AC264" s="94"/>
      <c r="AD264" s="94"/>
      <c r="AE264" s="111">
        <f t="shared" si="31"/>
        <v>0</v>
      </c>
      <c r="AF264" s="111"/>
      <c r="AG264" s="111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</row>
    <row r="265" spans="1:73" s="16" customFormat="1" ht="15" customHeight="1" x14ac:dyDescent="0.25">
      <c r="A265" s="5">
        <v>123</v>
      </c>
      <c r="B265" s="10" t="s">
        <v>73</v>
      </c>
      <c r="C265" s="10" t="s">
        <v>386</v>
      </c>
      <c r="D265" s="5">
        <v>150</v>
      </c>
      <c r="E265" s="8">
        <v>1000</v>
      </c>
      <c r="F265" s="8">
        <v>2100</v>
      </c>
      <c r="G265" s="9" t="s">
        <v>36</v>
      </c>
      <c r="H265" s="5" t="s">
        <v>27</v>
      </c>
      <c r="I265" s="5" t="s">
        <v>28</v>
      </c>
      <c r="J265" s="8" t="s">
        <v>135</v>
      </c>
      <c r="K265" s="5" t="s">
        <v>30</v>
      </c>
      <c r="L265" s="8" t="s">
        <v>39</v>
      </c>
      <c r="M265" s="5" t="s">
        <v>40</v>
      </c>
      <c r="N265" s="10">
        <v>1</v>
      </c>
      <c r="O265" s="11">
        <v>1870.875</v>
      </c>
      <c r="P265" s="11">
        <f t="shared" si="28"/>
        <v>1870.875</v>
      </c>
      <c r="Q265" s="11"/>
      <c r="R265" s="11"/>
      <c r="S265" s="11"/>
      <c r="T265" s="36"/>
      <c r="U265" s="11"/>
      <c r="V265" s="12"/>
      <c r="W265" s="12"/>
      <c r="X265" s="12"/>
      <c r="Y265" s="102"/>
      <c r="Z265" s="102"/>
      <c r="AA265" s="102"/>
      <c r="AB265" s="94"/>
      <c r="AC265" s="94"/>
      <c r="AD265" s="94"/>
      <c r="AE265" s="111">
        <f t="shared" si="31"/>
        <v>0</v>
      </c>
      <c r="AF265" s="111"/>
      <c r="AG265" s="111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</row>
    <row r="266" spans="1:73" s="16" customFormat="1" ht="15" customHeight="1" x14ac:dyDescent="0.25">
      <c r="A266" s="5">
        <v>124</v>
      </c>
      <c r="B266" s="10" t="s">
        <v>73</v>
      </c>
      <c r="C266" s="10" t="s">
        <v>225</v>
      </c>
      <c r="D266" s="5">
        <v>150</v>
      </c>
      <c r="E266" s="8">
        <v>1000</v>
      </c>
      <c r="F266" s="8">
        <v>2100</v>
      </c>
      <c r="G266" s="9" t="s">
        <v>36</v>
      </c>
      <c r="H266" s="5" t="s">
        <v>27</v>
      </c>
      <c r="I266" s="5" t="s">
        <v>28</v>
      </c>
      <c r="J266" s="8" t="s">
        <v>37</v>
      </c>
      <c r="K266" s="5" t="s">
        <v>38</v>
      </c>
      <c r="L266" s="8" t="s">
        <v>302</v>
      </c>
      <c r="M266" s="5" t="s">
        <v>40</v>
      </c>
      <c r="N266" s="10">
        <v>1</v>
      </c>
      <c r="O266" s="11">
        <v>1599.7625</v>
      </c>
      <c r="P266" s="11">
        <f t="shared" si="28"/>
        <v>1599.7625</v>
      </c>
      <c r="Q266" s="11"/>
      <c r="R266" s="11"/>
      <c r="S266" s="11"/>
      <c r="T266" s="36"/>
      <c r="U266" s="11"/>
      <c r="V266" s="12"/>
      <c r="W266" s="12"/>
      <c r="X266" s="12"/>
      <c r="Y266" s="102"/>
      <c r="Z266" s="102"/>
      <c r="AA266" s="102"/>
      <c r="AB266" s="94"/>
      <c r="AC266" s="94"/>
      <c r="AD266" s="94"/>
      <c r="AE266" s="111">
        <f t="shared" si="31"/>
        <v>0</v>
      </c>
      <c r="AF266" s="111"/>
      <c r="AG266" s="111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</row>
    <row r="267" spans="1:73" s="16" customFormat="1" ht="15" customHeight="1" x14ac:dyDescent="0.25">
      <c r="A267" s="5">
        <v>125</v>
      </c>
      <c r="B267" s="10" t="s">
        <v>73</v>
      </c>
      <c r="C267" s="10" t="s">
        <v>387</v>
      </c>
      <c r="D267" s="5">
        <v>150</v>
      </c>
      <c r="E267" s="8">
        <v>1000</v>
      </c>
      <c r="F267" s="8">
        <v>2100</v>
      </c>
      <c r="G267" s="9" t="s">
        <v>36</v>
      </c>
      <c r="H267" s="5" t="s">
        <v>27</v>
      </c>
      <c r="I267" s="5" t="s">
        <v>28</v>
      </c>
      <c r="J267" s="8" t="s">
        <v>135</v>
      </c>
      <c r="K267" s="5" t="s">
        <v>30</v>
      </c>
      <c r="L267" s="8" t="s">
        <v>39</v>
      </c>
      <c r="M267" s="5" t="s">
        <v>40</v>
      </c>
      <c r="N267" s="10">
        <v>1</v>
      </c>
      <c r="O267" s="11">
        <v>1870.875</v>
      </c>
      <c r="P267" s="11">
        <f t="shared" si="28"/>
        <v>1870.875</v>
      </c>
      <c r="Q267" s="11"/>
      <c r="R267" s="11"/>
      <c r="S267" s="11"/>
      <c r="T267" s="36"/>
      <c r="U267" s="11"/>
      <c r="V267" s="12"/>
      <c r="W267" s="12"/>
      <c r="X267" s="12"/>
      <c r="Y267" s="102"/>
      <c r="Z267" s="102"/>
      <c r="AA267" s="102"/>
      <c r="AB267" s="94"/>
      <c r="AC267" s="94"/>
      <c r="AD267" s="94"/>
      <c r="AE267" s="111">
        <f t="shared" si="31"/>
        <v>0</v>
      </c>
      <c r="AF267" s="111"/>
      <c r="AG267" s="111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</row>
    <row r="268" spans="1:73" s="16" customFormat="1" ht="15" customHeight="1" x14ac:dyDescent="0.25">
      <c r="A268" s="5">
        <v>126</v>
      </c>
      <c r="B268" s="10" t="s">
        <v>388</v>
      </c>
      <c r="C268" s="10" t="s">
        <v>389</v>
      </c>
      <c r="D268" s="5">
        <v>150</v>
      </c>
      <c r="E268" s="8">
        <v>1000</v>
      </c>
      <c r="F268" s="8">
        <v>2100</v>
      </c>
      <c r="G268" s="9" t="s">
        <v>26</v>
      </c>
      <c r="H268" s="5" t="s">
        <v>27</v>
      </c>
      <c r="I268" s="5" t="s">
        <v>28</v>
      </c>
      <c r="J268" s="8" t="s">
        <v>37</v>
      </c>
      <c r="K268" s="5" t="s">
        <v>38</v>
      </c>
      <c r="L268" s="8" t="s">
        <v>39</v>
      </c>
      <c r="M268" s="5" t="s">
        <v>40</v>
      </c>
      <c r="N268" s="10">
        <v>1</v>
      </c>
      <c r="O268" s="11">
        <v>1937.8125</v>
      </c>
      <c r="P268" s="11">
        <f t="shared" si="28"/>
        <v>1937.8125</v>
      </c>
      <c r="Q268" s="11"/>
      <c r="R268" s="11"/>
      <c r="S268" s="11"/>
      <c r="T268" s="36"/>
      <c r="U268" s="11"/>
      <c r="V268" s="12"/>
      <c r="W268" s="12"/>
      <c r="X268" s="12"/>
      <c r="Y268" s="102"/>
      <c r="Z268" s="102"/>
      <c r="AA268" s="102"/>
      <c r="AB268" s="94"/>
      <c r="AC268" s="94"/>
      <c r="AD268" s="94"/>
      <c r="AE268" s="111">
        <f t="shared" si="31"/>
        <v>0</v>
      </c>
      <c r="AF268" s="111"/>
      <c r="AG268" s="111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</row>
    <row r="269" spans="1:73" s="51" customFormat="1" ht="15" customHeight="1" x14ac:dyDescent="0.25">
      <c r="A269" s="5">
        <v>127</v>
      </c>
      <c r="B269" s="10" t="s">
        <v>388</v>
      </c>
      <c r="C269" s="10" t="s">
        <v>390</v>
      </c>
      <c r="D269" s="5">
        <v>150</v>
      </c>
      <c r="E269" s="8">
        <v>1000</v>
      </c>
      <c r="F269" s="8">
        <v>2100</v>
      </c>
      <c r="G269" s="9" t="s">
        <v>26</v>
      </c>
      <c r="H269" s="5" t="s">
        <v>27</v>
      </c>
      <c r="I269" s="5" t="s">
        <v>28</v>
      </c>
      <c r="J269" s="8" t="s">
        <v>37</v>
      </c>
      <c r="K269" s="5" t="s">
        <v>38</v>
      </c>
      <c r="L269" s="8" t="s">
        <v>39</v>
      </c>
      <c r="M269" s="5" t="s">
        <v>40</v>
      </c>
      <c r="N269" s="10">
        <v>1</v>
      </c>
      <c r="O269" s="11">
        <v>1937.8125</v>
      </c>
      <c r="P269" s="11">
        <f t="shared" si="28"/>
        <v>1937.8125</v>
      </c>
      <c r="Q269" s="11"/>
      <c r="R269" s="11"/>
      <c r="S269" s="11"/>
      <c r="T269" s="36"/>
      <c r="U269" s="11"/>
      <c r="V269" s="12"/>
      <c r="W269" s="12"/>
      <c r="X269" s="46"/>
      <c r="Y269" s="105"/>
      <c r="Z269" s="105"/>
      <c r="AA269" s="105"/>
      <c r="AB269" s="98"/>
      <c r="AC269" s="98"/>
      <c r="AD269" s="98"/>
      <c r="AE269" s="111">
        <f t="shared" si="31"/>
        <v>0</v>
      </c>
      <c r="AF269" s="111"/>
      <c r="AG269" s="111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</row>
    <row r="270" spans="1:73" s="51" customFormat="1" ht="15" customHeight="1" x14ac:dyDescent="0.25">
      <c r="A270" s="5">
        <v>128</v>
      </c>
      <c r="B270" s="10" t="s">
        <v>388</v>
      </c>
      <c r="C270" s="10" t="s">
        <v>391</v>
      </c>
      <c r="D270" s="5">
        <v>150</v>
      </c>
      <c r="E270" s="8">
        <v>1000</v>
      </c>
      <c r="F270" s="8">
        <v>2100</v>
      </c>
      <c r="G270" s="9" t="s">
        <v>26</v>
      </c>
      <c r="H270" s="5" t="s">
        <v>27</v>
      </c>
      <c r="I270" s="5" t="s">
        <v>28</v>
      </c>
      <c r="J270" s="8" t="s">
        <v>37</v>
      </c>
      <c r="K270" s="5" t="s">
        <v>38</v>
      </c>
      <c r="L270" s="8" t="s">
        <v>39</v>
      </c>
      <c r="M270" s="5" t="s">
        <v>40</v>
      </c>
      <c r="N270" s="10">
        <v>1</v>
      </c>
      <c r="O270" s="11">
        <v>1937.8125</v>
      </c>
      <c r="P270" s="11">
        <f t="shared" si="28"/>
        <v>1937.8125</v>
      </c>
      <c r="Q270" s="68"/>
      <c r="R270" s="69"/>
      <c r="S270" s="69"/>
      <c r="T270" s="36"/>
      <c r="U270" s="69"/>
      <c r="V270" s="12"/>
      <c r="W270" s="12"/>
      <c r="X270" s="46"/>
      <c r="Y270" s="105"/>
      <c r="Z270" s="105"/>
      <c r="AA270" s="105"/>
      <c r="AB270" s="98"/>
      <c r="AC270" s="98"/>
      <c r="AD270" s="98"/>
      <c r="AE270" s="111">
        <f t="shared" si="31"/>
        <v>0</v>
      </c>
      <c r="AF270" s="111"/>
      <c r="AG270" s="111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</row>
    <row r="271" spans="1:73" s="51" customFormat="1" ht="15" customHeight="1" x14ac:dyDescent="0.25">
      <c r="A271" s="5">
        <v>129</v>
      </c>
      <c r="B271" s="10" t="s">
        <v>388</v>
      </c>
      <c r="C271" s="10" t="s">
        <v>392</v>
      </c>
      <c r="D271" s="5">
        <v>150</v>
      </c>
      <c r="E271" s="8">
        <v>1000</v>
      </c>
      <c r="F271" s="8">
        <v>2100</v>
      </c>
      <c r="G271" s="9" t="s">
        <v>26</v>
      </c>
      <c r="H271" s="5" t="s">
        <v>27</v>
      </c>
      <c r="I271" s="5" t="s">
        <v>28</v>
      </c>
      <c r="J271" s="8" t="s">
        <v>37</v>
      </c>
      <c r="K271" s="5" t="s">
        <v>38</v>
      </c>
      <c r="L271" s="8" t="s">
        <v>39</v>
      </c>
      <c r="M271" s="5" t="s">
        <v>40</v>
      </c>
      <c r="N271" s="10">
        <v>1</v>
      </c>
      <c r="O271" s="11">
        <v>1937.8125</v>
      </c>
      <c r="P271" s="11">
        <f t="shared" si="28"/>
        <v>1937.8125</v>
      </c>
      <c r="Q271" s="68"/>
      <c r="R271" s="69"/>
      <c r="S271" s="69"/>
      <c r="T271" s="36"/>
      <c r="U271" s="69"/>
      <c r="V271" s="12"/>
      <c r="W271" s="12"/>
      <c r="X271" s="46"/>
      <c r="Y271" s="105"/>
      <c r="Z271" s="105"/>
      <c r="AA271" s="105"/>
      <c r="AB271" s="98"/>
      <c r="AC271" s="98"/>
      <c r="AD271" s="98"/>
      <c r="AE271" s="111">
        <f t="shared" si="31"/>
        <v>0</v>
      </c>
      <c r="AF271" s="111"/>
      <c r="AG271" s="111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</row>
    <row r="272" spans="1:73" s="51" customFormat="1" ht="15" customHeight="1" x14ac:dyDescent="0.25">
      <c r="A272" s="5">
        <v>130</v>
      </c>
      <c r="B272" s="10" t="s">
        <v>375</v>
      </c>
      <c r="C272" s="10" t="s">
        <v>393</v>
      </c>
      <c r="D272" s="5">
        <v>150</v>
      </c>
      <c r="E272" s="67">
        <v>800</v>
      </c>
      <c r="F272" s="67">
        <v>2100</v>
      </c>
      <c r="G272" s="9" t="s">
        <v>36</v>
      </c>
      <c r="H272" s="5" t="s">
        <v>27</v>
      </c>
      <c r="I272" s="5" t="s">
        <v>28</v>
      </c>
      <c r="J272" s="8" t="s">
        <v>37</v>
      </c>
      <c r="K272" s="5" t="s">
        <v>38</v>
      </c>
      <c r="L272" s="8" t="s">
        <v>31</v>
      </c>
      <c r="M272" s="5" t="s">
        <v>40</v>
      </c>
      <c r="N272" s="10">
        <v>1</v>
      </c>
      <c r="O272" s="11">
        <v>1540.25</v>
      </c>
      <c r="P272" s="11">
        <f t="shared" si="28"/>
        <v>1540.25</v>
      </c>
      <c r="Q272" s="68"/>
      <c r="R272" s="69"/>
      <c r="S272" s="69"/>
      <c r="T272" s="36"/>
      <c r="U272" s="69"/>
      <c r="V272" s="12"/>
      <c r="W272" s="12"/>
      <c r="X272" s="46"/>
      <c r="Y272" s="105"/>
      <c r="Z272" s="105"/>
      <c r="AA272" s="105"/>
      <c r="AB272" s="98"/>
      <c r="AC272" s="98"/>
      <c r="AD272" s="98"/>
      <c r="AE272" s="111">
        <f t="shared" si="31"/>
        <v>0</v>
      </c>
      <c r="AF272" s="111"/>
      <c r="AG272" s="111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</row>
    <row r="273" spans="1:73" s="51" customFormat="1" ht="15" customHeight="1" x14ac:dyDescent="0.25">
      <c r="A273" s="5">
        <v>131</v>
      </c>
      <c r="B273" s="10" t="s">
        <v>375</v>
      </c>
      <c r="C273" s="10" t="s">
        <v>394</v>
      </c>
      <c r="D273" s="5">
        <v>150</v>
      </c>
      <c r="E273" s="67">
        <v>800</v>
      </c>
      <c r="F273" s="67">
        <v>2100</v>
      </c>
      <c r="G273" s="9" t="s">
        <v>36</v>
      </c>
      <c r="H273" s="5" t="s">
        <v>27</v>
      </c>
      <c r="I273" s="5" t="s">
        <v>28</v>
      </c>
      <c r="J273" s="8" t="s">
        <v>37</v>
      </c>
      <c r="K273" s="5" t="s">
        <v>38</v>
      </c>
      <c r="L273" s="8" t="s">
        <v>31</v>
      </c>
      <c r="M273" s="5" t="s">
        <v>40</v>
      </c>
      <c r="N273" s="10">
        <v>1</v>
      </c>
      <c r="O273" s="11">
        <v>1540.25</v>
      </c>
      <c r="P273" s="11">
        <f t="shared" si="28"/>
        <v>1540.25</v>
      </c>
      <c r="Q273" s="68"/>
      <c r="R273" s="69"/>
      <c r="S273" s="69"/>
      <c r="T273" s="36"/>
      <c r="U273" s="69"/>
      <c r="V273" s="12"/>
      <c r="W273" s="12"/>
      <c r="X273" s="46"/>
      <c r="Y273" s="105"/>
      <c r="Z273" s="105"/>
      <c r="AA273" s="105"/>
      <c r="AB273" s="98"/>
      <c r="AC273" s="98"/>
      <c r="AD273" s="98"/>
      <c r="AE273" s="111">
        <f t="shared" si="31"/>
        <v>0</v>
      </c>
      <c r="AF273" s="111"/>
      <c r="AG273" s="111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</row>
    <row r="274" spans="1:73" s="51" customFormat="1" ht="15" customHeight="1" x14ac:dyDescent="0.25">
      <c r="A274" s="5">
        <v>132</v>
      </c>
      <c r="B274" s="10" t="s">
        <v>198</v>
      </c>
      <c r="C274" s="10" t="s">
        <v>227</v>
      </c>
      <c r="D274" s="5">
        <v>150</v>
      </c>
      <c r="E274" s="8">
        <v>1100</v>
      </c>
      <c r="F274" s="8">
        <v>2100</v>
      </c>
      <c r="G274" s="9" t="s">
        <v>87</v>
      </c>
      <c r="H274" s="5" t="s">
        <v>27</v>
      </c>
      <c r="I274" s="5" t="s">
        <v>28</v>
      </c>
      <c r="J274" s="8" t="s">
        <v>37</v>
      </c>
      <c r="K274" s="5" t="s">
        <v>38</v>
      </c>
      <c r="L274" s="8" t="s">
        <v>302</v>
      </c>
      <c r="M274" s="5" t="s">
        <v>40</v>
      </c>
      <c r="N274" s="10">
        <v>1</v>
      </c>
      <c r="O274" s="11">
        <v>2024.73875</v>
      </c>
      <c r="P274" s="11">
        <f t="shared" si="28"/>
        <v>2024.73875</v>
      </c>
      <c r="Q274" s="68">
        <v>86335</v>
      </c>
      <c r="R274" s="69" t="s">
        <v>48</v>
      </c>
      <c r="S274" s="69"/>
      <c r="T274" s="36"/>
      <c r="U274" s="69"/>
      <c r="V274" s="12"/>
      <c r="W274" s="12"/>
      <c r="X274" s="46"/>
      <c r="Y274" s="105"/>
      <c r="Z274" s="105"/>
      <c r="AA274" s="105"/>
      <c r="AB274" s="98"/>
      <c r="AC274" s="98"/>
      <c r="AD274" s="98"/>
      <c r="AE274" s="111">
        <f t="shared" si="31"/>
        <v>0</v>
      </c>
      <c r="AF274" s="111"/>
      <c r="AG274" s="111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</row>
    <row r="275" spans="1:73" s="51" customFormat="1" ht="15" customHeight="1" x14ac:dyDescent="0.25">
      <c r="A275" s="5">
        <v>133</v>
      </c>
      <c r="B275" s="10" t="s">
        <v>231</v>
      </c>
      <c r="C275" s="10" t="s">
        <v>232</v>
      </c>
      <c r="D275" s="5">
        <v>150</v>
      </c>
      <c r="E275" s="8">
        <v>2000</v>
      </c>
      <c r="F275" s="8">
        <v>2100</v>
      </c>
      <c r="G275" s="9" t="s">
        <v>26</v>
      </c>
      <c r="H275" s="5" t="s">
        <v>27</v>
      </c>
      <c r="I275" s="5" t="s">
        <v>28</v>
      </c>
      <c r="J275" s="8" t="s">
        <v>37</v>
      </c>
      <c r="K275" s="5" t="s">
        <v>38</v>
      </c>
      <c r="L275" s="8" t="s">
        <v>39</v>
      </c>
      <c r="M275" s="5" t="s">
        <v>40</v>
      </c>
      <c r="N275" s="10">
        <v>1</v>
      </c>
      <c r="O275" s="11">
        <v>2949.5250000000001</v>
      </c>
      <c r="P275" s="11">
        <f t="shared" si="28"/>
        <v>2949.5250000000001</v>
      </c>
      <c r="Q275" s="68">
        <v>86331</v>
      </c>
      <c r="R275" s="69" t="s">
        <v>48</v>
      </c>
      <c r="S275" s="69"/>
      <c r="T275" s="36"/>
      <c r="U275" s="69"/>
      <c r="V275" s="12"/>
      <c r="W275" s="12"/>
      <c r="X275" s="46"/>
      <c r="Y275" s="105"/>
      <c r="Z275" s="105"/>
      <c r="AA275" s="105"/>
      <c r="AB275" s="98"/>
      <c r="AC275" s="98"/>
      <c r="AD275" s="98"/>
      <c r="AE275" s="111">
        <f t="shared" si="31"/>
        <v>0</v>
      </c>
      <c r="AF275" s="111"/>
      <c r="AG275" s="111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</row>
    <row r="276" spans="1:73" s="51" customFormat="1" ht="15" customHeight="1" x14ac:dyDescent="0.25">
      <c r="A276" s="5">
        <v>134</v>
      </c>
      <c r="B276" s="10" t="s">
        <v>93</v>
      </c>
      <c r="C276" s="10" t="s">
        <v>213</v>
      </c>
      <c r="D276" s="5">
        <v>150</v>
      </c>
      <c r="E276" s="8">
        <v>1200</v>
      </c>
      <c r="F276" s="8">
        <v>2100</v>
      </c>
      <c r="G276" s="9" t="s">
        <v>87</v>
      </c>
      <c r="H276" s="5" t="s">
        <v>27</v>
      </c>
      <c r="I276" s="5" t="s">
        <v>28</v>
      </c>
      <c r="J276" s="8" t="s">
        <v>37</v>
      </c>
      <c r="K276" s="5" t="s">
        <v>38</v>
      </c>
      <c r="L276" s="8" t="s">
        <v>302</v>
      </c>
      <c r="M276" s="5" t="s">
        <v>40</v>
      </c>
      <c r="N276" s="10">
        <v>1</v>
      </c>
      <c r="O276" s="11">
        <v>2149.7150000000001</v>
      </c>
      <c r="P276" s="11">
        <f t="shared" si="28"/>
        <v>2149.7150000000001</v>
      </c>
      <c r="Q276" s="68"/>
      <c r="R276" s="69"/>
      <c r="S276" s="69"/>
      <c r="T276" s="36"/>
      <c r="U276" s="69"/>
      <c r="V276" s="12"/>
      <c r="W276" s="12"/>
      <c r="X276" s="46"/>
      <c r="Y276" s="105"/>
      <c r="Z276" s="105"/>
      <c r="AA276" s="105"/>
      <c r="AB276" s="98"/>
      <c r="AC276" s="98"/>
      <c r="AD276" s="98"/>
      <c r="AE276" s="111">
        <f t="shared" si="31"/>
        <v>0</v>
      </c>
      <c r="AF276" s="111"/>
      <c r="AG276" s="111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</row>
    <row r="277" spans="1:73" s="51" customFormat="1" ht="15" customHeight="1" x14ac:dyDescent="0.25">
      <c r="A277" s="5">
        <v>135</v>
      </c>
      <c r="B277" s="10" t="s">
        <v>137</v>
      </c>
      <c r="C277" s="70" t="s">
        <v>395</v>
      </c>
      <c r="D277" s="5">
        <v>150</v>
      </c>
      <c r="E277" s="8">
        <v>1200</v>
      </c>
      <c r="F277" s="8">
        <v>2100</v>
      </c>
      <c r="G277" s="9" t="s">
        <v>87</v>
      </c>
      <c r="H277" s="5" t="s">
        <v>27</v>
      </c>
      <c r="I277" s="5" t="s">
        <v>28</v>
      </c>
      <c r="J277" s="8" t="s">
        <v>37</v>
      </c>
      <c r="K277" s="5" t="s">
        <v>38</v>
      </c>
      <c r="L277" s="8" t="s">
        <v>396</v>
      </c>
      <c r="M277" s="5" t="s">
        <v>40</v>
      </c>
      <c r="N277" s="10">
        <v>1</v>
      </c>
      <c r="O277" s="11">
        <v>2149.7150000000001</v>
      </c>
      <c r="P277" s="11">
        <f t="shared" si="28"/>
        <v>2149.7150000000001</v>
      </c>
      <c r="Q277" s="68" t="s">
        <v>397</v>
      </c>
      <c r="R277" s="69"/>
      <c r="S277" s="69"/>
      <c r="T277" s="36"/>
      <c r="U277" s="69"/>
      <c r="V277" s="12"/>
      <c r="W277" s="12"/>
      <c r="X277" s="46"/>
      <c r="Y277" s="105"/>
      <c r="Z277" s="105"/>
      <c r="AA277" s="105"/>
      <c r="AB277" s="98"/>
      <c r="AC277" s="98"/>
      <c r="AD277" s="98"/>
      <c r="AE277" s="111">
        <f t="shared" si="31"/>
        <v>0</v>
      </c>
      <c r="AF277" s="111"/>
      <c r="AG277" s="111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</row>
    <row r="278" spans="1:73" s="51" customFormat="1" ht="15" customHeight="1" x14ac:dyDescent="0.25">
      <c r="A278" s="5">
        <v>136</v>
      </c>
      <c r="B278" s="10" t="s">
        <v>34</v>
      </c>
      <c r="C278" s="71" t="s">
        <v>398</v>
      </c>
      <c r="D278" s="5">
        <v>150</v>
      </c>
      <c r="E278" s="8">
        <v>900</v>
      </c>
      <c r="F278" s="8">
        <v>2100</v>
      </c>
      <c r="G278" s="9" t="s">
        <v>36</v>
      </c>
      <c r="H278" s="5" t="s">
        <v>27</v>
      </c>
      <c r="I278" s="5" t="s">
        <v>28</v>
      </c>
      <c r="J278" s="8" t="s">
        <v>37</v>
      </c>
      <c r="K278" s="5" t="s">
        <v>38</v>
      </c>
      <c r="L278" s="8" t="s">
        <v>31</v>
      </c>
      <c r="M278" s="5" t="s">
        <v>40</v>
      </c>
      <c r="N278" s="10">
        <v>1</v>
      </c>
      <c r="O278" s="11">
        <v>1540.25</v>
      </c>
      <c r="P278" s="11">
        <f t="shared" si="28"/>
        <v>1540.25</v>
      </c>
      <c r="Q278" s="68"/>
      <c r="R278" s="69"/>
      <c r="S278" s="69"/>
      <c r="T278" s="36"/>
      <c r="U278" s="69"/>
      <c r="V278" s="12"/>
      <c r="W278" s="12"/>
      <c r="X278" s="46"/>
      <c r="Y278" s="105"/>
      <c r="Z278" s="105"/>
      <c r="AA278" s="105"/>
      <c r="AB278" s="98"/>
      <c r="AC278" s="98"/>
      <c r="AD278" s="98"/>
      <c r="AE278" s="111">
        <f t="shared" si="31"/>
        <v>0</v>
      </c>
      <c r="AF278" s="111"/>
      <c r="AG278" s="111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</row>
    <row r="279" spans="1:73" s="51" customFormat="1" ht="15" customHeight="1" x14ac:dyDescent="0.25">
      <c r="A279" s="5">
        <v>137</v>
      </c>
      <c r="B279" s="10" t="s">
        <v>73</v>
      </c>
      <c r="C279" s="71" t="s">
        <v>399</v>
      </c>
      <c r="D279" s="5">
        <v>150</v>
      </c>
      <c r="E279" s="8">
        <v>1000</v>
      </c>
      <c r="F279" s="8">
        <v>2100</v>
      </c>
      <c r="G279" s="9" t="s">
        <v>36</v>
      </c>
      <c r="H279" s="5" t="s">
        <v>27</v>
      </c>
      <c r="I279" s="5" t="s">
        <v>28</v>
      </c>
      <c r="J279" s="8" t="s">
        <v>37</v>
      </c>
      <c r="K279" s="5" t="s">
        <v>38</v>
      </c>
      <c r="L279" s="8" t="s">
        <v>39</v>
      </c>
      <c r="M279" s="5" t="s">
        <v>40</v>
      </c>
      <c r="N279" s="10">
        <v>1</v>
      </c>
      <c r="O279" s="11">
        <v>1599.7625</v>
      </c>
      <c r="P279" s="11">
        <f t="shared" si="28"/>
        <v>1599.7625</v>
      </c>
      <c r="Q279" s="68"/>
      <c r="R279" s="69"/>
      <c r="S279" s="69"/>
      <c r="T279" s="36"/>
      <c r="U279" s="69"/>
      <c r="V279" s="12"/>
      <c r="W279" s="12"/>
      <c r="X279" s="46"/>
      <c r="Y279" s="105"/>
      <c r="Z279" s="105"/>
      <c r="AA279" s="105"/>
      <c r="AB279" s="98"/>
      <c r="AC279" s="98"/>
      <c r="AD279" s="98"/>
      <c r="AE279" s="111">
        <f t="shared" si="31"/>
        <v>0</v>
      </c>
      <c r="AF279" s="111"/>
      <c r="AG279" s="111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</row>
    <row r="280" spans="1:73" s="51" customFormat="1" ht="15" customHeight="1" x14ac:dyDescent="0.25">
      <c r="A280" s="5">
        <v>138</v>
      </c>
      <c r="B280" s="10" t="s">
        <v>400</v>
      </c>
      <c r="C280" s="71" t="s">
        <v>401</v>
      </c>
      <c r="D280" s="5">
        <v>150</v>
      </c>
      <c r="E280" s="8">
        <v>1000</v>
      </c>
      <c r="F280" s="8">
        <v>2400</v>
      </c>
      <c r="G280" s="9" t="s">
        <v>36</v>
      </c>
      <c r="H280" s="5" t="s">
        <v>27</v>
      </c>
      <c r="I280" s="5" t="s">
        <v>28</v>
      </c>
      <c r="J280" s="8" t="s">
        <v>37</v>
      </c>
      <c r="K280" s="5" t="s">
        <v>38</v>
      </c>
      <c r="L280" s="8" t="s">
        <v>31</v>
      </c>
      <c r="M280" s="5" t="s">
        <v>40</v>
      </c>
      <c r="N280" s="10">
        <v>1</v>
      </c>
      <c r="O280" s="11">
        <v>1778.3</v>
      </c>
      <c r="P280" s="11">
        <f t="shared" si="28"/>
        <v>1778.3</v>
      </c>
      <c r="Q280" s="68"/>
      <c r="R280" s="69"/>
      <c r="S280" s="69"/>
      <c r="T280" s="36"/>
      <c r="U280" s="69"/>
      <c r="V280" s="12"/>
      <c r="W280" s="12"/>
      <c r="X280" s="46"/>
      <c r="Y280" s="105"/>
      <c r="Z280" s="105"/>
      <c r="AA280" s="105"/>
      <c r="AB280" s="98"/>
      <c r="AC280" s="98"/>
      <c r="AD280" s="98"/>
      <c r="AE280" s="111">
        <f t="shared" si="31"/>
        <v>0</v>
      </c>
      <c r="AF280" s="111"/>
      <c r="AG280" s="111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</row>
    <row r="281" spans="1:73" s="51" customFormat="1" ht="15" customHeight="1" x14ac:dyDescent="0.25">
      <c r="A281" s="5">
        <v>139</v>
      </c>
      <c r="B281" s="10" t="s">
        <v>402</v>
      </c>
      <c r="C281" s="71" t="s">
        <v>403</v>
      </c>
      <c r="D281" s="5">
        <v>150</v>
      </c>
      <c r="E281" s="8">
        <v>1000</v>
      </c>
      <c r="F281" s="8">
        <v>2400</v>
      </c>
      <c r="G281" s="9" t="s">
        <v>36</v>
      </c>
      <c r="H281" s="5" t="s">
        <v>27</v>
      </c>
      <c r="I281" s="5" t="s">
        <v>28</v>
      </c>
      <c r="J281" s="8" t="s">
        <v>37</v>
      </c>
      <c r="K281" s="5" t="s">
        <v>38</v>
      </c>
      <c r="L281" s="8" t="s">
        <v>31</v>
      </c>
      <c r="M281" s="5" t="s">
        <v>40</v>
      </c>
      <c r="N281" s="10">
        <v>1</v>
      </c>
      <c r="O281" s="11">
        <v>1778.3</v>
      </c>
      <c r="P281" s="11">
        <f t="shared" si="28"/>
        <v>1778.3</v>
      </c>
      <c r="Q281" s="68"/>
      <c r="R281" s="69"/>
      <c r="S281" s="69"/>
      <c r="T281" s="36"/>
      <c r="U281" s="69"/>
      <c r="V281" s="12"/>
      <c r="W281" s="12"/>
      <c r="X281" s="46"/>
      <c r="Y281" s="105"/>
      <c r="Z281" s="105"/>
      <c r="AA281" s="105"/>
      <c r="AB281" s="98"/>
      <c r="AC281" s="98"/>
      <c r="AD281" s="98"/>
      <c r="AE281" s="111">
        <f t="shared" si="31"/>
        <v>0</v>
      </c>
      <c r="AF281" s="111"/>
      <c r="AG281" s="111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</row>
    <row r="282" spans="1:73" s="51" customFormat="1" ht="15" customHeight="1" x14ac:dyDescent="0.25">
      <c r="A282" s="5">
        <v>140</v>
      </c>
      <c r="B282" s="10" t="s">
        <v>402</v>
      </c>
      <c r="C282" s="71" t="s">
        <v>404</v>
      </c>
      <c r="D282" s="5">
        <v>150</v>
      </c>
      <c r="E282" s="8">
        <v>1000</v>
      </c>
      <c r="F282" s="8">
        <v>2400</v>
      </c>
      <c r="G282" s="9" t="s">
        <v>36</v>
      </c>
      <c r="H282" s="5" t="s">
        <v>27</v>
      </c>
      <c r="I282" s="5" t="s">
        <v>28</v>
      </c>
      <c r="J282" s="8" t="s">
        <v>37</v>
      </c>
      <c r="K282" s="5" t="s">
        <v>38</v>
      </c>
      <c r="L282" s="8" t="s">
        <v>31</v>
      </c>
      <c r="M282" s="5" t="s">
        <v>40</v>
      </c>
      <c r="N282" s="10">
        <v>1</v>
      </c>
      <c r="O282" s="11">
        <v>1778.3</v>
      </c>
      <c r="P282" s="11">
        <f t="shared" si="28"/>
        <v>1778.3</v>
      </c>
      <c r="Q282" s="68"/>
      <c r="R282" s="69"/>
      <c r="S282" s="69"/>
      <c r="T282" s="36"/>
      <c r="U282" s="69"/>
      <c r="V282" s="12"/>
      <c r="W282" s="12"/>
      <c r="X282" s="46"/>
      <c r="Y282" s="105"/>
      <c r="Z282" s="105"/>
      <c r="AA282" s="105"/>
      <c r="AB282" s="98"/>
      <c r="AC282" s="98"/>
      <c r="AD282" s="98"/>
      <c r="AE282" s="111">
        <f t="shared" si="31"/>
        <v>0</v>
      </c>
      <c r="AF282" s="111"/>
      <c r="AG282" s="111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</row>
    <row r="283" spans="1:73" s="51" customFormat="1" ht="15" customHeight="1" x14ac:dyDescent="0.25">
      <c r="A283" s="5">
        <v>141</v>
      </c>
      <c r="B283" s="10" t="s">
        <v>192</v>
      </c>
      <c r="C283" s="71" t="s">
        <v>284</v>
      </c>
      <c r="D283" s="5">
        <v>150</v>
      </c>
      <c r="E283" s="8">
        <v>1100</v>
      </c>
      <c r="F283" s="8">
        <v>2100</v>
      </c>
      <c r="G283" s="9" t="s">
        <v>87</v>
      </c>
      <c r="H283" s="5" t="s">
        <v>27</v>
      </c>
      <c r="I283" s="5" t="s">
        <v>28</v>
      </c>
      <c r="J283" s="8" t="s">
        <v>37</v>
      </c>
      <c r="K283" s="5" t="s">
        <v>30</v>
      </c>
      <c r="L283" s="8" t="s">
        <v>302</v>
      </c>
      <c r="M283" s="5" t="s">
        <v>32</v>
      </c>
      <c r="N283" s="10">
        <v>1</v>
      </c>
      <c r="O283" s="11">
        <v>2156.98875</v>
      </c>
      <c r="P283" s="11">
        <f t="shared" si="28"/>
        <v>2156.98875</v>
      </c>
      <c r="Q283" s="68">
        <v>86336</v>
      </c>
      <c r="R283" s="69" t="s">
        <v>48</v>
      </c>
      <c r="S283" s="69"/>
      <c r="T283" s="36"/>
      <c r="U283" s="69"/>
      <c r="V283" s="12"/>
      <c r="W283" s="12"/>
      <c r="X283" s="46"/>
      <c r="Y283" s="105"/>
      <c r="Z283" s="105"/>
      <c r="AA283" s="105"/>
      <c r="AB283" s="98"/>
      <c r="AC283" s="98"/>
      <c r="AD283" s="98"/>
      <c r="AE283" s="111">
        <f t="shared" si="31"/>
        <v>0</v>
      </c>
      <c r="AF283" s="111"/>
      <c r="AG283" s="111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</row>
    <row r="284" spans="1:73" s="51" customFormat="1" ht="15" customHeight="1" x14ac:dyDescent="0.25">
      <c r="A284" s="5">
        <v>142</v>
      </c>
      <c r="B284" s="10" t="s">
        <v>73</v>
      </c>
      <c r="C284" s="71" t="s">
        <v>285</v>
      </c>
      <c r="D284" s="5">
        <v>150</v>
      </c>
      <c r="E284" s="8">
        <v>1000</v>
      </c>
      <c r="F284" s="8">
        <v>2100</v>
      </c>
      <c r="G284" s="9" t="s">
        <v>36</v>
      </c>
      <c r="H284" s="5" t="s">
        <v>27</v>
      </c>
      <c r="I284" s="5" t="s">
        <v>28</v>
      </c>
      <c r="J284" s="8" t="s">
        <v>37</v>
      </c>
      <c r="K284" s="5" t="s">
        <v>30</v>
      </c>
      <c r="L284" s="8" t="s">
        <v>302</v>
      </c>
      <c r="M284" s="5" t="s">
        <v>32</v>
      </c>
      <c r="N284" s="10">
        <v>1</v>
      </c>
      <c r="O284" s="11">
        <v>1732.0125</v>
      </c>
      <c r="P284" s="11">
        <f t="shared" si="28"/>
        <v>1732.0125</v>
      </c>
      <c r="Q284" s="68"/>
      <c r="R284" s="69"/>
      <c r="S284" s="69"/>
      <c r="T284" s="36"/>
      <c r="U284" s="69"/>
      <c r="V284" s="12"/>
      <c r="W284" s="12"/>
      <c r="X284" s="46"/>
      <c r="Y284" s="105"/>
      <c r="Z284" s="105"/>
      <c r="AA284" s="105"/>
      <c r="AB284" s="98"/>
      <c r="AC284" s="98"/>
      <c r="AD284" s="98"/>
      <c r="AE284" s="111">
        <f t="shared" si="31"/>
        <v>0</v>
      </c>
      <c r="AF284" s="111"/>
      <c r="AG284" s="111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</row>
    <row r="285" spans="1:73" s="51" customFormat="1" ht="15" customHeight="1" x14ac:dyDescent="0.25">
      <c r="A285" s="5">
        <v>143</v>
      </c>
      <c r="B285" s="10" t="s">
        <v>34</v>
      </c>
      <c r="C285" s="10" t="s">
        <v>241</v>
      </c>
      <c r="D285" s="5">
        <v>150</v>
      </c>
      <c r="E285" s="8">
        <v>900</v>
      </c>
      <c r="F285" s="8">
        <v>2100</v>
      </c>
      <c r="G285" s="9" t="s">
        <v>87</v>
      </c>
      <c r="H285" s="5" t="s">
        <v>27</v>
      </c>
      <c r="I285" s="5" t="s">
        <v>28</v>
      </c>
      <c r="J285" s="8" t="s">
        <v>37</v>
      </c>
      <c r="K285" s="5" t="s">
        <v>30</v>
      </c>
      <c r="L285" s="8" t="s">
        <v>31</v>
      </c>
      <c r="M285" s="5" t="s">
        <v>32</v>
      </c>
      <c r="N285" s="10">
        <v>1</v>
      </c>
      <c r="O285" s="11">
        <v>1922.5</v>
      </c>
      <c r="P285" s="11">
        <f t="shared" si="28"/>
        <v>1922.5</v>
      </c>
      <c r="Q285" s="68"/>
      <c r="R285" s="69"/>
      <c r="S285" s="69"/>
      <c r="T285" s="36"/>
      <c r="U285" s="69"/>
      <c r="V285" s="12"/>
      <c r="W285" s="12"/>
      <c r="X285" s="46"/>
      <c r="Y285" s="105"/>
      <c r="Z285" s="105"/>
      <c r="AA285" s="105"/>
      <c r="AB285" s="98"/>
      <c r="AC285" s="98"/>
      <c r="AD285" s="98"/>
      <c r="AE285" s="111">
        <f t="shared" si="31"/>
        <v>0</v>
      </c>
      <c r="AF285" s="111"/>
      <c r="AG285" s="111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</row>
    <row r="286" spans="1:73" s="51" customFormat="1" ht="15" customHeight="1" x14ac:dyDescent="0.25">
      <c r="A286" s="5">
        <v>144</v>
      </c>
      <c r="B286" s="72" t="s">
        <v>137</v>
      </c>
      <c r="C286" s="10" t="s">
        <v>261</v>
      </c>
      <c r="D286" s="5">
        <v>150</v>
      </c>
      <c r="E286" s="8">
        <v>1200</v>
      </c>
      <c r="F286" s="8">
        <v>2100</v>
      </c>
      <c r="G286" s="9" t="s">
        <v>36</v>
      </c>
      <c r="H286" s="5" t="s">
        <v>27</v>
      </c>
      <c r="I286" s="5" t="s">
        <v>28</v>
      </c>
      <c r="J286" s="8" t="s">
        <v>37</v>
      </c>
      <c r="K286" s="5" t="s">
        <v>38</v>
      </c>
      <c r="L286" s="8" t="s">
        <v>302</v>
      </c>
      <c r="M286" s="5" t="s">
        <v>40</v>
      </c>
      <c r="N286" s="10">
        <v>1</v>
      </c>
      <c r="O286" s="11">
        <v>1849.7149999999999</v>
      </c>
      <c r="P286" s="11">
        <f t="shared" si="28"/>
        <v>1849.7149999999999</v>
      </c>
      <c r="Q286" s="68">
        <v>86325</v>
      </c>
      <c r="R286" s="69" t="s">
        <v>48</v>
      </c>
      <c r="S286" s="69"/>
      <c r="T286" s="36"/>
      <c r="U286" s="69"/>
      <c r="V286" s="12"/>
      <c r="W286" s="12"/>
      <c r="X286" s="46"/>
      <c r="Y286" s="105"/>
      <c r="Z286" s="105"/>
      <c r="AA286" s="105"/>
      <c r="AB286" s="98"/>
      <c r="AC286" s="98"/>
      <c r="AD286" s="98"/>
      <c r="AE286" s="111">
        <f t="shared" si="31"/>
        <v>0</v>
      </c>
      <c r="AF286" s="111"/>
      <c r="AG286" s="111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</row>
    <row r="287" spans="1:73" s="51" customFormat="1" ht="15" customHeight="1" x14ac:dyDescent="0.25">
      <c r="A287" s="5">
        <v>145</v>
      </c>
      <c r="B287" s="72" t="s">
        <v>34</v>
      </c>
      <c r="C287" s="10" t="s">
        <v>262</v>
      </c>
      <c r="D287" s="5">
        <v>150</v>
      </c>
      <c r="E287" s="8">
        <v>900</v>
      </c>
      <c r="F287" s="8">
        <v>2100</v>
      </c>
      <c r="G287" s="9" t="s">
        <v>36</v>
      </c>
      <c r="H287" s="5" t="s">
        <v>27</v>
      </c>
      <c r="I287" s="5" t="s">
        <v>27</v>
      </c>
      <c r="J287" s="8" t="s">
        <v>97</v>
      </c>
      <c r="K287" s="5" t="s">
        <v>30</v>
      </c>
      <c r="L287" s="8" t="s">
        <v>39</v>
      </c>
      <c r="M287" s="5" t="s">
        <v>40</v>
      </c>
      <c r="N287" s="10">
        <v>1</v>
      </c>
      <c r="O287" s="11">
        <v>1870.875</v>
      </c>
      <c r="P287" s="11">
        <f t="shared" si="28"/>
        <v>1870.875</v>
      </c>
      <c r="Q287" s="68">
        <v>86309</v>
      </c>
      <c r="R287" s="69" t="s">
        <v>48</v>
      </c>
      <c r="S287" s="69"/>
      <c r="T287" s="36"/>
      <c r="U287" s="69"/>
      <c r="V287" s="12"/>
      <c r="W287" s="12"/>
      <c r="X287" s="46"/>
      <c r="Y287" s="105"/>
      <c r="Z287" s="105"/>
      <c r="AA287" s="105"/>
      <c r="AB287" s="98"/>
      <c r="AC287" s="98"/>
      <c r="AD287" s="98"/>
      <c r="AE287" s="111">
        <f t="shared" si="31"/>
        <v>0</v>
      </c>
      <c r="AF287" s="111"/>
      <c r="AG287" s="111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</row>
    <row r="288" spans="1:73" s="51" customFormat="1" ht="15" customHeight="1" x14ac:dyDescent="0.25">
      <c r="A288" s="5">
        <v>146</v>
      </c>
      <c r="B288" s="10" t="s">
        <v>93</v>
      </c>
      <c r="C288" s="10" t="s">
        <v>405</v>
      </c>
      <c r="D288" s="5">
        <v>150</v>
      </c>
      <c r="E288" s="8">
        <v>1100</v>
      </c>
      <c r="F288" s="8">
        <v>2100</v>
      </c>
      <c r="G288" s="9" t="s">
        <v>87</v>
      </c>
      <c r="H288" s="5" t="s">
        <v>27</v>
      </c>
      <c r="I288" s="5" t="s">
        <v>28</v>
      </c>
      <c r="J288" s="8" t="s">
        <v>37</v>
      </c>
      <c r="K288" s="5" t="s">
        <v>38</v>
      </c>
      <c r="L288" s="8" t="s">
        <v>302</v>
      </c>
      <c r="M288" s="5" t="s">
        <v>40</v>
      </c>
      <c r="N288" s="10">
        <v>1</v>
      </c>
      <c r="O288" s="11">
        <v>2177.4875000000002</v>
      </c>
      <c r="P288" s="11">
        <f t="shared" si="28"/>
        <v>2177.4875000000002</v>
      </c>
      <c r="Q288" s="68" t="s">
        <v>406</v>
      </c>
      <c r="R288" s="69"/>
      <c r="S288" s="69"/>
      <c r="T288" s="11"/>
      <c r="U288" s="69"/>
      <c r="V288" s="12"/>
      <c r="W288" s="12"/>
      <c r="X288" s="46"/>
      <c r="Y288" s="105"/>
      <c r="Z288" s="105"/>
      <c r="AA288" s="105"/>
      <c r="AB288" s="98"/>
      <c r="AC288" s="98"/>
      <c r="AD288" s="98"/>
      <c r="AE288" s="111">
        <f t="shared" si="31"/>
        <v>0</v>
      </c>
      <c r="AF288" s="111"/>
      <c r="AG288" s="111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</row>
    <row r="289" spans="1:73" s="51" customFormat="1" ht="15" customHeight="1" x14ac:dyDescent="0.25">
      <c r="A289" s="5">
        <v>147</v>
      </c>
      <c r="B289" s="10" t="s">
        <v>93</v>
      </c>
      <c r="C289" s="10" t="s">
        <v>407</v>
      </c>
      <c r="D289" s="5">
        <v>150</v>
      </c>
      <c r="E289" s="8">
        <v>1100</v>
      </c>
      <c r="F289" s="8">
        <v>2100</v>
      </c>
      <c r="G289" s="9" t="s">
        <v>87</v>
      </c>
      <c r="H289" s="5" t="s">
        <v>27</v>
      </c>
      <c r="I289" s="5" t="s">
        <v>28</v>
      </c>
      <c r="J289" s="8" t="s">
        <v>37</v>
      </c>
      <c r="K289" s="5" t="s">
        <v>38</v>
      </c>
      <c r="L289" s="8" t="s">
        <v>302</v>
      </c>
      <c r="M289" s="5" t="s">
        <v>40</v>
      </c>
      <c r="N289" s="10">
        <v>1</v>
      </c>
      <c r="O289" s="11">
        <v>2024.73875</v>
      </c>
      <c r="P289" s="11">
        <f t="shared" si="28"/>
        <v>2024.73875</v>
      </c>
      <c r="Q289" s="68"/>
      <c r="R289" s="69"/>
      <c r="S289" s="69"/>
      <c r="T289" s="36"/>
      <c r="U289" s="69"/>
      <c r="V289" s="12"/>
      <c r="W289" s="12"/>
      <c r="X289" s="46"/>
      <c r="Y289" s="105"/>
      <c r="Z289" s="105"/>
      <c r="AA289" s="105"/>
      <c r="AB289" s="98"/>
      <c r="AC289" s="98"/>
      <c r="AD289" s="98"/>
      <c r="AE289" s="111">
        <f t="shared" si="31"/>
        <v>0</v>
      </c>
      <c r="AF289" s="111"/>
      <c r="AG289" s="111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</row>
    <row r="290" spans="1:73" s="51" customFormat="1" ht="15" customHeight="1" x14ac:dyDescent="0.25">
      <c r="A290" s="5">
        <v>148</v>
      </c>
      <c r="B290" s="10" t="s">
        <v>137</v>
      </c>
      <c r="C290" s="10" t="s">
        <v>288</v>
      </c>
      <c r="D290" s="5">
        <v>150</v>
      </c>
      <c r="E290" s="8">
        <v>1200</v>
      </c>
      <c r="F290" s="8">
        <v>2100</v>
      </c>
      <c r="G290" s="9" t="s">
        <v>36</v>
      </c>
      <c r="H290" s="5" t="s">
        <v>27</v>
      </c>
      <c r="I290" s="5" t="s">
        <v>27</v>
      </c>
      <c r="J290" s="8" t="s">
        <v>97</v>
      </c>
      <c r="K290" s="5" t="s">
        <v>30</v>
      </c>
      <c r="L290" s="8" t="s">
        <v>31</v>
      </c>
      <c r="M290" s="5" t="s">
        <v>32</v>
      </c>
      <c r="N290" s="10">
        <v>1</v>
      </c>
      <c r="O290" s="11">
        <v>2231.9175</v>
      </c>
      <c r="P290" s="11">
        <f t="shared" si="28"/>
        <v>2231.9175</v>
      </c>
      <c r="Q290" s="68">
        <v>86320</v>
      </c>
      <c r="R290" s="69" t="s">
        <v>48</v>
      </c>
      <c r="S290" s="69"/>
      <c r="T290" s="36"/>
      <c r="U290" s="69"/>
      <c r="V290" s="12"/>
      <c r="W290" s="12"/>
      <c r="X290" s="46"/>
      <c r="Y290" s="105"/>
      <c r="Z290" s="105"/>
      <c r="AA290" s="105"/>
      <c r="AB290" s="98"/>
      <c r="AC290" s="98"/>
      <c r="AD290" s="98"/>
      <c r="AE290" s="111">
        <f t="shared" si="31"/>
        <v>0</v>
      </c>
      <c r="AF290" s="111"/>
      <c r="AG290" s="111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</row>
    <row r="291" spans="1:73" s="51" customFormat="1" ht="15" customHeight="1" x14ac:dyDescent="0.25">
      <c r="A291" s="5">
        <v>149</v>
      </c>
      <c r="B291" s="10" t="s">
        <v>73</v>
      </c>
      <c r="C291" s="58" t="s">
        <v>289</v>
      </c>
      <c r="D291" s="5">
        <v>150</v>
      </c>
      <c r="E291" s="8">
        <v>1000</v>
      </c>
      <c r="F291" s="8">
        <v>2100</v>
      </c>
      <c r="G291" s="9" t="s">
        <v>36</v>
      </c>
      <c r="H291" s="5" t="s">
        <v>27</v>
      </c>
      <c r="I291" s="5" t="s">
        <v>28</v>
      </c>
      <c r="J291" s="8" t="s">
        <v>37</v>
      </c>
      <c r="K291" s="5" t="s">
        <v>30</v>
      </c>
      <c r="L291" s="8" t="s">
        <v>31</v>
      </c>
      <c r="M291" s="5" t="s">
        <v>32</v>
      </c>
      <c r="N291" s="10">
        <v>1</v>
      </c>
      <c r="O291" s="11">
        <v>1870.875</v>
      </c>
      <c r="P291" s="11">
        <f t="shared" si="28"/>
        <v>1870.875</v>
      </c>
      <c r="Q291" s="68"/>
      <c r="R291" s="69"/>
      <c r="S291" s="69"/>
      <c r="T291" s="36"/>
      <c r="U291" s="69"/>
      <c r="V291" s="12"/>
      <c r="W291" s="12"/>
      <c r="X291" s="46"/>
      <c r="Y291" s="105"/>
      <c r="Z291" s="105"/>
      <c r="AA291" s="105"/>
      <c r="AB291" s="98"/>
      <c r="AC291" s="98"/>
      <c r="AD291" s="98"/>
      <c r="AE291" s="111">
        <f t="shared" si="31"/>
        <v>0</v>
      </c>
      <c r="AF291" s="111"/>
      <c r="AG291" s="111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</row>
    <row r="292" spans="1:73" s="51" customFormat="1" ht="15" customHeight="1" x14ac:dyDescent="0.25">
      <c r="A292" s="5">
        <v>150</v>
      </c>
      <c r="B292" s="10" t="s">
        <v>137</v>
      </c>
      <c r="C292" s="58" t="s">
        <v>290</v>
      </c>
      <c r="D292" s="5">
        <v>150</v>
      </c>
      <c r="E292" s="8">
        <v>1200</v>
      </c>
      <c r="F292" s="8">
        <v>2100</v>
      </c>
      <c r="G292" s="9" t="s">
        <v>36</v>
      </c>
      <c r="H292" s="5" t="s">
        <v>27</v>
      </c>
      <c r="I292" s="5" t="s">
        <v>27</v>
      </c>
      <c r="J292" s="8" t="s">
        <v>97</v>
      </c>
      <c r="K292" s="5" t="s">
        <v>30</v>
      </c>
      <c r="L292" s="8" t="s">
        <v>31</v>
      </c>
      <c r="M292" s="5" t="s">
        <v>32</v>
      </c>
      <c r="N292" s="10">
        <v>1</v>
      </c>
      <c r="O292" s="11">
        <v>2231.9175</v>
      </c>
      <c r="P292" s="11">
        <f t="shared" si="28"/>
        <v>2231.9175</v>
      </c>
      <c r="Q292" s="68"/>
      <c r="R292" s="69"/>
      <c r="S292" s="69"/>
      <c r="T292" s="36"/>
      <c r="U292" s="69"/>
      <c r="V292" s="12"/>
      <c r="W292" s="12"/>
      <c r="X292" s="46"/>
      <c r="Y292" s="105"/>
      <c r="Z292" s="105"/>
      <c r="AA292" s="105"/>
      <c r="AB292" s="98"/>
      <c r="AC292" s="98"/>
      <c r="AD292" s="98"/>
      <c r="AE292" s="111">
        <f t="shared" si="31"/>
        <v>0</v>
      </c>
      <c r="AF292" s="111"/>
      <c r="AG292" s="111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</row>
    <row r="293" spans="1:73" s="73" customFormat="1" ht="15" customHeight="1" x14ac:dyDescent="0.25">
      <c r="A293" s="5">
        <v>151</v>
      </c>
      <c r="B293" s="10" t="s">
        <v>55</v>
      </c>
      <c r="C293" s="58" t="s">
        <v>408</v>
      </c>
      <c r="D293" s="5">
        <v>150</v>
      </c>
      <c r="E293" s="8">
        <v>1000</v>
      </c>
      <c r="F293" s="8">
        <v>2400</v>
      </c>
      <c r="G293" s="9" t="s">
        <v>36</v>
      </c>
      <c r="H293" s="5" t="s">
        <v>27</v>
      </c>
      <c r="I293" s="5" t="s">
        <v>28</v>
      </c>
      <c r="J293" s="8" t="s">
        <v>37</v>
      </c>
      <c r="K293" s="5" t="s">
        <v>30</v>
      </c>
      <c r="L293" s="8" t="s">
        <v>31</v>
      </c>
      <c r="M293" s="5" t="s">
        <v>32</v>
      </c>
      <c r="N293" s="10">
        <v>1</v>
      </c>
      <c r="O293" s="11">
        <v>2069.25</v>
      </c>
      <c r="P293" s="11">
        <f t="shared" si="28"/>
        <v>2069.25</v>
      </c>
      <c r="Q293" s="68" t="s">
        <v>409</v>
      </c>
      <c r="R293" s="69"/>
      <c r="S293" s="69"/>
      <c r="T293" s="36" t="s">
        <v>370</v>
      </c>
      <c r="U293" s="69"/>
      <c r="V293" s="12"/>
      <c r="W293" s="12"/>
      <c r="X293" s="46"/>
      <c r="Y293" s="105"/>
      <c r="Z293" s="105"/>
      <c r="AA293" s="105"/>
      <c r="AB293" s="98"/>
      <c r="AC293" s="98"/>
      <c r="AD293" s="98"/>
      <c r="AE293" s="111">
        <f t="shared" si="31"/>
        <v>0</v>
      </c>
      <c r="AF293" s="111"/>
      <c r="AG293" s="111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</row>
    <row r="294" spans="1:73" s="73" customFormat="1" ht="15" customHeight="1" x14ac:dyDescent="0.25">
      <c r="A294" s="5">
        <v>152</v>
      </c>
      <c r="B294" s="6" t="s">
        <v>410</v>
      </c>
      <c r="C294" s="7" t="s">
        <v>411</v>
      </c>
      <c r="D294" s="5">
        <v>150</v>
      </c>
      <c r="E294" s="8">
        <v>1200</v>
      </c>
      <c r="F294" s="8">
        <v>2400</v>
      </c>
      <c r="G294" s="9" t="s">
        <v>36</v>
      </c>
      <c r="H294" s="5" t="s">
        <v>27</v>
      </c>
      <c r="I294" s="5" t="s">
        <v>28</v>
      </c>
      <c r="J294" s="8" t="s">
        <v>37</v>
      </c>
      <c r="K294" s="5" t="s">
        <v>30</v>
      </c>
      <c r="L294" s="8" t="s">
        <v>31</v>
      </c>
      <c r="M294" s="5" t="s">
        <v>32</v>
      </c>
      <c r="N294" s="10">
        <v>1</v>
      </c>
      <c r="O294" s="11">
        <v>2196.21</v>
      </c>
      <c r="P294" s="11">
        <f t="shared" si="28"/>
        <v>2196.21</v>
      </c>
      <c r="Q294" s="68"/>
      <c r="R294" s="69"/>
      <c r="S294" s="69"/>
      <c r="T294" s="36"/>
      <c r="U294" s="69"/>
      <c r="V294" s="12"/>
      <c r="W294" s="12"/>
      <c r="X294" s="46"/>
      <c r="Y294" s="105"/>
      <c r="Z294" s="105"/>
      <c r="AA294" s="105"/>
      <c r="AB294" s="98"/>
      <c r="AC294" s="98"/>
      <c r="AD294" s="98"/>
      <c r="AE294" s="111">
        <f t="shared" si="31"/>
        <v>0</v>
      </c>
      <c r="AF294" s="111"/>
      <c r="AG294" s="111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</row>
    <row r="295" spans="1:73" s="51" customFormat="1" ht="15" customHeight="1" x14ac:dyDescent="0.25">
      <c r="A295" s="5">
        <v>153</v>
      </c>
      <c r="B295" s="6" t="s">
        <v>73</v>
      </c>
      <c r="C295" s="7" t="s">
        <v>412</v>
      </c>
      <c r="D295" s="5">
        <v>150</v>
      </c>
      <c r="E295" s="8">
        <v>1000</v>
      </c>
      <c r="F295" s="8">
        <v>2100</v>
      </c>
      <c r="G295" s="9" t="s">
        <v>36</v>
      </c>
      <c r="H295" s="5" t="s">
        <v>27</v>
      </c>
      <c r="I295" s="5" t="s">
        <v>28</v>
      </c>
      <c r="J295" s="8" t="s">
        <v>37</v>
      </c>
      <c r="K295" s="5" t="s">
        <v>30</v>
      </c>
      <c r="L295" s="8" t="s">
        <v>31</v>
      </c>
      <c r="M295" s="5" t="s">
        <v>32</v>
      </c>
      <c r="N295" s="10">
        <v>1</v>
      </c>
      <c r="O295" s="11">
        <v>1732.0125</v>
      </c>
      <c r="P295" s="11">
        <f t="shared" si="28"/>
        <v>1732.0125</v>
      </c>
      <c r="Q295" s="68"/>
      <c r="R295" s="69"/>
      <c r="S295" s="69"/>
      <c r="T295" s="36"/>
      <c r="U295" s="69"/>
      <c r="V295" s="12"/>
      <c r="W295" s="12"/>
      <c r="X295" s="46"/>
      <c r="Y295" s="105"/>
      <c r="Z295" s="105"/>
      <c r="AA295" s="105"/>
      <c r="AB295" s="98"/>
      <c r="AC295" s="98"/>
      <c r="AD295" s="98"/>
      <c r="AE295" s="111">
        <f t="shared" si="31"/>
        <v>0</v>
      </c>
      <c r="AF295" s="111"/>
      <c r="AG295" s="111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</row>
    <row r="296" spans="1:73" s="73" customFormat="1" ht="15" customHeight="1" x14ac:dyDescent="0.25">
      <c r="A296" s="5">
        <v>154</v>
      </c>
      <c r="B296" s="6" t="s">
        <v>413</v>
      </c>
      <c r="C296" s="7" t="s">
        <v>414</v>
      </c>
      <c r="D296" s="5">
        <v>150</v>
      </c>
      <c r="E296" s="8">
        <v>1500</v>
      </c>
      <c r="F296" s="8">
        <v>2400</v>
      </c>
      <c r="G296" s="9" t="s">
        <v>26</v>
      </c>
      <c r="H296" s="5" t="s">
        <v>27</v>
      </c>
      <c r="I296" s="5" t="s">
        <v>28</v>
      </c>
      <c r="J296" s="8" t="s">
        <v>135</v>
      </c>
      <c r="K296" s="5" t="s">
        <v>30</v>
      </c>
      <c r="L296" s="8" t="s">
        <v>31</v>
      </c>
      <c r="M296" s="5" t="s">
        <v>40</v>
      </c>
      <c r="N296" s="10">
        <v>1</v>
      </c>
      <c r="O296" s="11">
        <v>2962.75</v>
      </c>
      <c r="P296" s="11">
        <f t="shared" si="28"/>
        <v>2962.75</v>
      </c>
      <c r="Q296" s="68">
        <v>86343</v>
      </c>
      <c r="R296" s="69" t="s">
        <v>48</v>
      </c>
      <c r="S296" s="69"/>
      <c r="T296" s="36"/>
      <c r="U296" s="69"/>
      <c r="V296" s="12"/>
      <c r="W296" s="12"/>
      <c r="X296" s="46"/>
      <c r="Y296" s="105"/>
      <c r="Z296" s="105"/>
      <c r="AA296" s="105"/>
      <c r="AB296" s="98"/>
      <c r="AC296" s="98"/>
      <c r="AD296" s="98"/>
      <c r="AE296" s="111">
        <f t="shared" si="31"/>
        <v>0</v>
      </c>
      <c r="AF296" s="111"/>
      <c r="AG296" s="111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</row>
    <row r="297" spans="1:73" s="73" customFormat="1" ht="15" customHeight="1" x14ac:dyDescent="0.25">
      <c r="A297" s="5">
        <v>155</v>
      </c>
      <c r="B297" s="6" t="s">
        <v>137</v>
      </c>
      <c r="C297" s="7" t="s">
        <v>415</v>
      </c>
      <c r="D297" s="5">
        <v>150</v>
      </c>
      <c r="E297" s="8">
        <v>1200</v>
      </c>
      <c r="F297" s="8">
        <v>2100</v>
      </c>
      <c r="G297" s="9" t="s">
        <v>36</v>
      </c>
      <c r="H297" s="5" t="s">
        <v>27</v>
      </c>
      <c r="I297" s="5" t="s">
        <v>28</v>
      </c>
      <c r="J297" s="8" t="s">
        <v>29</v>
      </c>
      <c r="K297" s="5" t="s">
        <v>30</v>
      </c>
      <c r="L297" s="8" t="s">
        <v>31</v>
      </c>
      <c r="M297" s="5" t="s">
        <v>32</v>
      </c>
      <c r="N297" s="10">
        <v>1</v>
      </c>
      <c r="O297" s="11">
        <v>2148.6</v>
      </c>
      <c r="P297" s="11">
        <f t="shared" si="28"/>
        <v>2148.6</v>
      </c>
      <c r="Q297" s="68">
        <v>86322</v>
      </c>
      <c r="R297" s="69" t="s">
        <v>48</v>
      </c>
      <c r="S297" s="69"/>
      <c r="T297" s="36"/>
      <c r="U297" s="69"/>
      <c r="V297" s="12"/>
      <c r="W297" s="12"/>
      <c r="X297" s="46"/>
      <c r="Y297" s="105"/>
      <c r="Z297" s="105"/>
      <c r="AA297" s="105"/>
      <c r="AB297" s="98"/>
      <c r="AC297" s="98"/>
      <c r="AD297" s="98"/>
      <c r="AE297" s="111">
        <f t="shared" si="31"/>
        <v>0</v>
      </c>
      <c r="AF297" s="111"/>
      <c r="AG297" s="111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</row>
    <row r="298" spans="1:73" s="51" customFormat="1" ht="15" customHeight="1" x14ac:dyDescent="0.25">
      <c r="A298" s="5">
        <v>156</v>
      </c>
      <c r="B298" s="6" t="s">
        <v>73</v>
      </c>
      <c r="C298" s="7" t="s">
        <v>416</v>
      </c>
      <c r="D298" s="5">
        <v>150</v>
      </c>
      <c r="E298" s="8">
        <v>1000</v>
      </c>
      <c r="F298" s="8">
        <v>2100</v>
      </c>
      <c r="G298" s="9" t="s">
        <v>36</v>
      </c>
      <c r="H298" s="5" t="s">
        <v>27</v>
      </c>
      <c r="I298" s="5" t="s">
        <v>27</v>
      </c>
      <c r="J298" s="8" t="s">
        <v>97</v>
      </c>
      <c r="K298" s="5" t="s">
        <v>30</v>
      </c>
      <c r="L298" s="8" t="s">
        <v>302</v>
      </c>
      <c r="M298" s="5" t="s">
        <v>32</v>
      </c>
      <c r="N298" s="10">
        <v>1</v>
      </c>
      <c r="O298" s="11">
        <v>1940.3062500000001</v>
      </c>
      <c r="P298" s="11">
        <f t="shared" si="28"/>
        <v>1940.3062500000001</v>
      </c>
      <c r="Q298" s="68"/>
      <c r="R298" s="69"/>
      <c r="S298" s="69"/>
      <c r="T298" s="36"/>
      <c r="U298" s="69"/>
      <c r="V298" s="12"/>
      <c r="W298" s="12"/>
      <c r="X298" s="46"/>
      <c r="Y298" s="105"/>
      <c r="Z298" s="105"/>
      <c r="AA298" s="105"/>
      <c r="AB298" s="98"/>
      <c r="AC298" s="98"/>
      <c r="AD298" s="98"/>
      <c r="AE298" s="111">
        <f t="shared" si="31"/>
        <v>0</v>
      </c>
      <c r="AF298" s="111"/>
      <c r="AG298" s="111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</row>
    <row r="299" spans="1:73" s="51" customFormat="1" ht="15" customHeight="1" x14ac:dyDescent="0.25">
      <c r="A299" s="5">
        <v>157</v>
      </c>
      <c r="B299" s="6" t="s">
        <v>417</v>
      </c>
      <c r="C299" s="7" t="s">
        <v>418</v>
      </c>
      <c r="D299" s="5">
        <v>150</v>
      </c>
      <c r="E299" s="8">
        <v>2000</v>
      </c>
      <c r="F299" s="8">
        <v>2400</v>
      </c>
      <c r="G299" s="9" t="s">
        <v>26</v>
      </c>
      <c r="H299" s="5" t="s">
        <v>27</v>
      </c>
      <c r="I299" s="5" t="s">
        <v>27</v>
      </c>
      <c r="J299" s="8" t="s">
        <v>97</v>
      </c>
      <c r="K299" s="5" t="s">
        <v>30</v>
      </c>
      <c r="L299" s="8" t="s">
        <v>302</v>
      </c>
      <c r="M299" s="5" t="s">
        <v>40</v>
      </c>
      <c r="N299" s="10">
        <v>1</v>
      </c>
      <c r="O299" s="11">
        <v>3914.95</v>
      </c>
      <c r="P299" s="11">
        <f t="shared" si="28"/>
        <v>3914.95</v>
      </c>
      <c r="Q299" s="68">
        <v>86332</v>
      </c>
      <c r="R299" s="69" t="s">
        <v>48</v>
      </c>
      <c r="S299" s="69"/>
      <c r="T299" s="36"/>
      <c r="U299" s="69"/>
      <c r="V299" s="12"/>
      <c r="W299" s="12"/>
      <c r="X299" s="46"/>
      <c r="Y299" s="105"/>
      <c r="Z299" s="105"/>
      <c r="AA299" s="105"/>
      <c r="AB299" s="98"/>
      <c r="AC299" s="98"/>
      <c r="AD299" s="98"/>
      <c r="AE299" s="111">
        <f t="shared" si="31"/>
        <v>0</v>
      </c>
      <c r="AF299" s="111"/>
      <c r="AG299" s="111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</row>
    <row r="300" spans="1:73" s="51" customFormat="1" ht="15" customHeight="1" x14ac:dyDescent="0.25">
      <c r="A300" s="5">
        <v>158</v>
      </c>
      <c r="B300" s="6" t="s">
        <v>417</v>
      </c>
      <c r="C300" s="7" t="s">
        <v>419</v>
      </c>
      <c r="D300" s="5">
        <v>150</v>
      </c>
      <c r="E300" s="8">
        <v>2000</v>
      </c>
      <c r="F300" s="8">
        <v>2400</v>
      </c>
      <c r="G300" s="9" t="s">
        <v>26</v>
      </c>
      <c r="H300" s="5" t="s">
        <v>27</v>
      </c>
      <c r="I300" s="5" t="s">
        <v>28</v>
      </c>
      <c r="J300" s="8" t="s">
        <v>37</v>
      </c>
      <c r="K300" s="5" t="s">
        <v>30</v>
      </c>
      <c r="L300" s="8" t="s">
        <v>302</v>
      </c>
      <c r="M300" s="5" t="s">
        <v>32</v>
      </c>
      <c r="N300" s="10">
        <v>1</v>
      </c>
      <c r="O300" s="11">
        <v>3438.85</v>
      </c>
      <c r="P300" s="11">
        <f t="shared" si="28"/>
        <v>3438.85</v>
      </c>
      <c r="Q300" s="68"/>
      <c r="R300" s="69"/>
      <c r="S300" s="69"/>
      <c r="T300" s="36"/>
      <c r="U300" s="69"/>
      <c r="V300" s="12"/>
      <c r="W300" s="12"/>
      <c r="X300" s="46"/>
      <c r="Y300" s="105"/>
      <c r="Z300" s="105"/>
      <c r="AA300" s="105"/>
      <c r="AB300" s="98"/>
      <c r="AC300" s="98"/>
      <c r="AD300" s="98"/>
      <c r="AE300" s="111">
        <f t="shared" si="31"/>
        <v>0</v>
      </c>
      <c r="AF300" s="111"/>
      <c r="AG300" s="111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</row>
    <row r="301" spans="1:73" s="51" customFormat="1" ht="15" customHeight="1" x14ac:dyDescent="0.25">
      <c r="A301" s="5">
        <v>159</v>
      </c>
      <c r="B301" s="6" t="s">
        <v>55</v>
      </c>
      <c r="C301" s="7" t="s">
        <v>420</v>
      </c>
      <c r="D301" s="5">
        <v>150</v>
      </c>
      <c r="E301" s="8">
        <v>1000</v>
      </c>
      <c r="F301" s="8">
        <v>2400</v>
      </c>
      <c r="G301" s="9" t="s">
        <v>36</v>
      </c>
      <c r="H301" s="5" t="s">
        <v>27</v>
      </c>
      <c r="I301" s="5" t="s">
        <v>28</v>
      </c>
      <c r="J301" s="8" t="s">
        <v>37</v>
      </c>
      <c r="K301" s="5" t="s">
        <v>38</v>
      </c>
      <c r="L301" s="8" t="s">
        <v>31</v>
      </c>
      <c r="M301" s="5" t="s">
        <v>40</v>
      </c>
      <c r="N301" s="10">
        <v>1</v>
      </c>
      <c r="O301" s="11">
        <v>1778.3</v>
      </c>
      <c r="P301" s="11">
        <f t="shared" si="28"/>
        <v>1778.3</v>
      </c>
      <c r="Q301" s="68" t="s">
        <v>421</v>
      </c>
      <c r="R301" s="69"/>
      <c r="S301" s="69"/>
      <c r="T301" s="36"/>
      <c r="U301" s="69"/>
      <c r="V301" s="12"/>
      <c r="W301" s="12"/>
      <c r="X301" s="46"/>
      <c r="Y301" s="105"/>
      <c r="Z301" s="105"/>
      <c r="AA301" s="105"/>
      <c r="AB301" s="98"/>
      <c r="AC301" s="98"/>
      <c r="AD301" s="98"/>
      <c r="AE301" s="111">
        <f t="shared" si="31"/>
        <v>0</v>
      </c>
      <c r="AF301" s="111"/>
      <c r="AG301" s="111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</row>
    <row r="302" spans="1:73" s="51" customFormat="1" ht="15" customHeight="1" x14ac:dyDescent="0.25">
      <c r="A302" s="5">
        <v>160</v>
      </c>
      <c r="B302" s="6" t="s">
        <v>422</v>
      </c>
      <c r="C302" s="7" t="s">
        <v>423</v>
      </c>
      <c r="D302" s="5">
        <v>150</v>
      </c>
      <c r="E302" s="8">
        <v>1900</v>
      </c>
      <c r="F302" s="8">
        <v>2400</v>
      </c>
      <c r="G302" s="9" t="s">
        <v>26</v>
      </c>
      <c r="H302" s="5" t="s">
        <v>27</v>
      </c>
      <c r="I302" s="5" t="s">
        <v>28</v>
      </c>
      <c r="J302" s="8" t="s">
        <v>37</v>
      </c>
      <c r="K302" s="5" t="s">
        <v>30</v>
      </c>
      <c r="L302" s="8" t="s">
        <v>302</v>
      </c>
      <c r="M302" s="5" t="s">
        <v>32</v>
      </c>
      <c r="N302" s="10">
        <v>1</v>
      </c>
      <c r="O302" s="11">
        <v>3296.0200000000004</v>
      </c>
      <c r="P302" s="11">
        <f t="shared" si="28"/>
        <v>3296.0200000000004</v>
      </c>
      <c r="Q302" s="68"/>
      <c r="R302" s="69"/>
      <c r="S302" s="69"/>
      <c r="T302" s="36"/>
      <c r="U302" s="69"/>
      <c r="V302" s="12"/>
      <c r="W302" s="12"/>
      <c r="X302" s="46"/>
      <c r="Y302" s="105"/>
      <c r="Z302" s="105"/>
      <c r="AA302" s="105"/>
      <c r="AB302" s="98"/>
      <c r="AC302" s="98"/>
      <c r="AD302" s="98"/>
      <c r="AE302" s="111">
        <f t="shared" si="31"/>
        <v>0</v>
      </c>
      <c r="AF302" s="111"/>
      <c r="AG302" s="111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</row>
    <row r="303" spans="1:73" s="51" customFormat="1" ht="15" customHeight="1" x14ac:dyDescent="0.25">
      <c r="A303" s="5">
        <v>161</v>
      </c>
      <c r="B303" s="6" t="s">
        <v>67</v>
      </c>
      <c r="C303" s="7" t="s">
        <v>188</v>
      </c>
      <c r="D303" s="5">
        <v>150</v>
      </c>
      <c r="E303" s="8">
        <v>1200</v>
      </c>
      <c r="F303" s="8">
        <v>2400</v>
      </c>
      <c r="G303" s="9" t="s">
        <v>36</v>
      </c>
      <c r="H303" s="5" t="s">
        <v>27</v>
      </c>
      <c r="I303" s="5" t="s">
        <v>28</v>
      </c>
      <c r="J303" s="8" t="s">
        <v>37</v>
      </c>
      <c r="K303" s="5" t="s">
        <v>38</v>
      </c>
      <c r="L303" s="8" t="s">
        <v>302</v>
      </c>
      <c r="M303" s="5" t="s">
        <v>40</v>
      </c>
      <c r="N303" s="10">
        <v>1</v>
      </c>
      <c r="O303" s="11">
        <v>2063.96</v>
      </c>
      <c r="P303" s="11">
        <f t="shared" si="28"/>
        <v>2063.96</v>
      </c>
      <c r="Q303" s="68">
        <v>86326</v>
      </c>
      <c r="R303" s="69" t="s">
        <v>48</v>
      </c>
      <c r="S303" s="69"/>
      <c r="T303" s="36"/>
      <c r="U303" s="69"/>
      <c r="V303" s="12"/>
      <c r="W303" s="12"/>
      <c r="X303" s="46"/>
      <c r="Y303" s="105"/>
      <c r="Z303" s="105"/>
      <c r="AA303" s="105"/>
      <c r="AB303" s="98"/>
      <c r="AC303" s="98"/>
      <c r="AD303" s="98"/>
      <c r="AE303" s="111">
        <f t="shared" si="31"/>
        <v>0</v>
      </c>
      <c r="AF303" s="111"/>
      <c r="AG303" s="111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</row>
    <row r="304" spans="1:73" s="51" customFormat="1" ht="15" customHeight="1" x14ac:dyDescent="0.25">
      <c r="A304" s="5">
        <v>162</v>
      </c>
      <c r="B304" s="6" t="s">
        <v>93</v>
      </c>
      <c r="C304" s="7" t="s">
        <v>196</v>
      </c>
      <c r="D304" s="5">
        <v>150</v>
      </c>
      <c r="E304" s="8">
        <v>1200</v>
      </c>
      <c r="F304" s="8">
        <v>2100</v>
      </c>
      <c r="G304" s="9" t="s">
        <v>87</v>
      </c>
      <c r="H304" s="5" t="s">
        <v>27</v>
      </c>
      <c r="I304" s="5" t="s">
        <v>28</v>
      </c>
      <c r="J304" s="8" t="s">
        <v>37</v>
      </c>
      <c r="K304" s="5" t="s">
        <v>38</v>
      </c>
      <c r="L304" s="8" t="s">
        <v>302</v>
      </c>
      <c r="M304" s="5" t="s">
        <v>40</v>
      </c>
      <c r="N304" s="10">
        <v>1</v>
      </c>
      <c r="O304" s="11">
        <v>2149.7150000000001</v>
      </c>
      <c r="P304" s="11">
        <f t="shared" si="28"/>
        <v>2149.7150000000001</v>
      </c>
      <c r="Q304" s="68">
        <v>86339</v>
      </c>
      <c r="R304" s="69" t="s">
        <v>48</v>
      </c>
      <c r="S304" s="69"/>
      <c r="T304" s="36"/>
      <c r="U304" s="69"/>
      <c r="V304" s="12"/>
      <c r="W304" s="12"/>
      <c r="X304" s="46"/>
      <c r="Y304" s="105"/>
      <c r="Z304" s="105"/>
      <c r="AA304" s="105"/>
      <c r="AB304" s="98"/>
      <c r="AC304" s="98"/>
      <c r="AD304" s="98"/>
      <c r="AE304" s="111">
        <f t="shared" si="31"/>
        <v>0</v>
      </c>
      <c r="AF304" s="111"/>
      <c r="AG304" s="111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</row>
    <row r="305" spans="1:73" s="51" customFormat="1" ht="15" customHeight="1" x14ac:dyDescent="0.25">
      <c r="A305" s="5">
        <v>163</v>
      </c>
      <c r="B305" s="6" t="s">
        <v>93</v>
      </c>
      <c r="C305" s="7" t="s">
        <v>197</v>
      </c>
      <c r="D305" s="5">
        <v>150</v>
      </c>
      <c r="E305" s="8">
        <v>1200</v>
      </c>
      <c r="F305" s="8">
        <v>2100</v>
      </c>
      <c r="G305" s="9" t="s">
        <v>87</v>
      </c>
      <c r="H305" s="5" t="s">
        <v>27</v>
      </c>
      <c r="I305" s="5" t="s">
        <v>28</v>
      </c>
      <c r="J305" s="8" t="s">
        <v>37</v>
      </c>
      <c r="K305" s="5" t="s">
        <v>38</v>
      </c>
      <c r="L305" s="8" t="s">
        <v>302</v>
      </c>
      <c r="M305" s="5" t="s">
        <v>40</v>
      </c>
      <c r="N305" s="10">
        <v>1</v>
      </c>
      <c r="O305" s="11">
        <v>2149.7150000000001</v>
      </c>
      <c r="P305" s="11">
        <f t="shared" si="28"/>
        <v>2149.7150000000001</v>
      </c>
      <c r="Q305" s="68">
        <v>86339</v>
      </c>
      <c r="R305" s="69" t="s">
        <v>48</v>
      </c>
      <c r="S305" s="69"/>
      <c r="T305" s="36"/>
      <c r="U305" s="69"/>
      <c r="V305" s="12"/>
      <c r="W305" s="12"/>
      <c r="X305" s="46"/>
      <c r="Y305" s="105"/>
      <c r="Z305" s="105"/>
      <c r="AA305" s="105"/>
      <c r="AB305" s="98"/>
      <c r="AC305" s="98"/>
      <c r="AD305" s="98"/>
      <c r="AE305" s="111">
        <f t="shared" si="31"/>
        <v>0</v>
      </c>
      <c r="AF305" s="111"/>
      <c r="AG305" s="111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</row>
    <row r="306" spans="1:73" s="154" customFormat="1" ht="15" customHeight="1" x14ac:dyDescent="0.3">
      <c r="A306" s="144">
        <v>164</v>
      </c>
      <c r="B306" s="144" t="s">
        <v>198</v>
      </c>
      <c r="C306" s="141" t="s">
        <v>199</v>
      </c>
      <c r="D306" s="144">
        <v>150</v>
      </c>
      <c r="E306" s="143">
        <v>1100</v>
      </c>
      <c r="F306" s="143">
        <v>2100</v>
      </c>
      <c r="G306" s="145" t="s">
        <v>87</v>
      </c>
      <c r="H306" s="144" t="s">
        <v>27</v>
      </c>
      <c r="I306" s="144" t="s">
        <v>28</v>
      </c>
      <c r="J306" s="143" t="s">
        <v>37</v>
      </c>
      <c r="K306" s="144" t="s">
        <v>30</v>
      </c>
      <c r="L306" s="143" t="s">
        <v>302</v>
      </c>
      <c r="M306" s="144" t="s">
        <v>32</v>
      </c>
      <c r="N306" s="143">
        <v>1</v>
      </c>
      <c r="O306" s="146">
        <v>2156.98875</v>
      </c>
      <c r="P306" s="146">
        <f t="shared" si="28"/>
        <v>2156.98875</v>
      </c>
      <c r="Q306" s="150" t="s">
        <v>424</v>
      </c>
      <c r="R306" s="151"/>
      <c r="S306" s="151"/>
      <c r="T306" s="152" t="s">
        <v>370</v>
      </c>
      <c r="U306" s="151"/>
      <c r="V306" s="143" t="s">
        <v>371</v>
      </c>
      <c r="W306" s="143" t="s">
        <v>328</v>
      </c>
      <c r="X306" s="143" t="s">
        <v>48</v>
      </c>
      <c r="Y306" s="143"/>
      <c r="Z306" s="143"/>
      <c r="AA306" s="143"/>
      <c r="AB306" s="147">
        <f>P306*70/100</f>
        <v>1509.8921249999999</v>
      </c>
      <c r="AC306" s="143"/>
      <c r="AD306" s="153"/>
      <c r="AE306" s="148">
        <f t="shared" si="31"/>
        <v>1509.8921249999999</v>
      </c>
      <c r="AF306" s="148">
        <f t="shared" ref="AF306" si="32">Z306+AA306+AC306+AD306</f>
        <v>0</v>
      </c>
      <c r="AG306" s="148"/>
    </row>
    <row r="307" spans="1:73" s="51" customFormat="1" ht="15" customHeight="1" x14ac:dyDescent="0.25">
      <c r="A307" s="5">
        <v>165</v>
      </c>
      <c r="B307" s="6" t="s">
        <v>192</v>
      </c>
      <c r="C307" s="15" t="s">
        <v>202</v>
      </c>
      <c r="D307" s="5">
        <v>150</v>
      </c>
      <c r="E307" s="8">
        <v>1200</v>
      </c>
      <c r="F307" s="8">
        <v>2400</v>
      </c>
      <c r="G307" s="9" t="s">
        <v>87</v>
      </c>
      <c r="H307" s="5" t="s">
        <v>27</v>
      </c>
      <c r="I307" s="5" t="s">
        <v>28</v>
      </c>
      <c r="J307" s="8" t="s">
        <v>37</v>
      </c>
      <c r="K307" s="5" t="s">
        <v>38</v>
      </c>
      <c r="L307" s="8" t="s">
        <v>302</v>
      </c>
      <c r="M307" s="5" t="s">
        <v>40</v>
      </c>
      <c r="N307" s="10">
        <v>1</v>
      </c>
      <c r="O307" s="11">
        <v>2363.96</v>
      </c>
      <c r="P307" s="11">
        <f t="shared" si="28"/>
        <v>2363.96</v>
      </c>
      <c r="Q307" s="68">
        <v>86341</v>
      </c>
      <c r="R307" s="69" t="s">
        <v>48</v>
      </c>
      <c r="S307" s="69"/>
      <c r="T307" s="36"/>
      <c r="U307" s="69"/>
      <c r="V307" s="12"/>
      <c r="W307" s="12"/>
      <c r="X307" s="46"/>
      <c r="Y307" s="105"/>
      <c r="Z307" s="105"/>
      <c r="AA307" s="105"/>
      <c r="AB307" s="98"/>
      <c r="AC307" s="98"/>
      <c r="AD307" s="98"/>
      <c r="AE307" s="111">
        <f t="shared" si="31"/>
        <v>0</v>
      </c>
      <c r="AF307" s="111"/>
      <c r="AG307" s="111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</row>
    <row r="308" spans="1:73" s="51" customFormat="1" ht="15" customHeight="1" x14ac:dyDescent="0.25">
      <c r="A308" s="5">
        <v>166</v>
      </c>
      <c r="B308" s="6" t="s">
        <v>192</v>
      </c>
      <c r="C308" s="15" t="s">
        <v>203</v>
      </c>
      <c r="D308" s="5">
        <v>150</v>
      </c>
      <c r="E308" s="8">
        <v>1200</v>
      </c>
      <c r="F308" s="8">
        <v>2400</v>
      </c>
      <c r="G308" s="9" t="s">
        <v>87</v>
      </c>
      <c r="H308" s="5" t="s">
        <v>27</v>
      </c>
      <c r="I308" s="5" t="s">
        <v>28</v>
      </c>
      <c r="J308" s="8" t="s">
        <v>37</v>
      </c>
      <c r="K308" s="5" t="s">
        <v>38</v>
      </c>
      <c r="L308" s="8" t="s">
        <v>302</v>
      </c>
      <c r="M308" s="5" t="s">
        <v>40</v>
      </c>
      <c r="N308" s="10">
        <v>1</v>
      </c>
      <c r="O308" s="11">
        <v>2363.96</v>
      </c>
      <c r="P308" s="11">
        <f t="shared" ref="P308:P319" si="33">O308*N308</f>
        <v>2363.96</v>
      </c>
      <c r="Q308" s="68">
        <v>86341</v>
      </c>
      <c r="R308" s="69" t="s">
        <v>48</v>
      </c>
      <c r="S308" s="69"/>
      <c r="T308" s="36"/>
      <c r="U308" s="69"/>
      <c r="V308" s="12"/>
      <c r="W308" s="12"/>
      <c r="X308" s="46"/>
      <c r="Y308" s="105"/>
      <c r="Z308" s="105"/>
      <c r="AA308" s="105"/>
      <c r="AB308" s="98"/>
      <c r="AC308" s="98"/>
      <c r="AD308" s="98"/>
      <c r="AE308" s="111">
        <f t="shared" si="31"/>
        <v>0</v>
      </c>
      <c r="AF308" s="111"/>
      <c r="AG308" s="111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</row>
    <row r="309" spans="1:73" s="154" customFormat="1" ht="15" customHeight="1" x14ac:dyDescent="0.3">
      <c r="A309" s="144">
        <v>167</v>
      </c>
      <c r="B309" s="144" t="s">
        <v>204</v>
      </c>
      <c r="C309" s="141" t="s">
        <v>205</v>
      </c>
      <c r="D309" s="144">
        <v>150</v>
      </c>
      <c r="E309" s="143">
        <v>1200</v>
      </c>
      <c r="F309" s="143">
        <v>2400</v>
      </c>
      <c r="G309" s="145" t="s">
        <v>87</v>
      </c>
      <c r="H309" s="144" t="s">
        <v>27</v>
      </c>
      <c r="I309" s="144" t="s">
        <v>28</v>
      </c>
      <c r="J309" s="143" t="s">
        <v>37</v>
      </c>
      <c r="K309" s="144" t="s">
        <v>30</v>
      </c>
      <c r="L309" s="143" t="s">
        <v>31</v>
      </c>
      <c r="M309" s="144" t="s">
        <v>32</v>
      </c>
      <c r="N309" s="143">
        <v>1</v>
      </c>
      <c r="O309" s="146">
        <v>2446.21</v>
      </c>
      <c r="P309" s="146">
        <f t="shared" si="33"/>
        <v>2446.21</v>
      </c>
      <c r="Q309" s="150" t="s">
        <v>425</v>
      </c>
      <c r="R309" s="151"/>
      <c r="S309" s="151"/>
      <c r="T309" s="152" t="s">
        <v>370</v>
      </c>
      <c r="U309" s="151"/>
      <c r="V309" s="143" t="s">
        <v>371</v>
      </c>
      <c r="W309" s="143" t="s">
        <v>328</v>
      </c>
      <c r="X309" s="143" t="s">
        <v>48</v>
      </c>
      <c r="Y309" s="143"/>
      <c r="Z309" s="143"/>
      <c r="AA309" s="143"/>
      <c r="AB309" s="147">
        <f>P309*70/100</f>
        <v>1712.3470000000002</v>
      </c>
      <c r="AC309" s="143"/>
      <c r="AD309" s="153"/>
      <c r="AE309" s="148">
        <f t="shared" si="31"/>
        <v>1712.3470000000002</v>
      </c>
      <c r="AF309" s="148">
        <f t="shared" ref="AF309:AF310" si="34">Z309+AA309+AC309+AD309</f>
        <v>0</v>
      </c>
      <c r="AG309" s="148"/>
    </row>
    <row r="310" spans="1:73" ht="15" customHeight="1" x14ac:dyDescent="0.3">
      <c r="A310" s="17">
        <v>168</v>
      </c>
      <c r="B310" s="17" t="s">
        <v>426</v>
      </c>
      <c r="C310" s="18" t="s">
        <v>427</v>
      </c>
      <c r="D310" s="17">
        <v>150</v>
      </c>
      <c r="E310" s="19">
        <v>1000</v>
      </c>
      <c r="F310" s="19">
        <v>2100</v>
      </c>
      <c r="G310" s="20" t="s">
        <v>36</v>
      </c>
      <c r="H310" s="17" t="s">
        <v>27</v>
      </c>
      <c r="I310" s="17" t="s">
        <v>28</v>
      </c>
      <c r="J310" s="19" t="s">
        <v>37</v>
      </c>
      <c r="K310" s="17" t="s">
        <v>38</v>
      </c>
      <c r="L310" s="19" t="s">
        <v>39</v>
      </c>
      <c r="M310" s="17" t="s">
        <v>40</v>
      </c>
      <c r="N310" s="19">
        <v>1</v>
      </c>
      <c r="O310" s="21">
        <v>1599.7625</v>
      </c>
      <c r="P310" s="21">
        <f t="shared" si="33"/>
        <v>1599.7625</v>
      </c>
      <c r="Q310" s="53" t="s">
        <v>428</v>
      </c>
      <c r="R310" s="26"/>
      <c r="S310" s="26"/>
      <c r="T310" s="22" t="s">
        <v>429</v>
      </c>
      <c r="U310" s="23">
        <v>44918</v>
      </c>
      <c r="V310" s="19" t="s">
        <v>374</v>
      </c>
      <c r="W310" s="19" t="s">
        <v>54</v>
      </c>
      <c r="X310" s="19" t="s">
        <v>48</v>
      </c>
      <c r="Y310" s="103">
        <f>P310*70/100</f>
        <v>1119.83375</v>
      </c>
      <c r="Z310" s="103">
        <f>P310*15/100</f>
        <v>239.96437499999999</v>
      </c>
      <c r="AA310" s="103"/>
      <c r="AB310" s="95"/>
      <c r="AC310" s="95"/>
      <c r="AD310" s="109"/>
      <c r="AE310" s="111">
        <f t="shared" si="31"/>
        <v>1119.83375</v>
      </c>
      <c r="AF310" s="111">
        <f t="shared" si="34"/>
        <v>239.96437499999999</v>
      </c>
      <c r="AG310" s="111"/>
    </row>
    <row r="311" spans="1:73" s="51" customFormat="1" ht="15" customHeight="1" x14ac:dyDescent="0.25">
      <c r="A311" s="5">
        <v>169</v>
      </c>
      <c r="B311" s="6" t="s">
        <v>198</v>
      </c>
      <c r="C311" s="15" t="s">
        <v>209</v>
      </c>
      <c r="D311" s="5">
        <v>150</v>
      </c>
      <c r="E311" s="8">
        <v>1100</v>
      </c>
      <c r="F311" s="8">
        <v>2100</v>
      </c>
      <c r="G311" s="9" t="s">
        <v>87</v>
      </c>
      <c r="H311" s="5" t="s">
        <v>27</v>
      </c>
      <c r="I311" s="5" t="s">
        <v>28</v>
      </c>
      <c r="J311" s="8" t="s">
        <v>37</v>
      </c>
      <c r="K311" s="5" t="s">
        <v>38</v>
      </c>
      <c r="L311" s="8" t="s">
        <v>302</v>
      </c>
      <c r="M311" s="5" t="s">
        <v>40</v>
      </c>
      <c r="N311" s="10">
        <v>1</v>
      </c>
      <c r="O311" s="11">
        <v>2024.73875</v>
      </c>
      <c r="P311" s="11">
        <f t="shared" si="33"/>
        <v>2024.73875</v>
      </c>
      <c r="Q311" s="76">
        <v>86335</v>
      </c>
      <c r="R311" s="69" t="s">
        <v>48</v>
      </c>
      <c r="S311" s="69"/>
      <c r="T311" s="69"/>
      <c r="U311" s="69"/>
      <c r="V311" s="49"/>
      <c r="W311" s="49"/>
      <c r="X311" s="46"/>
      <c r="Y311" s="105"/>
      <c r="Z311" s="105"/>
      <c r="AA311" s="105"/>
      <c r="AB311" s="98"/>
      <c r="AC311" s="98"/>
      <c r="AD311" s="98"/>
      <c r="AE311" s="111">
        <f t="shared" si="31"/>
        <v>0</v>
      </c>
      <c r="AF311" s="111"/>
      <c r="AG311" s="111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</row>
    <row r="312" spans="1:73" s="51" customFormat="1" ht="15" customHeight="1" x14ac:dyDescent="0.25">
      <c r="A312" s="5">
        <v>170</v>
      </c>
      <c r="B312" s="6" t="s">
        <v>73</v>
      </c>
      <c r="C312" s="15" t="s">
        <v>220</v>
      </c>
      <c r="D312" s="5">
        <v>150</v>
      </c>
      <c r="E312" s="8">
        <v>1000</v>
      </c>
      <c r="F312" s="8">
        <v>2100</v>
      </c>
      <c r="G312" s="9" t="s">
        <v>36</v>
      </c>
      <c r="H312" s="5" t="s">
        <v>27</v>
      </c>
      <c r="I312" s="5" t="s">
        <v>28</v>
      </c>
      <c r="J312" s="8" t="s">
        <v>37</v>
      </c>
      <c r="K312" s="5" t="s">
        <v>38</v>
      </c>
      <c r="L312" s="8" t="s">
        <v>302</v>
      </c>
      <c r="M312" s="5" t="s">
        <v>40</v>
      </c>
      <c r="N312" s="10">
        <v>1</v>
      </c>
      <c r="O312" s="11">
        <f>O314</f>
        <v>1599.7625</v>
      </c>
      <c r="P312" s="11">
        <f t="shared" si="33"/>
        <v>1599.7625</v>
      </c>
      <c r="Q312" s="76" t="s">
        <v>430</v>
      </c>
      <c r="R312" s="69"/>
      <c r="S312" s="69"/>
      <c r="T312" s="69" t="s">
        <v>431</v>
      </c>
      <c r="U312" s="77">
        <v>44952</v>
      </c>
      <c r="V312" s="12" t="s">
        <v>432</v>
      </c>
      <c r="W312" s="49"/>
      <c r="X312" s="46"/>
      <c r="Y312" s="105"/>
      <c r="Z312" s="105"/>
      <c r="AA312" s="105"/>
      <c r="AB312" s="98"/>
      <c r="AC312" s="98"/>
      <c r="AD312" s="98"/>
      <c r="AE312" s="111">
        <f t="shared" si="31"/>
        <v>0</v>
      </c>
      <c r="AF312" s="111"/>
      <c r="AG312" s="111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</row>
    <row r="313" spans="1:73" s="51" customFormat="1" ht="15" customHeight="1" x14ac:dyDescent="0.25">
      <c r="A313" s="5">
        <v>171</v>
      </c>
      <c r="B313" s="6" t="s">
        <v>192</v>
      </c>
      <c r="C313" s="15" t="s">
        <v>223</v>
      </c>
      <c r="D313" s="5">
        <v>150</v>
      </c>
      <c r="E313" s="8">
        <v>1200</v>
      </c>
      <c r="F313" s="8">
        <v>2400</v>
      </c>
      <c r="G313" s="9" t="s">
        <v>87</v>
      </c>
      <c r="H313" s="5" t="s">
        <v>27</v>
      </c>
      <c r="I313" s="5" t="s">
        <v>28</v>
      </c>
      <c r="J313" s="8" t="s">
        <v>37</v>
      </c>
      <c r="K313" s="5" t="s">
        <v>38</v>
      </c>
      <c r="L313" s="8" t="s">
        <v>302</v>
      </c>
      <c r="M313" s="5" t="s">
        <v>40</v>
      </c>
      <c r="N313" s="10">
        <v>1</v>
      </c>
      <c r="O313" s="11">
        <v>2363.96</v>
      </c>
      <c r="P313" s="11">
        <f t="shared" si="33"/>
        <v>2363.96</v>
      </c>
      <c r="Q313" s="76">
        <v>86341</v>
      </c>
      <c r="R313" s="69" t="s">
        <v>48</v>
      </c>
      <c r="S313" s="69"/>
      <c r="T313" s="69"/>
      <c r="U313" s="69"/>
      <c r="V313" s="49"/>
      <c r="W313" s="49"/>
      <c r="X313" s="46"/>
      <c r="Y313" s="105"/>
      <c r="Z313" s="105"/>
      <c r="AA313" s="105"/>
      <c r="AB313" s="98"/>
      <c r="AC313" s="98"/>
      <c r="AD313" s="98"/>
      <c r="AE313" s="111">
        <f t="shared" si="31"/>
        <v>0</v>
      </c>
      <c r="AF313" s="111"/>
      <c r="AG313" s="111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</row>
    <row r="314" spans="1:73" s="51" customFormat="1" ht="15" customHeight="1" x14ac:dyDescent="0.25">
      <c r="A314" s="5">
        <v>172</v>
      </c>
      <c r="B314" s="6" t="s">
        <v>73</v>
      </c>
      <c r="C314" s="15" t="s">
        <v>224</v>
      </c>
      <c r="D314" s="5">
        <v>150</v>
      </c>
      <c r="E314" s="8">
        <v>1000</v>
      </c>
      <c r="F314" s="8">
        <v>2100</v>
      </c>
      <c r="G314" s="9" t="s">
        <v>36</v>
      </c>
      <c r="H314" s="5" t="s">
        <v>27</v>
      </c>
      <c r="I314" s="5" t="s">
        <v>28</v>
      </c>
      <c r="J314" s="8" t="s">
        <v>37</v>
      </c>
      <c r="K314" s="5" t="s">
        <v>38</v>
      </c>
      <c r="L314" s="8" t="s">
        <v>302</v>
      </c>
      <c r="M314" s="5" t="s">
        <v>40</v>
      </c>
      <c r="N314" s="10">
        <v>1</v>
      </c>
      <c r="O314" s="11">
        <v>1599.7625</v>
      </c>
      <c r="P314" s="11">
        <f t="shared" si="33"/>
        <v>1599.7625</v>
      </c>
      <c r="Q314" s="76" t="s">
        <v>430</v>
      </c>
      <c r="R314" s="69"/>
      <c r="S314" s="69"/>
      <c r="T314" s="69" t="s">
        <v>431</v>
      </c>
      <c r="U314" s="77">
        <v>44952</v>
      </c>
      <c r="V314" s="12" t="s">
        <v>432</v>
      </c>
      <c r="W314" s="49"/>
      <c r="X314" s="46"/>
      <c r="Y314" s="105"/>
      <c r="Z314" s="105"/>
      <c r="AA314" s="105"/>
      <c r="AB314" s="98"/>
      <c r="AC314" s="98"/>
      <c r="AD314" s="98"/>
      <c r="AE314" s="111">
        <f t="shared" si="31"/>
        <v>0</v>
      </c>
      <c r="AF314" s="111"/>
      <c r="AG314" s="111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</row>
    <row r="315" spans="1:73" s="51" customFormat="1" ht="15" customHeight="1" x14ac:dyDescent="0.25">
      <c r="A315" s="5">
        <v>173</v>
      </c>
      <c r="B315" s="6" t="s">
        <v>73</v>
      </c>
      <c r="C315" s="15" t="s">
        <v>236</v>
      </c>
      <c r="D315" s="5">
        <v>150</v>
      </c>
      <c r="E315" s="8">
        <v>1000</v>
      </c>
      <c r="F315" s="8">
        <v>2100</v>
      </c>
      <c r="G315" s="9" t="s">
        <v>36</v>
      </c>
      <c r="H315" s="5" t="s">
        <v>27</v>
      </c>
      <c r="I315" s="5" t="s">
        <v>28</v>
      </c>
      <c r="J315" s="8" t="s">
        <v>37</v>
      </c>
      <c r="K315" s="5" t="s">
        <v>38</v>
      </c>
      <c r="L315" s="8" t="s">
        <v>302</v>
      </c>
      <c r="M315" s="5" t="s">
        <v>40</v>
      </c>
      <c r="N315" s="10">
        <v>1</v>
      </c>
      <c r="O315" s="11">
        <v>1599.7625</v>
      </c>
      <c r="P315" s="11">
        <f t="shared" si="33"/>
        <v>1599.7625</v>
      </c>
      <c r="Q315" s="76" t="s">
        <v>430</v>
      </c>
      <c r="R315" s="69"/>
      <c r="S315" s="69"/>
      <c r="T315" s="69" t="s">
        <v>431</v>
      </c>
      <c r="U315" s="69"/>
      <c r="V315" s="49"/>
      <c r="W315" s="49"/>
      <c r="X315" s="46"/>
      <c r="Y315" s="105"/>
      <c r="Z315" s="105"/>
      <c r="AA315" s="105"/>
      <c r="AB315" s="98"/>
      <c r="AC315" s="98"/>
      <c r="AD315" s="98"/>
      <c r="AE315" s="111">
        <f t="shared" si="31"/>
        <v>0</v>
      </c>
      <c r="AF315" s="111"/>
      <c r="AG315" s="111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</row>
    <row r="316" spans="1:73" s="51" customFormat="1" ht="15" customHeight="1" x14ac:dyDescent="0.25">
      <c r="A316" s="5">
        <v>174</v>
      </c>
      <c r="B316" s="6" t="s">
        <v>73</v>
      </c>
      <c r="C316" s="15" t="s">
        <v>433</v>
      </c>
      <c r="D316" s="5">
        <v>150</v>
      </c>
      <c r="E316" s="8">
        <v>1000</v>
      </c>
      <c r="F316" s="8">
        <v>2100</v>
      </c>
      <c r="G316" s="9" t="s">
        <v>36</v>
      </c>
      <c r="H316" s="5" t="s">
        <v>27</v>
      </c>
      <c r="I316" s="5" t="s">
        <v>28</v>
      </c>
      <c r="J316" s="8" t="s">
        <v>37</v>
      </c>
      <c r="K316" s="5" t="s">
        <v>38</v>
      </c>
      <c r="L316" s="8" t="s">
        <v>302</v>
      </c>
      <c r="M316" s="5" t="s">
        <v>40</v>
      </c>
      <c r="N316" s="10">
        <v>1</v>
      </c>
      <c r="O316" s="11">
        <v>1599.7625</v>
      </c>
      <c r="P316" s="11">
        <f t="shared" si="33"/>
        <v>1599.7625</v>
      </c>
      <c r="Q316" s="76" t="s">
        <v>430</v>
      </c>
      <c r="R316" s="69"/>
      <c r="S316" s="69"/>
      <c r="T316" s="69" t="s">
        <v>431</v>
      </c>
      <c r="U316" s="77">
        <v>44952</v>
      </c>
      <c r="V316" s="12" t="s">
        <v>432</v>
      </c>
      <c r="W316" s="49"/>
      <c r="X316" s="46"/>
      <c r="Y316" s="105"/>
      <c r="Z316" s="105"/>
      <c r="AA316" s="105"/>
      <c r="AB316" s="98"/>
      <c r="AC316" s="98"/>
      <c r="AD316" s="98"/>
      <c r="AE316" s="111">
        <f t="shared" si="31"/>
        <v>0</v>
      </c>
      <c r="AF316" s="111"/>
      <c r="AG316" s="111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</row>
    <row r="317" spans="1:73" s="51" customFormat="1" ht="15" customHeight="1" x14ac:dyDescent="0.25">
      <c r="A317" s="5">
        <v>175</v>
      </c>
      <c r="B317" s="6" t="s">
        <v>137</v>
      </c>
      <c r="C317" s="15" t="s">
        <v>434</v>
      </c>
      <c r="D317" s="5">
        <v>150</v>
      </c>
      <c r="E317" s="8">
        <v>1200</v>
      </c>
      <c r="F317" s="8">
        <v>2100</v>
      </c>
      <c r="G317" s="9" t="s">
        <v>36</v>
      </c>
      <c r="H317" s="5" t="s">
        <v>27</v>
      </c>
      <c r="I317" s="5" t="s">
        <v>28</v>
      </c>
      <c r="J317" s="8" t="s">
        <v>37</v>
      </c>
      <c r="K317" s="5" t="s">
        <v>38</v>
      </c>
      <c r="L317" s="8" t="s">
        <v>302</v>
      </c>
      <c r="M317" s="5" t="s">
        <v>40</v>
      </c>
      <c r="N317" s="10">
        <v>1</v>
      </c>
      <c r="O317" s="11">
        <v>1849.7149999999999</v>
      </c>
      <c r="P317" s="11">
        <f t="shared" si="33"/>
        <v>1849.7149999999999</v>
      </c>
      <c r="Q317" s="76"/>
      <c r="R317" s="69"/>
      <c r="S317" s="69"/>
      <c r="T317" s="69"/>
      <c r="U317" s="69"/>
      <c r="V317" s="49"/>
      <c r="W317" s="49"/>
      <c r="X317" s="46"/>
      <c r="Y317" s="105"/>
      <c r="Z317" s="105"/>
      <c r="AA317" s="105"/>
      <c r="AB317" s="98"/>
      <c r="AC317" s="98"/>
      <c r="AD317" s="98"/>
      <c r="AE317" s="111">
        <f t="shared" si="31"/>
        <v>0</v>
      </c>
      <c r="AF317" s="111"/>
      <c r="AG317" s="111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</row>
    <row r="318" spans="1:73" s="51" customFormat="1" ht="15" customHeight="1" x14ac:dyDescent="0.25">
      <c r="A318" s="5">
        <v>176</v>
      </c>
      <c r="B318" s="6" t="s">
        <v>259</v>
      </c>
      <c r="C318" s="15" t="s">
        <v>260</v>
      </c>
      <c r="D318" s="5">
        <v>150</v>
      </c>
      <c r="E318" s="8">
        <v>1700</v>
      </c>
      <c r="F318" s="8">
        <v>2100</v>
      </c>
      <c r="G318" s="9" t="s">
        <v>26</v>
      </c>
      <c r="H318" s="5" t="s">
        <v>27</v>
      </c>
      <c r="I318" s="5" t="s">
        <v>28</v>
      </c>
      <c r="J318" s="8" t="s">
        <v>37</v>
      </c>
      <c r="K318" s="5" t="s">
        <v>38</v>
      </c>
      <c r="L318" s="8" t="s">
        <v>302</v>
      </c>
      <c r="M318" s="5" t="s">
        <v>40</v>
      </c>
      <c r="N318" s="10">
        <v>1</v>
      </c>
      <c r="O318" s="11">
        <v>2574.5962500000001</v>
      </c>
      <c r="P318" s="11">
        <f t="shared" si="33"/>
        <v>2574.5962500000001</v>
      </c>
      <c r="Q318" s="76">
        <v>86327</v>
      </c>
      <c r="R318" s="69" t="s">
        <v>48</v>
      </c>
      <c r="S318" s="69"/>
      <c r="T318" s="69"/>
      <c r="U318" s="69"/>
      <c r="V318" s="49"/>
      <c r="W318" s="49"/>
      <c r="X318" s="46"/>
      <c r="Y318" s="105"/>
      <c r="Z318" s="105"/>
      <c r="AA318" s="105"/>
      <c r="AB318" s="98"/>
      <c r="AC318" s="98"/>
      <c r="AD318" s="98"/>
      <c r="AE318" s="111">
        <f t="shared" si="31"/>
        <v>0</v>
      </c>
      <c r="AF318" s="111"/>
      <c r="AG318" s="111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</row>
    <row r="319" spans="1:73" s="51" customFormat="1" ht="15" customHeight="1" x14ac:dyDescent="0.25">
      <c r="A319" s="5">
        <v>177</v>
      </c>
      <c r="B319" s="6" t="s">
        <v>34</v>
      </c>
      <c r="C319" s="15" t="s">
        <v>286</v>
      </c>
      <c r="D319" s="5">
        <v>150</v>
      </c>
      <c r="E319" s="8">
        <v>900</v>
      </c>
      <c r="F319" s="8">
        <v>2100</v>
      </c>
      <c r="G319" s="9" t="s">
        <v>36</v>
      </c>
      <c r="H319" s="5" t="s">
        <v>27</v>
      </c>
      <c r="I319" s="5" t="s">
        <v>28</v>
      </c>
      <c r="J319" s="8" t="s">
        <v>37</v>
      </c>
      <c r="K319" s="5" t="s">
        <v>38</v>
      </c>
      <c r="L319" s="8" t="s">
        <v>39</v>
      </c>
      <c r="M319" s="5" t="s">
        <v>40</v>
      </c>
      <c r="N319" s="10">
        <v>1</v>
      </c>
      <c r="O319" s="11">
        <v>1540.25</v>
      </c>
      <c r="P319" s="11">
        <f t="shared" si="33"/>
        <v>1540.25</v>
      </c>
      <c r="Q319" s="68">
        <v>86308</v>
      </c>
      <c r="R319" s="68" t="s">
        <v>48</v>
      </c>
      <c r="S319" s="69"/>
      <c r="T319" s="69"/>
      <c r="U319" s="69"/>
      <c r="V319" s="49"/>
      <c r="W319" s="49"/>
      <c r="X319" s="46"/>
      <c r="Y319" s="105"/>
      <c r="Z319" s="105"/>
      <c r="AA319" s="105"/>
      <c r="AB319" s="98"/>
      <c r="AC319" s="98"/>
      <c r="AD319" s="98"/>
      <c r="AE319" s="111">
        <f t="shared" si="31"/>
        <v>0</v>
      </c>
      <c r="AF319" s="111"/>
      <c r="AG319" s="111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</row>
    <row r="320" spans="1:73" s="51" customFormat="1" ht="15" customHeight="1" x14ac:dyDescent="0.25">
      <c r="A320" s="129" t="s">
        <v>435</v>
      </c>
      <c r="B320" s="129"/>
      <c r="C320" s="129"/>
      <c r="D320" s="129"/>
      <c r="E320" s="46"/>
      <c r="F320" s="46"/>
      <c r="G320" s="46"/>
      <c r="H320" s="46"/>
      <c r="I320" s="46"/>
      <c r="J320" s="46"/>
      <c r="K320" s="46"/>
      <c r="L320" s="27"/>
      <c r="M320" s="46"/>
      <c r="N320" s="46"/>
      <c r="O320" s="46"/>
      <c r="P320" s="78"/>
      <c r="Q320" s="68"/>
      <c r="R320" s="69"/>
      <c r="S320" s="69"/>
      <c r="T320" s="69"/>
      <c r="U320" s="69"/>
      <c r="V320" s="49"/>
      <c r="W320" s="49"/>
      <c r="X320" s="46"/>
      <c r="Y320" s="105"/>
      <c r="Z320" s="105"/>
      <c r="AA320" s="105"/>
      <c r="AB320" s="98"/>
      <c r="AC320" s="98"/>
      <c r="AD320" s="98"/>
      <c r="AE320" s="111">
        <f t="shared" si="31"/>
        <v>0</v>
      </c>
      <c r="AF320" s="111"/>
      <c r="AG320" s="111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</row>
    <row r="321" spans="1:73" s="82" customFormat="1" ht="15" customHeight="1" x14ac:dyDescent="0.25">
      <c r="A321" s="27">
        <v>205</v>
      </c>
      <c r="B321" s="79"/>
      <c r="C321" s="79"/>
      <c r="D321" s="79"/>
      <c r="E321" s="79"/>
      <c r="F321" s="79"/>
      <c r="G321" s="79" t="s">
        <v>436</v>
      </c>
      <c r="H321" s="79"/>
      <c r="I321" s="79"/>
      <c r="J321" s="79"/>
      <c r="K321" s="79"/>
      <c r="L321" s="79"/>
      <c r="M321" s="79"/>
      <c r="N321" s="27">
        <v>1</v>
      </c>
      <c r="O321" s="27">
        <v>2500</v>
      </c>
      <c r="P321" s="80">
        <v>2500</v>
      </c>
      <c r="Q321" s="68"/>
      <c r="R321" s="68"/>
      <c r="S321" s="68" t="s">
        <v>437</v>
      </c>
      <c r="T321" s="68">
        <v>764</v>
      </c>
      <c r="U321" s="68"/>
      <c r="V321" s="27" t="s">
        <v>438</v>
      </c>
      <c r="W321" s="27"/>
      <c r="X321" s="27"/>
      <c r="Y321" s="106"/>
      <c r="Z321" s="106"/>
      <c r="AA321" s="106"/>
      <c r="AB321" s="100"/>
      <c r="AC321" s="100"/>
      <c r="AD321" s="100"/>
      <c r="AE321" s="111">
        <f t="shared" si="31"/>
        <v>0</v>
      </c>
      <c r="AF321" s="111"/>
      <c r="AG321" s="111"/>
      <c r="AH321" s="81"/>
      <c r="AI321" s="81"/>
      <c r="AJ321" s="81"/>
      <c r="AK321" s="81"/>
      <c r="AL321" s="81"/>
      <c r="AM321" s="81"/>
      <c r="AN321" s="81"/>
      <c r="AO321" s="81"/>
      <c r="AP321" s="81"/>
      <c r="AQ321" s="81"/>
      <c r="AR321" s="81"/>
      <c r="AS321" s="81"/>
      <c r="AT321" s="81"/>
      <c r="AU321" s="81"/>
      <c r="AV321" s="81"/>
      <c r="AW321" s="81"/>
      <c r="AX321" s="81"/>
      <c r="AY321" s="81"/>
      <c r="AZ321" s="81"/>
      <c r="BA321" s="81"/>
      <c r="BB321" s="81"/>
      <c r="BC321" s="81"/>
      <c r="BD321" s="81"/>
      <c r="BE321" s="81"/>
      <c r="BF321" s="81"/>
      <c r="BG321" s="81"/>
      <c r="BH321" s="81"/>
      <c r="BI321" s="81"/>
      <c r="BJ321" s="81"/>
      <c r="BK321" s="81"/>
      <c r="BL321" s="81"/>
      <c r="BM321" s="81"/>
      <c r="BN321" s="81"/>
      <c r="BO321" s="81"/>
      <c r="BP321" s="81"/>
      <c r="BQ321" s="81"/>
      <c r="BR321" s="81"/>
      <c r="BS321" s="81"/>
      <c r="BT321" s="81"/>
      <c r="BU321" s="81"/>
    </row>
    <row r="322" spans="1:73" ht="15" customHeight="1" x14ac:dyDescent="0.3">
      <c r="A322" s="112"/>
      <c r="B322" s="130" t="s">
        <v>439</v>
      </c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13">
        <f>SUM(P198:P321)</f>
        <v>419026.93125000031</v>
      </c>
      <c r="Q322" s="114"/>
      <c r="R322" s="115"/>
      <c r="S322" s="115"/>
      <c r="T322" s="115"/>
      <c r="U322" s="115"/>
      <c r="V322" s="116"/>
      <c r="W322" s="116"/>
      <c r="X322" s="112"/>
      <c r="Y322" s="113">
        <f>SUBTOTAL(9,Y5:Y310)</f>
        <v>18614.106</v>
      </c>
      <c r="Z322" s="113">
        <f t="shared" ref="Z322" si="35">SUBTOTAL(9,Z5:Z310)</f>
        <v>3988.7370000000001</v>
      </c>
      <c r="AA322" s="113"/>
      <c r="AB322" s="113">
        <f>SUBTOTAL(9,AB5:AB310)</f>
        <v>42501.694725000001</v>
      </c>
      <c r="AC322" s="112"/>
      <c r="AD322" s="112"/>
      <c r="AE322" s="118">
        <f>SUM(AE3:AE321)</f>
        <v>61115.800724999994</v>
      </c>
      <c r="AF322" s="118">
        <f t="shared" ref="AF322:AG322" si="36">SUM(AF3:AF321)</f>
        <v>3988.7370000000001</v>
      </c>
      <c r="AG322" s="117">
        <f t="shared" si="36"/>
        <v>0</v>
      </c>
    </row>
    <row r="323" spans="1:73" ht="15" hidden="1" customHeight="1" x14ac:dyDescent="0.3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19"/>
      <c r="M323" s="83"/>
      <c r="N323" s="83"/>
      <c r="O323" s="83"/>
      <c r="P323" s="85"/>
      <c r="Q323" s="53"/>
      <c r="R323" s="26"/>
      <c r="S323" s="26"/>
      <c r="T323" s="26"/>
      <c r="U323" s="26"/>
      <c r="V323" s="84"/>
      <c r="W323" s="84"/>
      <c r="X323" s="83"/>
      <c r="Y323" s="83"/>
      <c r="Z323" s="83"/>
      <c r="AA323" s="83"/>
      <c r="AB323" s="83"/>
      <c r="AC323" s="83"/>
    </row>
    <row r="324" spans="1:73" ht="15" hidden="1" customHeight="1" x14ac:dyDescent="0.3">
      <c r="A324" s="83"/>
      <c r="B324" s="83"/>
      <c r="C324" s="83"/>
      <c r="D324" s="83"/>
      <c r="E324" s="83"/>
      <c r="F324" s="83"/>
      <c r="G324" s="83"/>
      <c r="H324" s="121"/>
      <c r="I324" s="121"/>
      <c r="J324" s="121"/>
      <c r="K324" s="121"/>
      <c r="L324" s="122"/>
      <c r="M324" s="121"/>
      <c r="N324" s="121"/>
      <c r="O324" s="121"/>
      <c r="P324" s="123"/>
      <c r="Q324" s="124"/>
      <c r="R324" s="125"/>
      <c r="S324" s="125"/>
      <c r="T324" s="125"/>
      <c r="U324" s="125"/>
      <c r="V324" s="126"/>
      <c r="W324" s="126"/>
      <c r="X324" s="121"/>
      <c r="Y324" s="121"/>
      <c r="Z324" s="121"/>
      <c r="AA324" s="121"/>
      <c r="AB324" s="121"/>
      <c r="AC324" s="121"/>
    </row>
    <row r="325" spans="1:73" s="74" customFormat="1" ht="15" customHeight="1" x14ac:dyDescent="0.3">
      <c r="L325" s="24"/>
      <c r="P325" s="90"/>
      <c r="Q325" s="91"/>
      <c r="R325" s="92"/>
      <c r="S325" s="92"/>
      <c r="T325" s="92"/>
      <c r="U325" s="92"/>
      <c r="V325" s="93"/>
      <c r="W325" s="93"/>
    </row>
    <row r="326" spans="1:73" s="74" customFormat="1" ht="15" customHeight="1" x14ac:dyDescent="0.3">
      <c r="L326" s="24"/>
      <c r="P326" s="90"/>
      <c r="Q326" s="91"/>
      <c r="R326" s="92"/>
      <c r="S326" s="92"/>
      <c r="T326" s="92"/>
      <c r="U326" s="92"/>
      <c r="V326" s="93"/>
      <c r="W326" s="93"/>
    </row>
    <row r="327" spans="1:73" s="74" customFormat="1" ht="15" customHeight="1" x14ac:dyDescent="0.3">
      <c r="L327" s="24"/>
      <c r="P327" s="90"/>
      <c r="Q327" s="91"/>
      <c r="R327" s="92"/>
      <c r="S327" s="92"/>
      <c r="T327" s="92"/>
      <c r="U327" s="92"/>
      <c r="V327" s="93"/>
      <c r="W327" s="93"/>
    </row>
    <row r="328" spans="1:73" s="74" customFormat="1" ht="15" customHeight="1" x14ac:dyDescent="0.3">
      <c r="L328" s="24"/>
      <c r="P328" s="90"/>
      <c r="Q328" s="91"/>
      <c r="R328" s="92"/>
      <c r="S328" s="92"/>
      <c r="T328" s="92"/>
      <c r="U328" s="92"/>
      <c r="V328" s="93"/>
      <c r="W328" s="93"/>
    </row>
    <row r="329" spans="1:73" s="74" customFormat="1" ht="15" customHeight="1" x14ac:dyDescent="0.3">
      <c r="L329" s="24"/>
      <c r="P329" s="90"/>
      <c r="Q329" s="91"/>
      <c r="R329" s="92"/>
      <c r="S329" s="92"/>
      <c r="T329" s="92"/>
      <c r="U329" s="92"/>
      <c r="V329" s="93"/>
      <c r="W329" s="93"/>
    </row>
    <row r="330" spans="1:73" s="74" customFormat="1" ht="15" customHeight="1" x14ac:dyDescent="0.3">
      <c r="L330" s="24"/>
      <c r="P330" s="90"/>
      <c r="Q330" s="91"/>
      <c r="R330" s="92"/>
      <c r="S330" s="92"/>
      <c r="T330" s="92"/>
      <c r="U330" s="92"/>
      <c r="V330" s="93"/>
      <c r="W330" s="93"/>
    </row>
    <row r="331" spans="1:73" s="74" customFormat="1" ht="15" customHeight="1" x14ac:dyDescent="0.3">
      <c r="L331" s="24"/>
      <c r="P331" s="90"/>
      <c r="Q331" s="91"/>
      <c r="R331" s="92"/>
      <c r="S331" s="92"/>
      <c r="T331" s="92"/>
      <c r="U331" s="92"/>
      <c r="V331" s="93"/>
      <c r="W331" s="93"/>
    </row>
    <row r="332" spans="1:73" s="74" customFormat="1" ht="15" customHeight="1" x14ac:dyDescent="0.3">
      <c r="L332" s="24"/>
      <c r="P332" s="90"/>
      <c r="Q332" s="91"/>
      <c r="R332" s="92"/>
      <c r="S332" s="92"/>
      <c r="T332" s="92"/>
      <c r="U332" s="92"/>
      <c r="V332" s="93"/>
      <c r="W332" s="93"/>
    </row>
    <row r="333" spans="1:73" s="74" customFormat="1" ht="15" customHeight="1" x14ac:dyDescent="0.3">
      <c r="L333" s="24"/>
      <c r="P333" s="90"/>
      <c r="Q333" s="91"/>
      <c r="R333" s="92"/>
      <c r="S333" s="92"/>
      <c r="T333" s="92"/>
      <c r="U333" s="92"/>
      <c r="V333" s="93"/>
      <c r="W333" s="93"/>
    </row>
    <row r="334" spans="1:73" s="74" customFormat="1" ht="15" customHeight="1" x14ac:dyDescent="0.3">
      <c r="L334" s="24"/>
      <c r="P334" s="90"/>
      <c r="Q334" s="91"/>
      <c r="R334" s="92"/>
      <c r="S334" s="92"/>
      <c r="T334" s="92"/>
      <c r="U334" s="92"/>
      <c r="V334" s="93"/>
      <c r="W334" s="93"/>
    </row>
    <row r="335" spans="1:73" s="74" customFormat="1" ht="15" customHeight="1" x14ac:dyDescent="0.3">
      <c r="L335" s="24"/>
      <c r="P335" s="90"/>
      <c r="Q335" s="91"/>
      <c r="R335" s="92"/>
      <c r="S335" s="92"/>
      <c r="T335" s="92"/>
      <c r="U335" s="92"/>
      <c r="V335" s="93"/>
      <c r="W335" s="93"/>
    </row>
    <row r="336" spans="1:73" s="74" customFormat="1" ht="15" customHeight="1" x14ac:dyDescent="0.3">
      <c r="L336" s="24"/>
      <c r="P336" s="90"/>
      <c r="Q336" s="91"/>
      <c r="R336" s="92"/>
      <c r="S336" s="92"/>
      <c r="T336" s="92"/>
      <c r="U336" s="92"/>
      <c r="V336" s="93"/>
      <c r="W336" s="93"/>
    </row>
    <row r="337" spans="12:23" s="74" customFormat="1" ht="15" customHeight="1" x14ac:dyDescent="0.3">
      <c r="L337" s="24"/>
      <c r="P337" s="90"/>
      <c r="Q337" s="91"/>
      <c r="R337" s="92"/>
      <c r="S337" s="92"/>
      <c r="T337" s="92"/>
      <c r="U337" s="92"/>
      <c r="V337" s="93"/>
      <c r="W337" s="93"/>
    </row>
    <row r="338" spans="12:23" s="74" customFormat="1" ht="15" customHeight="1" x14ac:dyDescent="0.3">
      <c r="L338" s="24"/>
      <c r="P338" s="90"/>
      <c r="Q338" s="91"/>
      <c r="R338" s="92"/>
      <c r="S338" s="92"/>
      <c r="T338" s="92"/>
      <c r="U338" s="92"/>
      <c r="V338" s="93"/>
      <c r="W338" s="93"/>
    </row>
    <row r="339" spans="12:23" s="74" customFormat="1" ht="15" customHeight="1" x14ac:dyDescent="0.3">
      <c r="L339" s="24"/>
      <c r="P339" s="90"/>
      <c r="Q339" s="91"/>
      <c r="R339" s="92"/>
      <c r="S339" s="92"/>
      <c r="T339" s="92"/>
      <c r="U339" s="92"/>
      <c r="V339" s="93"/>
      <c r="W339" s="93"/>
    </row>
    <row r="340" spans="12:23" s="74" customFormat="1" ht="15" customHeight="1" x14ac:dyDescent="0.3">
      <c r="L340" s="24"/>
      <c r="P340" s="90"/>
      <c r="Q340" s="91"/>
      <c r="R340" s="92"/>
      <c r="S340" s="92"/>
      <c r="T340" s="92"/>
      <c r="U340" s="92"/>
      <c r="V340" s="93"/>
      <c r="W340" s="93"/>
    </row>
    <row r="341" spans="12:23" s="74" customFormat="1" ht="15" customHeight="1" x14ac:dyDescent="0.3">
      <c r="L341" s="24"/>
      <c r="P341" s="90"/>
      <c r="Q341" s="91"/>
      <c r="R341" s="92"/>
      <c r="S341" s="92"/>
      <c r="T341" s="92"/>
      <c r="U341" s="92"/>
      <c r="V341" s="93"/>
      <c r="W341" s="93"/>
    </row>
    <row r="342" spans="12:23" s="74" customFormat="1" ht="15" customHeight="1" x14ac:dyDescent="0.3">
      <c r="L342" s="24"/>
      <c r="P342" s="90"/>
      <c r="Q342" s="91"/>
      <c r="R342" s="92"/>
      <c r="S342" s="92"/>
      <c r="T342" s="92"/>
      <c r="U342" s="92"/>
      <c r="V342" s="93"/>
      <c r="W342" s="93"/>
    </row>
    <row r="343" spans="12:23" s="74" customFormat="1" ht="15" customHeight="1" x14ac:dyDescent="0.3">
      <c r="L343" s="24"/>
      <c r="P343" s="90"/>
      <c r="Q343" s="91"/>
      <c r="R343" s="92"/>
      <c r="S343" s="92"/>
      <c r="T343" s="92"/>
      <c r="U343" s="92"/>
      <c r="V343" s="93"/>
      <c r="W343" s="93"/>
    </row>
    <row r="344" spans="12:23" s="74" customFormat="1" ht="15" customHeight="1" x14ac:dyDescent="0.3">
      <c r="L344" s="24"/>
      <c r="P344" s="90"/>
      <c r="Q344" s="91"/>
      <c r="R344" s="92"/>
      <c r="S344" s="92"/>
      <c r="T344" s="92"/>
      <c r="U344" s="92"/>
      <c r="V344" s="93"/>
      <c r="W344" s="93"/>
    </row>
    <row r="345" spans="12:23" s="74" customFormat="1" ht="15" customHeight="1" x14ac:dyDescent="0.3">
      <c r="L345" s="24"/>
      <c r="P345" s="90"/>
      <c r="Q345" s="91"/>
      <c r="R345" s="92"/>
      <c r="S345" s="92"/>
      <c r="T345" s="92"/>
      <c r="U345" s="92"/>
      <c r="V345" s="93"/>
      <c r="W345" s="93"/>
    </row>
    <row r="346" spans="12:23" s="74" customFormat="1" ht="15" customHeight="1" x14ac:dyDescent="0.3">
      <c r="L346" s="24"/>
      <c r="P346" s="90"/>
      <c r="Q346" s="91"/>
      <c r="R346" s="92"/>
      <c r="S346" s="92"/>
      <c r="T346" s="92"/>
      <c r="U346" s="92"/>
      <c r="V346" s="93"/>
      <c r="W346" s="93"/>
    </row>
    <row r="347" spans="12:23" s="74" customFormat="1" ht="15" customHeight="1" x14ac:dyDescent="0.3">
      <c r="L347" s="24"/>
      <c r="P347" s="90"/>
      <c r="Q347" s="91"/>
      <c r="R347" s="92"/>
      <c r="S347" s="92"/>
      <c r="T347" s="92"/>
      <c r="U347" s="92"/>
      <c r="V347" s="93"/>
      <c r="W347" s="93"/>
    </row>
    <row r="348" spans="12:23" s="74" customFormat="1" ht="15" customHeight="1" x14ac:dyDescent="0.3">
      <c r="L348" s="24"/>
      <c r="P348" s="90"/>
      <c r="Q348" s="91"/>
      <c r="R348" s="92"/>
      <c r="S348" s="92"/>
      <c r="T348" s="92"/>
      <c r="U348" s="92"/>
      <c r="V348" s="93"/>
      <c r="W348" s="93"/>
    </row>
    <row r="349" spans="12:23" s="74" customFormat="1" ht="15" customHeight="1" x14ac:dyDescent="0.3">
      <c r="L349" s="24"/>
      <c r="P349" s="90"/>
      <c r="Q349" s="91"/>
      <c r="R349" s="92"/>
      <c r="S349" s="92"/>
      <c r="T349" s="92"/>
      <c r="U349" s="92"/>
      <c r="V349" s="93"/>
      <c r="W349" s="93"/>
    </row>
    <row r="350" spans="12:23" s="74" customFormat="1" ht="15" customHeight="1" x14ac:dyDescent="0.3">
      <c r="L350" s="24"/>
      <c r="P350" s="90"/>
      <c r="Q350" s="91"/>
      <c r="R350" s="92"/>
      <c r="S350" s="92"/>
      <c r="T350" s="92"/>
      <c r="U350" s="92"/>
      <c r="V350" s="93"/>
      <c r="W350" s="93"/>
    </row>
    <row r="351" spans="12:23" s="74" customFormat="1" ht="15" customHeight="1" x14ac:dyDescent="0.3">
      <c r="L351" s="24"/>
      <c r="P351" s="90"/>
      <c r="Q351" s="91"/>
      <c r="R351" s="92"/>
      <c r="S351" s="92"/>
      <c r="T351" s="92"/>
      <c r="U351" s="92"/>
      <c r="V351" s="93"/>
      <c r="W351" s="93"/>
    </row>
    <row r="352" spans="12:23" s="74" customFormat="1" ht="15" customHeight="1" x14ac:dyDescent="0.3">
      <c r="L352" s="24"/>
      <c r="P352" s="90"/>
      <c r="Q352" s="91"/>
      <c r="R352" s="92"/>
      <c r="S352" s="92"/>
      <c r="T352" s="92"/>
      <c r="U352" s="92"/>
      <c r="V352" s="93"/>
      <c r="W352" s="93"/>
    </row>
    <row r="353" spans="12:23" s="74" customFormat="1" ht="15" customHeight="1" x14ac:dyDescent="0.3">
      <c r="L353" s="24"/>
      <c r="P353" s="90"/>
      <c r="Q353" s="91"/>
      <c r="R353" s="92"/>
      <c r="S353" s="92"/>
      <c r="T353" s="92"/>
      <c r="U353" s="92"/>
      <c r="V353" s="93"/>
      <c r="W353" s="93"/>
    </row>
    <row r="354" spans="12:23" s="74" customFormat="1" ht="15" customHeight="1" x14ac:dyDescent="0.3">
      <c r="L354" s="24"/>
      <c r="P354" s="90"/>
      <c r="Q354" s="91"/>
      <c r="R354" s="92"/>
      <c r="S354" s="92"/>
      <c r="T354" s="92"/>
      <c r="U354" s="92"/>
      <c r="V354" s="93"/>
      <c r="W354" s="93"/>
    </row>
    <row r="355" spans="12:23" s="74" customFormat="1" ht="15" customHeight="1" x14ac:dyDescent="0.3">
      <c r="L355" s="24"/>
      <c r="P355" s="90"/>
      <c r="Q355" s="91"/>
      <c r="R355" s="92"/>
      <c r="S355" s="92"/>
      <c r="T355" s="92"/>
      <c r="U355" s="92"/>
      <c r="V355" s="93"/>
      <c r="W355" s="93"/>
    </row>
    <row r="356" spans="12:23" s="74" customFormat="1" ht="15" customHeight="1" x14ac:dyDescent="0.3">
      <c r="L356" s="24"/>
      <c r="P356" s="90"/>
      <c r="Q356" s="91"/>
      <c r="R356" s="92"/>
      <c r="S356" s="92"/>
      <c r="T356" s="92"/>
      <c r="U356" s="92"/>
      <c r="V356" s="93"/>
      <c r="W356" s="93"/>
    </row>
    <row r="357" spans="12:23" s="74" customFormat="1" ht="15" customHeight="1" x14ac:dyDescent="0.3">
      <c r="L357" s="24"/>
      <c r="P357" s="90"/>
      <c r="Q357" s="91"/>
      <c r="R357" s="92"/>
      <c r="S357" s="92"/>
      <c r="T357" s="92"/>
      <c r="U357" s="92"/>
      <c r="V357" s="93"/>
      <c r="W357" s="93"/>
    </row>
    <row r="358" spans="12:23" s="74" customFormat="1" ht="15" customHeight="1" x14ac:dyDescent="0.3">
      <c r="L358" s="24"/>
      <c r="P358" s="90"/>
      <c r="Q358" s="91"/>
      <c r="R358" s="92"/>
      <c r="S358" s="92"/>
      <c r="T358" s="92"/>
      <c r="U358" s="92"/>
      <c r="V358" s="93"/>
      <c r="W358" s="93"/>
    </row>
    <row r="359" spans="12:23" s="74" customFormat="1" ht="15" customHeight="1" x14ac:dyDescent="0.3">
      <c r="L359" s="24"/>
      <c r="P359" s="90"/>
      <c r="Q359" s="91"/>
      <c r="R359" s="92"/>
      <c r="S359" s="92"/>
      <c r="T359" s="92"/>
      <c r="U359" s="92"/>
      <c r="V359" s="93"/>
      <c r="W359" s="93"/>
    </row>
    <row r="360" spans="12:23" s="74" customFormat="1" ht="15" customHeight="1" x14ac:dyDescent="0.3">
      <c r="L360" s="24"/>
      <c r="P360" s="90"/>
      <c r="Q360" s="91"/>
      <c r="R360" s="92"/>
      <c r="S360" s="92"/>
      <c r="T360" s="92"/>
      <c r="U360" s="92"/>
      <c r="V360" s="93"/>
      <c r="W360" s="93"/>
    </row>
    <row r="361" spans="12:23" s="74" customFormat="1" ht="15" customHeight="1" x14ac:dyDescent="0.3">
      <c r="L361" s="24"/>
      <c r="P361" s="90"/>
      <c r="Q361" s="91"/>
      <c r="R361" s="92"/>
      <c r="S361" s="92"/>
      <c r="T361" s="92"/>
      <c r="U361" s="92"/>
      <c r="V361" s="93"/>
      <c r="W361" s="93"/>
    </row>
    <row r="362" spans="12:23" s="74" customFormat="1" ht="15" customHeight="1" x14ac:dyDescent="0.3">
      <c r="L362" s="24"/>
      <c r="P362" s="90"/>
      <c r="Q362" s="91"/>
      <c r="R362" s="92"/>
      <c r="S362" s="92"/>
      <c r="T362" s="92"/>
      <c r="U362" s="92"/>
      <c r="V362" s="93"/>
      <c r="W362" s="93"/>
    </row>
    <row r="363" spans="12:23" s="74" customFormat="1" ht="15" customHeight="1" x14ac:dyDescent="0.3">
      <c r="L363" s="24"/>
      <c r="P363" s="90"/>
      <c r="Q363" s="91"/>
      <c r="R363" s="92"/>
      <c r="S363" s="92"/>
      <c r="T363" s="92"/>
      <c r="U363" s="92"/>
      <c r="V363" s="93"/>
      <c r="W363" s="93"/>
    </row>
    <row r="364" spans="12:23" s="74" customFormat="1" ht="15" customHeight="1" x14ac:dyDescent="0.3">
      <c r="L364" s="24"/>
      <c r="P364" s="90"/>
      <c r="Q364" s="91"/>
      <c r="R364" s="92"/>
      <c r="S364" s="92"/>
      <c r="T364" s="92"/>
      <c r="U364" s="92"/>
      <c r="V364" s="93"/>
      <c r="W364" s="93"/>
    </row>
    <row r="365" spans="12:23" s="74" customFormat="1" ht="15" customHeight="1" x14ac:dyDescent="0.3">
      <c r="L365" s="24"/>
      <c r="P365" s="90"/>
      <c r="Q365" s="91"/>
      <c r="R365" s="92"/>
      <c r="S365" s="92"/>
      <c r="T365" s="92"/>
      <c r="U365" s="92"/>
      <c r="V365" s="93"/>
      <c r="W365" s="93"/>
    </row>
    <row r="366" spans="12:23" s="74" customFormat="1" ht="15" customHeight="1" x14ac:dyDescent="0.3">
      <c r="L366" s="24"/>
      <c r="P366" s="90"/>
      <c r="Q366" s="91"/>
      <c r="R366" s="92"/>
      <c r="S366" s="92"/>
      <c r="T366" s="92"/>
      <c r="U366" s="92"/>
      <c r="V366" s="93"/>
      <c r="W366" s="93"/>
    </row>
    <row r="367" spans="12:23" s="74" customFormat="1" ht="15" customHeight="1" x14ac:dyDescent="0.3">
      <c r="L367" s="24"/>
      <c r="P367" s="90"/>
      <c r="Q367" s="91"/>
      <c r="R367" s="92"/>
      <c r="S367" s="92"/>
      <c r="T367" s="92"/>
      <c r="U367" s="92"/>
      <c r="V367" s="93"/>
      <c r="W367" s="93"/>
    </row>
    <row r="368" spans="12:23" s="74" customFormat="1" ht="15" customHeight="1" x14ac:dyDescent="0.3">
      <c r="L368" s="24"/>
      <c r="P368" s="90"/>
      <c r="Q368" s="91"/>
      <c r="R368" s="92"/>
      <c r="S368" s="92"/>
      <c r="T368" s="92"/>
      <c r="U368" s="92"/>
      <c r="V368" s="93"/>
      <c r="W368" s="93"/>
    </row>
    <row r="369" spans="12:23" s="74" customFormat="1" ht="15" customHeight="1" x14ac:dyDescent="0.3">
      <c r="L369" s="24"/>
      <c r="P369" s="90"/>
      <c r="Q369" s="91"/>
      <c r="R369" s="92"/>
      <c r="S369" s="92"/>
      <c r="T369" s="92"/>
      <c r="U369" s="92"/>
      <c r="V369" s="93"/>
      <c r="W369" s="93"/>
    </row>
    <row r="370" spans="12:23" s="74" customFormat="1" ht="15" customHeight="1" x14ac:dyDescent="0.3">
      <c r="L370" s="24"/>
      <c r="P370" s="90"/>
      <c r="Q370" s="91"/>
      <c r="R370" s="92"/>
      <c r="S370" s="92"/>
      <c r="T370" s="92"/>
      <c r="U370" s="92"/>
      <c r="V370" s="93"/>
      <c r="W370" s="93"/>
    </row>
    <row r="371" spans="12:23" s="74" customFormat="1" ht="15" customHeight="1" x14ac:dyDescent="0.3">
      <c r="L371" s="24"/>
      <c r="P371" s="90"/>
      <c r="Q371" s="91"/>
      <c r="R371" s="92"/>
      <c r="S371" s="92"/>
      <c r="T371" s="92"/>
      <c r="U371" s="92"/>
      <c r="V371" s="93"/>
      <c r="W371" s="93"/>
    </row>
    <row r="372" spans="12:23" s="74" customFormat="1" ht="15" customHeight="1" x14ac:dyDescent="0.3">
      <c r="L372" s="24"/>
      <c r="P372" s="90"/>
      <c r="Q372" s="91"/>
      <c r="R372" s="92"/>
      <c r="S372" s="92"/>
      <c r="T372" s="92"/>
      <c r="U372" s="92"/>
      <c r="V372" s="93"/>
      <c r="W372" s="93"/>
    </row>
    <row r="373" spans="12:23" s="74" customFormat="1" ht="15" customHeight="1" x14ac:dyDescent="0.3">
      <c r="L373" s="24"/>
      <c r="P373" s="90"/>
      <c r="Q373" s="91"/>
      <c r="R373" s="92"/>
      <c r="S373" s="92"/>
      <c r="T373" s="92"/>
      <c r="U373" s="92"/>
      <c r="V373" s="93"/>
      <c r="W373" s="93"/>
    </row>
    <row r="374" spans="12:23" s="74" customFormat="1" ht="15" customHeight="1" x14ac:dyDescent="0.3">
      <c r="L374" s="24"/>
      <c r="P374" s="90"/>
      <c r="Q374" s="91"/>
      <c r="R374" s="92"/>
      <c r="S374" s="92"/>
      <c r="T374" s="92"/>
      <c r="U374" s="92"/>
      <c r="V374" s="93"/>
      <c r="W374" s="93"/>
    </row>
    <row r="375" spans="12:23" s="74" customFormat="1" ht="15" customHeight="1" x14ac:dyDescent="0.3">
      <c r="L375" s="24"/>
      <c r="P375" s="90"/>
      <c r="Q375" s="91"/>
      <c r="R375" s="92"/>
      <c r="S375" s="92"/>
      <c r="T375" s="92"/>
      <c r="U375" s="92"/>
      <c r="V375" s="93"/>
      <c r="W375" s="93"/>
    </row>
    <row r="376" spans="12:23" s="74" customFormat="1" ht="15" customHeight="1" x14ac:dyDescent="0.3">
      <c r="L376" s="24"/>
      <c r="P376" s="90"/>
      <c r="Q376" s="91"/>
      <c r="R376" s="92"/>
      <c r="S376" s="92"/>
      <c r="T376" s="92"/>
      <c r="U376" s="92"/>
      <c r="V376" s="93"/>
      <c r="W376" s="93"/>
    </row>
    <row r="377" spans="12:23" s="74" customFormat="1" ht="15" customHeight="1" x14ac:dyDescent="0.3">
      <c r="L377" s="24"/>
      <c r="P377" s="90"/>
      <c r="Q377" s="91"/>
      <c r="R377" s="92"/>
      <c r="S377" s="92"/>
      <c r="T377" s="92"/>
      <c r="U377" s="92"/>
      <c r="V377" s="93"/>
      <c r="W377" s="93"/>
    </row>
    <row r="378" spans="12:23" s="74" customFormat="1" ht="15" customHeight="1" x14ac:dyDescent="0.3">
      <c r="L378" s="24"/>
      <c r="P378" s="90"/>
      <c r="Q378" s="91"/>
      <c r="R378" s="92"/>
      <c r="S378" s="92"/>
      <c r="T378" s="92"/>
      <c r="U378" s="92"/>
      <c r="V378" s="93"/>
      <c r="W378" s="93"/>
    </row>
    <row r="379" spans="12:23" s="74" customFormat="1" ht="15" customHeight="1" x14ac:dyDescent="0.3">
      <c r="L379" s="24"/>
      <c r="P379" s="90"/>
      <c r="Q379" s="91"/>
      <c r="R379" s="92"/>
      <c r="S379" s="92"/>
      <c r="T379" s="92"/>
      <c r="U379" s="92"/>
      <c r="V379" s="93"/>
      <c r="W379" s="93"/>
    </row>
    <row r="380" spans="12:23" s="74" customFormat="1" ht="15" customHeight="1" x14ac:dyDescent="0.3">
      <c r="L380" s="24"/>
      <c r="P380" s="90"/>
      <c r="Q380" s="91"/>
      <c r="R380" s="92"/>
      <c r="S380" s="92"/>
      <c r="T380" s="92"/>
      <c r="U380" s="92"/>
      <c r="V380" s="93"/>
      <c r="W380" s="93"/>
    </row>
    <row r="381" spans="12:23" s="74" customFormat="1" ht="15" customHeight="1" x14ac:dyDescent="0.3">
      <c r="L381" s="24"/>
      <c r="P381" s="90"/>
      <c r="Q381" s="91"/>
      <c r="R381" s="92"/>
      <c r="S381" s="92"/>
      <c r="T381" s="92"/>
      <c r="U381" s="92"/>
      <c r="V381" s="93"/>
      <c r="W381" s="93"/>
    </row>
    <row r="382" spans="12:23" s="74" customFormat="1" ht="15" customHeight="1" x14ac:dyDescent="0.3">
      <c r="L382" s="24"/>
      <c r="P382" s="90"/>
      <c r="Q382" s="91"/>
      <c r="R382" s="92"/>
      <c r="S382" s="92"/>
      <c r="T382" s="92"/>
      <c r="U382" s="92"/>
      <c r="V382" s="93"/>
      <c r="W382" s="93"/>
    </row>
    <row r="383" spans="12:23" s="74" customFormat="1" ht="15" customHeight="1" x14ac:dyDescent="0.3">
      <c r="L383" s="24"/>
      <c r="P383" s="90"/>
      <c r="Q383" s="91"/>
      <c r="R383" s="92"/>
      <c r="S383" s="92"/>
      <c r="T383" s="92"/>
      <c r="U383" s="92"/>
      <c r="V383" s="93"/>
      <c r="W383" s="93"/>
    </row>
    <row r="384" spans="12:23" s="74" customFormat="1" ht="15" customHeight="1" x14ac:dyDescent="0.3">
      <c r="L384" s="24"/>
      <c r="P384" s="90"/>
      <c r="Q384" s="91"/>
      <c r="R384" s="92"/>
      <c r="S384" s="92"/>
      <c r="T384" s="92"/>
      <c r="U384" s="92"/>
      <c r="V384" s="93"/>
      <c r="W384" s="93"/>
    </row>
    <row r="385" spans="12:23" s="74" customFormat="1" ht="15" customHeight="1" x14ac:dyDescent="0.3">
      <c r="L385" s="24"/>
      <c r="P385" s="90"/>
      <c r="Q385" s="91"/>
      <c r="R385" s="92"/>
      <c r="S385" s="92"/>
      <c r="T385" s="92"/>
      <c r="U385" s="92"/>
      <c r="V385" s="93"/>
      <c r="W385" s="93"/>
    </row>
    <row r="386" spans="12:23" s="74" customFormat="1" ht="15" customHeight="1" x14ac:dyDescent="0.3">
      <c r="L386" s="24"/>
      <c r="P386" s="90"/>
      <c r="Q386" s="91"/>
      <c r="R386" s="92"/>
      <c r="S386" s="92"/>
      <c r="T386" s="92"/>
      <c r="U386" s="92"/>
      <c r="V386" s="93"/>
      <c r="W386" s="93"/>
    </row>
    <row r="387" spans="12:23" s="74" customFormat="1" ht="15" customHeight="1" x14ac:dyDescent="0.3">
      <c r="L387" s="24"/>
      <c r="P387" s="90"/>
      <c r="Q387" s="91"/>
      <c r="R387" s="92"/>
      <c r="S387" s="92"/>
      <c r="T387" s="92"/>
      <c r="U387" s="92"/>
      <c r="V387" s="93"/>
      <c r="W387" s="93"/>
    </row>
    <row r="388" spans="12:23" s="74" customFormat="1" ht="15" customHeight="1" x14ac:dyDescent="0.3">
      <c r="L388" s="24"/>
      <c r="P388" s="90"/>
      <c r="Q388" s="91"/>
      <c r="R388" s="92"/>
      <c r="S388" s="92"/>
      <c r="T388" s="92"/>
      <c r="U388" s="92"/>
      <c r="V388" s="93"/>
      <c r="W388" s="93"/>
    </row>
    <row r="389" spans="12:23" s="74" customFormat="1" ht="15" customHeight="1" x14ac:dyDescent="0.3">
      <c r="L389" s="24"/>
      <c r="P389" s="90"/>
      <c r="Q389" s="91"/>
      <c r="R389" s="92"/>
      <c r="S389" s="92"/>
      <c r="T389" s="92"/>
      <c r="U389" s="92"/>
      <c r="V389" s="93"/>
      <c r="W389" s="93"/>
    </row>
    <row r="390" spans="12:23" s="74" customFormat="1" ht="15" customHeight="1" x14ac:dyDescent="0.3">
      <c r="L390" s="24"/>
      <c r="P390" s="90"/>
      <c r="Q390" s="91"/>
      <c r="R390" s="92"/>
      <c r="S390" s="92"/>
      <c r="T390" s="92"/>
      <c r="U390" s="92"/>
      <c r="V390" s="93"/>
      <c r="W390" s="93"/>
    </row>
    <row r="391" spans="12:23" s="74" customFormat="1" ht="15" customHeight="1" x14ac:dyDescent="0.3">
      <c r="L391" s="24"/>
      <c r="P391" s="90"/>
      <c r="Q391" s="91"/>
      <c r="R391" s="92"/>
      <c r="S391" s="92"/>
      <c r="T391" s="92"/>
      <c r="U391" s="92"/>
      <c r="V391" s="93"/>
      <c r="W391" s="93"/>
    </row>
    <row r="392" spans="12:23" s="74" customFormat="1" ht="15" customHeight="1" x14ac:dyDescent="0.3">
      <c r="L392" s="24"/>
      <c r="P392" s="90"/>
      <c r="Q392" s="91"/>
      <c r="R392" s="92"/>
      <c r="S392" s="92"/>
      <c r="T392" s="92"/>
      <c r="U392" s="92"/>
      <c r="V392" s="93"/>
      <c r="W392" s="93"/>
    </row>
    <row r="393" spans="12:23" s="74" customFormat="1" ht="15" customHeight="1" x14ac:dyDescent="0.3">
      <c r="L393" s="24"/>
      <c r="P393" s="90"/>
      <c r="Q393" s="91"/>
      <c r="R393" s="92"/>
      <c r="S393" s="92"/>
      <c r="T393" s="92"/>
      <c r="U393" s="92"/>
      <c r="V393" s="93"/>
      <c r="W393" s="93"/>
    </row>
    <row r="394" spans="12:23" s="74" customFormat="1" ht="15" customHeight="1" x14ac:dyDescent="0.3">
      <c r="L394" s="24"/>
      <c r="P394" s="90"/>
      <c r="Q394" s="91"/>
      <c r="R394" s="92"/>
      <c r="S394" s="92"/>
      <c r="T394" s="92"/>
      <c r="U394" s="92"/>
      <c r="V394" s="93"/>
      <c r="W394" s="93"/>
    </row>
    <row r="395" spans="12:23" s="74" customFormat="1" ht="15" customHeight="1" x14ac:dyDescent="0.3">
      <c r="L395" s="24"/>
      <c r="P395" s="90"/>
      <c r="Q395" s="91"/>
      <c r="R395" s="92"/>
      <c r="S395" s="92"/>
      <c r="T395" s="92"/>
      <c r="U395" s="92"/>
      <c r="V395" s="93"/>
      <c r="W395" s="93"/>
    </row>
    <row r="396" spans="12:23" s="74" customFormat="1" ht="15" customHeight="1" x14ac:dyDescent="0.3">
      <c r="L396" s="24"/>
      <c r="P396" s="90"/>
      <c r="Q396" s="91"/>
      <c r="R396" s="92"/>
      <c r="S396" s="92"/>
      <c r="T396" s="92"/>
      <c r="U396" s="92"/>
      <c r="V396" s="93"/>
      <c r="W396" s="93"/>
    </row>
    <row r="397" spans="12:23" s="74" customFormat="1" ht="15" customHeight="1" x14ac:dyDescent="0.3">
      <c r="L397" s="24"/>
      <c r="P397" s="90"/>
      <c r="Q397" s="91"/>
      <c r="R397" s="92"/>
      <c r="S397" s="92"/>
      <c r="T397" s="92"/>
      <c r="U397" s="92"/>
      <c r="V397" s="93"/>
      <c r="W397" s="93"/>
    </row>
    <row r="398" spans="12:23" s="74" customFormat="1" ht="15" customHeight="1" x14ac:dyDescent="0.3">
      <c r="L398" s="24"/>
      <c r="P398" s="90"/>
      <c r="Q398" s="91"/>
      <c r="R398" s="92"/>
      <c r="S398" s="92"/>
      <c r="T398" s="92"/>
      <c r="U398" s="92"/>
      <c r="V398" s="93"/>
      <c r="W398" s="93"/>
    </row>
    <row r="399" spans="12:23" s="74" customFormat="1" ht="15" customHeight="1" x14ac:dyDescent="0.3">
      <c r="L399" s="24"/>
      <c r="P399" s="90"/>
      <c r="Q399" s="91"/>
      <c r="R399" s="92"/>
      <c r="S399" s="92"/>
      <c r="T399" s="92"/>
      <c r="U399" s="92"/>
      <c r="V399" s="93"/>
      <c r="W399" s="93"/>
    </row>
    <row r="400" spans="12:23" s="74" customFormat="1" ht="15" customHeight="1" x14ac:dyDescent="0.3">
      <c r="L400" s="24"/>
      <c r="P400" s="90"/>
      <c r="Q400" s="91"/>
      <c r="R400" s="92"/>
      <c r="S400" s="92"/>
      <c r="T400" s="92"/>
      <c r="U400" s="92"/>
      <c r="V400" s="93"/>
      <c r="W400" s="93"/>
    </row>
    <row r="401" spans="12:23" s="74" customFormat="1" ht="15" customHeight="1" x14ac:dyDescent="0.3">
      <c r="L401" s="24"/>
      <c r="P401" s="90"/>
      <c r="Q401" s="91"/>
      <c r="R401" s="92"/>
      <c r="S401" s="92"/>
      <c r="T401" s="92"/>
      <c r="U401" s="92"/>
      <c r="V401" s="93"/>
      <c r="W401" s="93"/>
    </row>
    <row r="402" spans="12:23" s="74" customFormat="1" ht="15" customHeight="1" x14ac:dyDescent="0.3">
      <c r="L402" s="24"/>
      <c r="P402" s="90"/>
      <c r="Q402" s="91"/>
      <c r="R402" s="92"/>
      <c r="S402" s="92"/>
      <c r="T402" s="92"/>
      <c r="U402" s="92"/>
      <c r="V402" s="93"/>
      <c r="W402" s="93"/>
    </row>
    <row r="403" spans="12:23" s="74" customFormat="1" ht="15" customHeight="1" x14ac:dyDescent="0.3">
      <c r="L403" s="24"/>
      <c r="P403" s="90"/>
      <c r="Q403" s="91"/>
      <c r="R403" s="92"/>
      <c r="S403" s="92"/>
      <c r="T403" s="92"/>
      <c r="U403" s="92"/>
      <c r="V403" s="93"/>
      <c r="W403" s="93"/>
    </row>
    <row r="404" spans="12:23" s="74" customFormat="1" ht="15" customHeight="1" x14ac:dyDescent="0.3">
      <c r="L404" s="24"/>
      <c r="P404" s="90"/>
      <c r="Q404" s="91"/>
      <c r="R404" s="92"/>
      <c r="S404" s="92"/>
      <c r="T404" s="92"/>
      <c r="U404" s="92"/>
      <c r="V404" s="93"/>
      <c r="W404" s="93"/>
    </row>
    <row r="405" spans="12:23" s="74" customFormat="1" ht="15" customHeight="1" x14ac:dyDescent="0.3">
      <c r="L405" s="24"/>
      <c r="P405" s="90"/>
      <c r="Q405" s="91"/>
      <c r="R405" s="92"/>
      <c r="S405" s="92"/>
      <c r="T405" s="92"/>
      <c r="U405" s="92"/>
      <c r="V405" s="93"/>
      <c r="W405" s="93"/>
    </row>
    <row r="406" spans="12:23" s="74" customFormat="1" ht="15" customHeight="1" x14ac:dyDescent="0.3">
      <c r="L406" s="24"/>
      <c r="P406" s="90"/>
      <c r="Q406" s="91"/>
      <c r="R406" s="92"/>
      <c r="S406" s="92"/>
      <c r="T406" s="92"/>
      <c r="U406" s="92"/>
      <c r="V406" s="93"/>
      <c r="W406" s="93"/>
    </row>
    <row r="407" spans="12:23" s="74" customFormat="1" ht="15" customHeight="1" x14ac:dyDescent="0.3">
      <c r="L407" s="24"/>
      <c r="P407" s="90"/>
      <c r="Q407" s="91"/>
      <c r="R407" s="92"/>
      <c r="S407" s="92"/>
      <c r="T407" s="92"/>
      <c r="U407" s="92"/>
      <c r="V407" s="93"/>
      <c r="W407" s="93"/>
    </row>
    <row r="408" spans="12:23" s="74" customFormat="1" ht="15" customHeight="1" x14ac:dyDescent="0.3">
      <c r="L408" s="24"/>
      <c r="P408" s="90"/>
      <c r="Q408" s="91"/>
      <c r="R408" s="92"/>
      <c r="S408" s="92"/>
      <c r="T408" s="92"/>
      <c r="U408" s="92"/>
      <c r="V408" s="93"/>
      <c r="W408" s="93"/>
    </row>
    <row r="409" spans="12:23" s="74" customFormat="1" ht="15" customHeight="1" x14ac:dyDescent="0.3">
      <c r="L409" s="24"/>
      <c r="P409" s="90"/>
      <c r="Q409" s="91"/>
      <c r="R409" s="92"/>
      <c r="S409" s="92"/>
      <c r="T409" s="92"/>
      <c r="U409" s="92"/>
      <c r="V409" s="93"/>
      <c r="W409" s="93"/>
    </row>
    <row r="410" spans="12:23" s="74" customFormat="1" ht="15" customHeight="1" x14ac:dyDescent="0.3">
      <c r="L410" s="24"/>
      <c r="P410" s="90"/>
      <c r="Q410" s="91"/>
      <c r="R410" s="92"/>
      <c r="S410" s="92"/>
      <c r="T410" s="92"/>
      <c r="U410" s="92"/>
      <c r="V410" s="93"/>
      <c r="W410" s="93"/>
    </row>
    <row r="411" spans="12:23" s="74" customFormat="1" ht="15" customHeight="1" x14ac:dyDescent="0.3">
      <c r="L411" s="24"/>
      <c r="P411" s="90"/>
      <c r="Q411" s="91"/>
      <c r="R411" s="92"/>
      <c r="S411" s="92"/>
      <c r="T411" s="92"/>
      <c r="U411" s="92"/>
      <c r="V411" s="93"/>
      <c r="W411" s="93"/>
    </row>
    <row r="412" spans="12:23" s="74" customFormat="1" ht="15" customHeight="1" x14ac:dyDescent="0.3">
      <c r="L412" s="24"/>
      <c r="P412" s="90"/>
      <c r="Q412" s="91"/>
      <c r="R412" s="92"/>
      <c r="S412" s="92"/>
      <c r="T412" s="92"/>
      <c r="U412" s="92"/>
      <c r="V412" s="93"/>
      <c r="W412" s="93"/>
    </row>
    <row r="413" spans="12:23" s="74" customFormat="1" ht="15" customHeight="1" x14ac:dyDescent="0.3">
      <c r="L413" s="24"/>
      <c r="P413" s="90"/>
      <c r="Q413" s="91"/>
      <c r="R413" s="92"/>
      <c r="S413" s="92"/>
      <c r="T413" s="92"/>
      <c r="U413" s="92"/>
      <c r="V413" s="93"/>
      <c r="W413" s="93"/>
    </row>
    <row r="414" spans="12:23" s="74" customFormat="1" ht="15" customHeight="1" x14ac:dyDescent="0.3">
      <c r="L414" s="24"/>
      <c r="P414" s="90"/>
      <c r="Q414" s="91"/>
      <c r="R414" s="92"/>
      <c r="S414" s="92"/>
      <c r="T414" s="92"/>
      <c r="U414" s="92"/>
      <c r="V414" s="93"/>
      <c r="W414" s="93"/>
    </row>
    <row r="415" spans="12:23" s="74" customFormat="1" ht="15" customHeight="1" x14ac:dyDescent="0.3">
      <c r="L415" s="24"/>
      <c r="P415" s="90"/>
      <c r="Q415" s="91"/>
      <c r="R415" s="92"/>
      <c r="S415" s="92"/>
      <c r="T415" s="92"/>
      <c r="U415" s="92"/>
      <c r="V415" s="93"/>
      <c r="W415" s="93"/>
    </row>
    <row r="416" spans="12:23" s="74" customFormat="1" ht="15" customHeight="1" x14ac:dyDescent="0.3">
      <c r="L416" s="24"/>
      <c r="P416" s="90"/>
      <c r="Q416" s="91"/>
      <c r="R416" s="92"/>
      <c r="S416" s="92"/>
      <c r="T416" s="92"/>
      <c r="U416" s="92"/>
      <c r="V416" s="93"/>
      <c r="W416" s="93"/>
    </row>
    <row r="417" spans="12:23" s="74" customFormat="1" ht="15" customHeight="1" x14ac:dyDescent="0.3">
      <c r="L417" s="24"/>
      <c r="P417" s="90"/>
      <c r="Q417" s="91"/>
      <c r="R417" s="92"/>
      <c r="S417" s="92"/>
      <c r="T417" s="92"/>
      <c r="U417" s="92"/>
      <c r="V417" s="93"/>
      <c r="W417" s="93"/>
    </row>
    <row r="418" spans="12:23" s="74" customFormat="1" ht="15" customHeight="1" x14ac:dyDescent="0.3">
      <c r="L418" s="24"/>
      <c r="P418" s="90"/>
      <c r="Q418" s="91"/>
      <c r="R418" s="92"/>
      <c r="S418" s="92"/>
      <c r="T418" s="92"/>
      <c r="U418" s="92"/>
      <c r="V418" s="93"/>
      <c r="W418" s="93"/>
    </row>
    <row r="419" spans="12:23" s="74" customFormat="1" ht="15" customHeight="1" x14ac:dyDescent="0.3">
      <c r="L419" s="24"/>
      <c r="P419" s="90"/>
      <c r="Q419" s="91"/>
      <c r="R419" s="92"/>
      <c r="S419" s="92"/>
      <c r="T419" s="92"/>
      <c r="U419" s="92"/>
      <c r="V419" s="93"/>
      <c r="W419" s="93"/>
    </row>
    <row r="420" spans="12:23" s="74" customFormat="1" ht="15" customHeight="1" x14ac:dyDescent="0.3">
      <c r="L420" s="24"/>
      <c r="P420" s="90"/>
      <c r="Q420" s="91"/>
      <c r="R420" s="92"/>
      <c r="S420" s="92"/>
      <c r="T420" s="92"/>
      <c r="U420" s="92"/>
      <c r="V420" s="93"/>
      <c r="W420" s="93"/>
    </row>
    <row r="421" spans="12:23" s="74" customFormat="1" ht="15" customHeight="1" x14ac:dyDescent="0.3">
      <c r="L421" s="24"/>
      <c r="P421" s="90"/>
      <c r="Q421" s="91"/>
      <c r="R421" s="92"/>
      <c r="S421" s="92"/>
      <c r="T421" s="92"/>
      <c r="U421" s="92"/>
      <c r="V421" s="93"/>
      <c r="W421" s="93"/>
    </row>
    <row r="422" spans="12:23" s="74" customFormat="1" ht="15" customHeight="1" x14ac:dyDescent="0.3">
      <c r="L422" s="24"/>
      <c r="P422" s="90"/>
      <c r="Q422" s="91"/>
      <c r="R422" s="92"/>
      <c r="S422" s="92"/>
      <c r="T422" s="92"/>
      <c r="U422" s="92"/>
      <c r="V422" s="93"/>
      <c r="W422" s="93"/>
    </row>
    <row r="423" spans="12:23" s="74" customFormat="1" ht="15" customHeight="1" x14ac:dyDescent="0.3">
      <c r="L423" s="24"/>
      <c r="P423" s="90"/>
      <c r="Q423" s="91"/>
      <c r="R423" s="92"/>
      <c r="S423" s="92"/>
      <c r="T423" s="92"/>
      <c r="U423" s="92"/>
      <c r="V423" s="93"/>
      <c r="W423" s="93"/>
    </row>
    <row r="424" spans="12:23" s="74" customFormat="1" ht="15" customHeight="1" x14ac:dyDescent="0.3">
      <c r="L424" s="24"/>
      <c r="P424" s="90"/>
      <c r="Q424" s="91"/>
      <c r="R424" s="92"/>
      <c r="S424" s="92"/>
      <c r="T424" s="92"/>
      <c r="U424" s="92"/>
      <c r="V424" s="93"/>
      <c r="W424" s="93"/>
    </row>
    <row r="425" spans="12:23" s="74" customFormat="1" ht="15" customHeight="1" x14ac:dyDescent="0.3">
      <c r="L425" s="24"/>
      <c r="P425" s="90"/>
      <c r="Q425" s="91"/>
      <c r="R425" s="92"/>
      <c r="S425" s="92"/>
      <c r="T425" s="92"/>
      <c r="U425" s="92"/>
      <c r="V425" s="93"/>
      <c r="W425" s="93"/>
    </row>
    <row r="426" spans="12:23" s="74" customFormat="1" ht="15" customHeight="1" x14ac:dyDescent="0.3">
      <c r="L426" s="24"/>
      <c r="P426" s="90"/>
      <c r="Q426" s="91"/>
      <c r="R426" s="92"/>
      <c r="S426" s="92"/>
      <c r="T426" s="92"/>
      <c r="U426" s="92"/>
      <c r="V426" s="93"/>
      <c r="W426" s="93"/>
    </row>
    <row r="427" spans="12:23" s="74" customFormat="1" ht="15" customHeight="1" x14ac:dyDescent="0.3">
      <c r="L427" s="24"/>
      <c r="P427" s="90"/>
      <c r="Q427" s="91"/>
      <c r="R427" s="92"/>
      <c r="S427" s="92"/>
      <c r="T427" s="92"/>
      <c r="U427" s="92"/>
      <c r="V427" s="93"/>
      <c r="W427" s="93"/>
    </row>
    <row r="428" spans="12:23" s="74" customFormat="1" ht="15" customHeight="1" x14ac:dyDescent="0.3">
      <c r="L428" s="24"/>
      <c r="P428" s="90"/>
      <c r="Q428" s="91"/>
      <c r="R428" s="92"/>
      <c r="S428" s="92"/>
      <c r="T428" s="92"/>
      <c r="U428" s="92"/>
      <c r="V428" s="93"/>
      <c r="W428" s="93"/>
    </row>
    <row r="429" spans="12:23" s="74" customFormat="1" ht="15" customHeight="1" x14ac:dyDescent="0.3">
      <c r="L429" s="24"/>
      <c r="P429" s="90"/>
      <c r="Q429" s="91"/>
      <c r="R429" s="92"/>
      <c r="S429" s="92"/>
      <c r="T429" s="92"/>
      <c r="U429" s="92"/>
      <c r="V429" s="93"/>
      <c r="W429" s="93"/>
    </row>
    <row r="430" spans="12:23" s="74" customFormat="1" ht="15" customHeight="1" x14ac:dyDescent="0.3">
      <c r="L430" s="24"/>
      <c r="P430" s="90"/>
      <c r="Q430" s="91"/>
      <c r="R430" s="92"/>
      <c r="S430" s="92"/>
      <c r="T430" s="92"/>
      <c r="U430" s="92"/>
      <c r="V430" s="93"/>
      <c r="W430" s="93"/>
    </row>
    <row r="431" spans="12:23" s="74" customFormat="1" ht="15" customHeight="1" x14ac:dyDescent="0.3">
      <c r="L431" s="24"/>
      <c r="P431" s="90"/>
      <c r="Q431" s="91"/>
      <c r="R431" s="92"/>
      <c r="S431" s="92"/>
      <c r="T431" s="92"/>
      <c r="U431" s="92"/>
      <c r="V431" s="93"/>
      <c r="W431" s="93"/>
    </row>
    <row r="432" spans="12:23" s="74" customFormat="1" ht="15" customHeight="1" x14ac:dyDescent="0.3">
      <c r="L432" s="24"/>
      <c r="P432" s="90"/>
      <c r="Q432" s="91"/>
      <c r="R432" s="92"/>
      <c r="S432" s="92"/>
      <c r="T432" s="92"/>
      <c r="U432" s="92"/>
      <c r="V432" s="93"/>
      <c r="W432" s="93"/>
    </row>
    <row r="433" spans="12:23" s="74" customFormat="1" ht="15" customHeight="1" x14ac:dyDescent="0.3">
      <c r="L433" s="24"/>
      <c r="P433" s="90"/>
      <c r="Q433" s="91"/>
      <c r="R433" s="92"/>
      <c r="S433" s="92"/>
      <c r="T433" s="92"/>
      <c r="U433" s="92"/>
      <c r="V433" s="93"/>
      <c r="W433" s="93"/>
    </row>
    <row r="434" spans="12:23" s="74" customFormat="1" ht="15" customHeight="1" x14ac:dyDescent="0.3">
      <c r="L434" s="24"/>
      <c r="P434" s="90"/>
      <c r="Q434" s="91"/>
      <c r="R434" s="92"/>
      <c r="S434" s="92"/>
      <c r="T434" s="92"/>
      <c r="U434" s="92"/>
      <c r="V434" s="93"/>
      <c r="W434" s="93"/>
    </row>
    <row r="435" spans="12:23" s="74" customFormat="1" ht="15" customHeight="1" x14ac:dyDescent="0.3">
      <c r="L435" s="24"/>
      <c r="P435" s="90"/>
      <c r="Q435" s="91"/>
      <c r="R435" s="92"/>
      <c r="S435" s="92"/>
      <c r="T435" s="92"/>
      <c r="U435" s="92"/>
      <c r="V435" s="93"/>
      <c r="W435" s="93"/>
    </row>
    <row r="436" spans="12:23" s="74" customFormat="1" ht="15" customHeight="1" x14ac:dyDescent="0.3">
      <c r="L436" s="24"/>
      <c r="P436" s="90"/>
      <c r="Q436" s="91"/>
      <c r="R436" s="92"/>
      <c r="S436" s="92"/>
      <c r="T436" s="92"/>
      <c r="U436" s="92"/>
      <c r="V436" s="93"/>
      <c r="W436" s="93"/>
    </row>
    <row r="437" spans="12:23" s="74" customFormat="1" ht="15" customHeight="1" x14ac:dyDescent="0.3">
      <c r="L437" s="24"/>
      <c r="P437" s="90"/>
      <c r="Q437" s="91"/>
      <c r="R437" s="92"/>
      <c r="S437" s="92"/>
      <c r="T437" s="92"/>
      <c r="U437" s="92"/>
      <c r="V437" s="93"/>
      <c r="W437" s="93"/>
    </row>
    <row r="438" spans="12:23" s="74" customFormat="1" ht="15" customHeight="1" x14ac:dyDescent="0.3">
      <c r="L438" s="24"/>
      <c r="P438" s="90"/>
      <c r="Q438" s="91"/>
      <c r="R438" s="92"/>
      <c r="S438" s="92"/>
      <c r="T438" s="92"/>
      <c r="U438" s="92"/>
      <c r="V438" s="93"/>
      <c r="W438" s="93"/>
    </row>
    <row r="439" spans="12:23" s="74" customFormat="1" ht="15" customHeight="1" x14ac:dyDescent="0.3">
      <c r="L439" s="24"/>
      <c r="P439" s="90"/>
      <c r="Q439" s="91"/>
      <c r="R439" s="92"/>
      <c r="S439" s="92"/>
      <c r="T439" s="92"/>
      <c r="U439" s="92"/>
      <c r="V439" s="93"/>
      <c r="W439" s="93"/>
    </row>
    <row r="440" spans="12:23" s="74" customFormat="1" ht="15" customHeight="1" x14ac:dyDescent="0.3">
      <c r="L440" s="24"/>
      <c r="P440" s="90"/>
      <c r="Q440" s="91"/>
      <c r="R440" s="92"/>
      <c r="S440" s="92"/>
      <c r="T440" s="92"/>
      <c r="U440" s="92"/>
      <c r="V440" s="93"/>
      <c r="W440" s="93"/>
    </row>
    <row r="441" spans="12:23" s="74" customFormat="1" ht="15" customHeight="1" x14ac:dyDescent="0.3">
      <c r="L441" s="24"/>
      <c r="P441" s="90"/>
      <c r="Q441" s="91"/>
      <c r="R441" s="92"/>
      <c r="S441" s="92"/>
      <c r="T441" s="92"/>
      <c r="U441" s="92"/>
      <c r="V441" s="93"/>
      <c r="W441" s="93"/>
    </row>
    <row r="442" spans="12:23" s="74" customFormat="1" ht="15" customHeight="1" x14ac:dyDescent="0.3">
      <c r="L442" s="24"/>
      <c r="P442" s="90"/>
      <c r="Q442" s="91"/>
      <c r="R442" s="92"/>
      <c r="S442" s="92"/>
      <c r="T442" s="92"/>
      <c r="U442" s="92"/>
      <c r="V442" s="93"/>
      <c r="W442" s="93"/>
    </row>
    <row r="443" spans="12:23" s="74" customFormat="1" ht="15" customHeight="1" x14ac:dyDescent="0.3">
      <c r="L443" s="24"/>
      <c r="P443" s="90"/>
      <c r="Q443" s="91"/>
      <c r="R443" s="92"/>
      <c r="S443" s="92"/>
      <c r="T443" s="92"/>
      <c r="U443" s="92"/>
      <c r="V443" s="93"/>
      <c r="W443" s="93"/>
    </row>
    <row r="444" spans="12:23" s="74" customFormat="1" ht="15" customHeight="1" x14ac:dyDescent="0.3">
      <c r="L444" s="24"/>
      <c r="P444" s="90"/>
      <c r="Q444" s="91"/>
      <c r="R444" s="92"/>
      <c r="S444" s="92"/>
      <c r="T444" s="92"/>
      <c r="U444" s="92"/>
      <c r="V444" s="93"/>
      <c r="W444" s="93"/>
    </row>
    <row r="445" spans="12:23" s="74" customFormat="1" ht="15" customHeight="1" x14ac:dyDescent="0.3">
      <c r="L445" s="24"/>
      <c r="P445" s="90"/>
      <c r="Q445" s="91"/>
      <c r="R445" s="92"/>
      <c r="S445" s="92"/>
      <c r="T445" s="92"/>
      <c r="U445" s="92"/>
      <c r="V445" s="93"/>
      <c r="W445" s="93"/>
    </row>
    <row r="446" spans="12:23" s="74" customFormat="1" ht="15" customHeight="1" x14ac:dyDescent="0.3">
      <c r="L446" s="24"/>
      <c r="P446" s="90"/>
      <c r="Q446" s="91"/>
      <c r="R446" s="92"/>
      <c r="S446" s="92"/>
      <c r="T446" s="92"/>
      <c r="U446" s="92"/>
      <c r="V446" s="93"/>
      <c r="W446" s="93"/>
    </row>
    <row r="447" spans="12:23" s="74" customFormat="1" ht="15" customHeight="1" x14ac:dyDescent="0.3">
      <c r="L447" s="24"/>
      <c r="P447" s="90"/>
      <c r="Q447" s="91"/>
      <c r="R447" s="92"/>
      <c r="S447" s="92"/>
      <c r="T447" s="92"/>
      <c r="U447" s="92"/>
      <c r="V447" s="93"/>
      <c r="W447" s="93"/>
    </row>
    <row r="448" spans="12:23" s="74" customFormat="1" ht="15" customHeight="1" x14ac:dyDescent="0.3">
      <c r="L448" s="24"/>
      <c r="P448" s="90"/>
      <c r="Q448" s="91"/>
      <c r="R448" s="92"/>
      <c r="S448" s="92"/>
      <c r="T448" s="92"/>
      <c r="U448" s="92"/>
      <c r="V448" s="93"/>
      <c r="W448" s="93"/>
    </row>
    <row r="449" spans="12:23" s="74" customFormat="1" ht="15" customHeight="1" x14ac:dyDescent="0.3">
      <c r="L449" s="24"/>
      <c r="P449" s="90"/>
      <c r="Q449" s="91"/>
      <c r="R449" s="92"/>
      <c r="S449" s="92"/>
      <c r="T449" s="92"/>
      <c r="U449" s="92"/>
      <c r="V449" s="93"/>
      <c r="W449" s="93"/>
    </row>
    <row r="450" spans="12:23" s="74" customFormat="1" ht="15" customHeight="1" x14ac:dyDescent="0.3">
      <c r="L450" s="24"/>
      <c r="P450" s="90"/>
      <c r="Q450" s="91"/>
      <c r="R450" s="92"/>
      <c r="S450" s="92"/>
      <c r="T450" s="92"/>
      <c r="U450" s="92"/>
      <c r="V450" s="93"/>
      <c r="W450" s="93"/>
    </row>
    <row r="451" spans="12:23" s="74" customFormat="1" ht="15" customHeight="1" x14ac:dyDescent="0.3">
      <c r="L451" s="24"/>
      <c r="P451" s="90"/>
      <c r="Q451" s="91"/>
      <c r="R451" s="92"/>
      <c r="S451" s="92"/>
      <c r="T451" s="92"/>
      <c r="U451" s="92"/>
      <c r="V451" s="93"/>
      <c r="W451" s="93"/>
    </row>
    <row r="452" spans="12:23" s="74" customFormat="1" ht="15" customHeight="1" x14ac:dyDescent="0.3">
      <c r="L452" s="24"/>
      <c r="P452" s="90"/>
      <c r="Q452" s="91"/>
      <c r="R452" s="92"/>
      <c r="S452" s="92"/>
      <c r="T452" s="92"/>
      <c r="U452" s="92"/>
      <c r="V452" s="93"/>
      <c r="W452" s="93"/>
    </row>
    <row r="453" spans="12:23" s="74" customFormat="1" ht="15" customHeight="1" x14ac:dyDescent="0.3">
      <c r="L453" s="24"/>
      <c r="P453" s="90"/>
      <c r="Q453" s="91"/>
      <c r="R453" s="92"/>
      <c r="S453" s="92"/>
      <c r="T453" s="92"/>
      <c r="U453" s="92"/>
      <c r="V453" s="93"/>
      <c r="W453" s="93"/>
    </row>
    <row r="454" spans="12:23" s="74" customFormat="1" ht="15" customHeight="1" x14ac:dyDescent="0.3">
      <c r="L454" s="24"/>
      <c r="P454" s="90"/>
      <c r="Q454" s="91"/>
      <c r="R454" s="92"/>
      <c r="S454" s="92"/>
      <c r="T454" s="92"/>
      <c r="U454" s="92"/>
      <c r="V454" s="93"/>
      <c r="W454" s="93"/>
    </row>
    <row r="455" spans="12:23" s="74" customFormat="1" ht="15" customHeight="1" x14ac:dyDescent="0.3">
      <c r="L455" s="24"/>
      <c r="P455" s="90"/>
      <c r="Q455" s="91"/>
      <c r="R455" s="92"/>
      <c r="S455" s="92"/>
      <c r="T455" s="92"/>
      <c r="U455" s="92"/>
      <c r="V455" s="93"/>
      <c r="W455" s="93"/>
    </row>
    <row r="456" spans="12:23" s="74" customFormat="1" ht="15" customHeight="1" x14ac:dyDescent="0.3">
      <c r="L456" s="24"/>
      <c r="P456" s="90"/>
      <c r="Q456" s="91"/>
      <c r="R456" s="92"/>
      <c r="S456" s="92"/>
      <c r="T456" s="92"/>
      <c r="U456" s="92"/>
      <c r="V456" s="93"/>
      <c r="W456" s="93"/>
    </row>
    <row r="457" spans="12:23" s="74" customFormat="1" ht="15" customHeight="1" x14ac:dyDescent="0.3">
      <c r="L457" s="24"/>
      <c r="P457" s="90"/>
      <c r="Q457" s="91"/>
      <c r="R457" s="92"/>
      <c r="S457" s="92"/>
      <c r="T457" s="92"/>
      <c r="U457" s="92"/>
      <c r="V457" s="93"/>
      <c r="W457" s="93"/>
    </row>
    <row r="458" spans="12:23" s="74" customFormat="1" ht="15" customHeight="1" x14ac:dyDescent="0.3">
      <c r="L458" s="24"/>
      <c r="P458" s="90"/>
      <c r="Q458" s="91"/>
      <c r="R458" s="92"/>
      <c r="S458" s="92"/>
      <c r="T458" s="92"/>
      <c r="U458" s="92"/>
      <c r="V458" s="93"/>
      <c r="W458" s="93"/>
    </row>
    <row r="459" spans="12:23" s="74" customFormat="1" ht="15" customHeight="1" x14ac:dyDescent="0.3">
      <c r="L459" s="24"/>
      <c r="P459" s="90"/>
      <c r="Q459" s="91"/>
      <c r="R459" s="92"/>
      <c r="S459" s="92"/>
      <c r="T459" s="92"/>
      <c r="U459" s="92"/>
      <c r="V459" s="93"/>
      <c r="W459" s="93"/>
    </row>
    <row r="460" spans="12:23" s="74" customFormat="1" ht="15" customHeight="1" x14ac:dyDescent="0.3">
      <c r="L460" s="24"/>
      <c r="P460" s="90"/>
      <c r="Q460" s="91"/>
      <c r="R460" s="92"/>
      <c r="S460" s="92"/>
      <c r="T460" s="92"/>
      <c r="U460" s="92"/>
      <c r="V460" s="93"/>
      <c r="W460" s="93"/>
    </row>
    <row r="461" spans="12:23" s="74" customFormat="1" ht="15" customHeight="1" x14ac:dyDescent="0.3">
      <c r="L461" s="24"/>
      <c r="P461" s="90"/>
      <c r="Q461" s="91"/>
      <c r="R461" s="92"/>
      <c r="S461" s="92"/>
      <c r="T461" s="92"/>
      <c r="U461" s="92"/>
      <c r="V461" s="93"/>
      <c r="W461" s="93"/>
    </row>
    <row r="462" spans="12:23" s="74" customFormat="1" ht="15" customHeight="1" x14ac:dyDescent="0.3">
      <c r="L462" s="24"/>
      <c r="P462" s="90"/>
      <c r="Q462" s="91"/>
      <c r="R462" s="92"/>
      <c r="S462" s="92"/>
      <c r="T462" s="92"/>
      <c r="U462" s="92"/>
      <c r="V462" s="93"/>
      <c r="W462" s="93"/>
    </row>
    <row r="463" spans="12:23" s="74" customFormat="1" ht="15" customHeight="1" x14ac:dyDescent="0.3">
      <c r="L463" s="24"/>
      <c r="P463" s="90"/>
      <c r="Q463" s="91"/>
      <c r="R463" s="92"/>
      <c r="S463" s="92"/>
      <c r="T463" s="92"/>
      <c r="U463" s="92"/>
      <c r="V463" s="93"/>
      <c r="W463" s="93"/>
    </row>
    <row r="464" spans="12:23" s="74" customFormat="1" ht="15" customHeight="1" x14ac:dyDescent="0.3">
      <c r="L464" s="24"/>
      <c r="P464" s="90"/>
      <c r="Q464" s="91"/>
      <c r="R464" s="92"/>
      <c r="S464" s="92"/>
      <c r="T464" s="92"/>
      <c r="U464" s="92"/>
      <c r="V464" s="93"/>
      <c r="W464" s="93"/>
    </row>
    <row r="465" spans="12:23" s="74" customFormat="1" ht="15" customHeight="1" x14ac:dyDescent="0.3">
      <c r="L465" s="24"/>
      <c r="P465" s="90"/>
      <c r="Q465" s="91"/>
      <c r="R465" s="92"/>
      <c r="S465" s="92"/>
      <c r="T465" s="92"/>
      <c r="U465" s="92"/>
      <c r="V465" s="93"/>
      <c r="W465" s="93"/>
    </row>
    <row r="466" spans="12:23" s="74" customFormat="1" ht="15" customHeight="1" x14ac:dyDescent="0.3">
      <c r="L466" s="24"/>
      <c r="P466" s="90"/>
      <c r="Q466" s="91"/>
      <c r="R466" s="92"/>
      <c r="S466" s="92"/>
      <c r="T466" s="92"/>
      <c r="U466" s="92"/>
      <c r="V466" s="93"/>
      <c r="W466" s="93"/>
    </row>
    <row r="467" spans="12:23" s="74" customFormat="1" ht="15" customHeight="1" x14ac:dyDescent="0.3">
      <c r="L467" s="24"/>
      <c r="P467" s="90"/>
      <c r="Q467" s="91"/>
      <c r="R467" s="92"/>
      <c r="S467" s="92"/>
      <c r="T467" s="92"/>
      <c r="U467" s="92"/>
      <c r="V467" s="93"/>
      <c r="W467" s="93"/>
    </row>
    <row r="468" spans="12:23" s="74" customFormat="1" ht="15" customHeight="1" x14ac:dyDescent="0.3">
      <c r="L468" s="24"/>
      <c r="P468" s="90"/>
      <c r="Q468" s="91"/>
      <c r="R468" s="92"/>
      <c r="S468" s="92"/>
      <c r="T468" s="92"/>
      <c r="U468" s="92"/>
      <c r="V468" s="93"/>
      <c r="W468" s="93"/>
    </row>
    <row r="469" spans="12:23" s="74" customFormat="1" ht="15" customHeight="1" x14ac:dyDescent="0.3">
      <c r="L469" s="24"/>
      <c r="P469" s="90"/>
      <c r="Q469" s="91"/>
      <c r="R469" s="92"/>
      <c r="S469" s="92"/>
      <c r="T469" s="92"/>
      <c r="U469" s="92"/>
      <c r="V469" s="93"/>
      <c r="W469" s="93"/>
    </row>
    <row r="470" spans="12:23" s="74" customFormat="1" ht="15" customHeight="1" x14ac:dyDescent="0.3">
      <c r="L470" s="24"/>
      <c r="P470" s="90"/>
      <c r="Q470" s="91"/>
      <c r="R470" s="92"/>
      <c r="S470" s="92"/>
      <c r="T470" s="92"/>
      <c r="U470" s="92"/>
      <c r="V470" s="93"/>
      <c r="W470" s="93"/>
    </row>
    <row r="471" spans="12:23" s="74" customFormat="1" ht="15" customHeight="1" x14ac:dyDescent="0.3">
      <c r="L471" s="24"/>
      <c r="P471" s="90"/>
      <c r="Q471" s="91"/>
      <c r="R471" s="92"/>
      <c r="S471" s="92"/>
      <c r="T471" s="92"/>
      <c r="U471" s="92"/>
      <c r="V471" s="93"/>
      <c r="W471" s="93"/>
    </row>
    <row r="472" spans="12:23" s="74" customFormat="1" ht="15" customHeight="1" x14ac:dyDescent="0.3">
      <c r="L472" s="24"/>
      <c r="P472" s="90"/>
      <c r="Q472" s="91"/>
      <c r="R472" s="92"/>
      <c r="S472" s="92"/>
      <c r="T472" s="92"/>
      <c r="U472" s="92"/>
      <c r="V472" s="93"/>
      <c r="W472" s="93"/>
    </row>
    <row r="473" spans="12:23" s="74" customFormat="1" ht="15" customHeight="1" x14ac:dyDescent="0.3">
      <c r="L473" s="24"/>
      <c r="P473" s="90"/>
      <c r="Q473" s="91"/>
      <c r="R473" s="92"/>
      <c r="S473" s="92"/>
      <c r="T473" s="92"/>
      <c r="U473" s="92"/>
      <c r="V473" s="93"/>
      <c r="W473" s="93"/>
    </row>
    <row r="474" spans="12:23" s="74" customFormat="1" ht="15" customHeight="1" x14ac:dyDescent="0.3">
      <c r="L474" s="24"/>
      <c r="P474" s="90"/>
      <c r="Q474" s="91"/>
      <c r="R474" s="92"/>
      <c r="S474" s="92"/>
      <c r="T474" s="92"/>
      <c r="U474" s="92"/>
      <c r="V474" s="93"/>
      <c r="W474" s="93"/>
    </row>
    <row r="475" spans="12:23" s="74" customFormat="1" ht="15" customHeight="1" x14ac:dyDescent="0.3">
      <c r="L475" s="24"/>
      <c r="P475" s="90"/>
      <c r="Q475" s="91"/>
      <c r="R475" s="92"/>
      <c r="S475" s="92"/>
      <c r="T475" s="92"/>
      <c r="U475" s="92"/>
      <c r="V475" s="93"/>
      <c r="W475" s="93"/>
    </row>
    <row r="476" spans="12:23" s="74" customFormat="1" ht="15" customHeight="1" x14ac:dyDescent="0.3">
      <c r="L476" s="24"/>
      <c r="P476" s="90"/>
      <c r="Q476" s="91"/>
      <c r="R476" s="92"/>
      <c r="S476" s="92"/>
      <c r="T476" s="92"/>
      <c r="U476" s="92"/>
      <c r="V476" s="93"/>
      <c r="W476" s="93"/>
    </row>
    <row r="477" spans="12:23" s="74" customFormat="1" ht="15" customHeight="1" x14ac:dyDescent="0.3">
      <c r="L477" s="24"/>
      <c r="P477" s="90"/>
      <c r="Q477" s="91"/>
      <c r="R477" s="92"/>
      <c r="S477" s="92"/>
      <c r="T477" s="92"/>
      <c r="U477" s="92"/>
      <c r="V477" s="93"/>
      <c r="W477" s="93"/>
    </row>
    <row r="478" spans="12:23" s="74" customFormat="1" ht="15" customHeight="1" x14ac:dyDescent="0.3">
      <c r="L478" s="24"/>
      <c r="P478" s="90"/>
      <c r="Q478" s="91"/>
      <c r="R478" s="92"/>
      <c r="S478" s="92"/>
      <c r="T478" s="92"/>
      <c r="U478" s="92"/>
      <c r="V478" s="93"/>
      <c r="W478" s="93"/>
    </row>
    <row r="479" spans="12:23" s="74" customFormat="1" ht="15" customHeight="1" x14ac:dyDescent="0.3">
      <c r="L479" s="24"/>
      <c r="P479" s="90"/>
      <c r="Q479" s="91"/>
      <c r="R479" s="92"/>
      <c r="S479" s="92"/>
      <c r="T479" s="92"/>
      <c r="U479" s="92"/>
      <c r="V479" s="93"/>
      <c r="W479" s="93"/>
    </row>
    <row r="480" spans="12:23" s="74" customFormat="1" ht="15" customHeight="1" x14ac:dyDescent="0.3">
      <c r="L480" s="24"/>
      <c r="P480" s="90"/>
      <c r="Q480" s="91"/>
      <c r="R480" s="92"/>
      <c r="S480" s="92"/>
      <c r="T480" s="92"/>
      <c r="U480" s="92"/>
      <c r="V480" s="93"/>
      <c r="W480" s="93"/>
    </row>
    <row r="481" spans="12:23" s="74" customFormat="1" ht="15" customHeight="1" x14ac:dyDescent="0.3">
      <c r="L481" s="24"/>
      <c r="P481" s="90"/>
      <c r="Q481" s="91"/>
      <c r="R481" s="92"/>
      <c r="S481" s="92"/>
      <c r="T481" s="92"/>
      <c r="U481" s="92"/>
      <c r="V481" s="93"/>
      <c r="W481" s="93"/>
    </row>
    <row r="482" spans="12:23" s="74" customFormat="1" ht="15" customHeight="1" x14ac:dyDescent="0.3">
      <c r="L482" s="24"/>
      <c r="P482" s="90"/>
      <c r="Q482" s="91"/>
      <c r="R482" s="92"/>
      <c r="S482" s="92"/>
      <c r="T482" s="92"/>
      <c r="U482" s="92"/>
      <c r="V482" s="93"/>
      <c r="W482" s="93"/>
    </row>
    <row r="483" spans="12:23" s="74" customFormat="1" ht="15" customHeight="1" x14ac:dyDescent="0.3">
      <c r="L483" s="24"/>
      <c r="P483" s="90"/>
      <c r="Q483" s="91"/>
      <c r="R483" s="92"/>
      <c r="S483" s="92"/>
      <c r="T483" s="92"/>
      <c r="U483" s="92"/>
      <c r="V483" s="93"/>
      <c r="W483" s="93"/>
    </row>
    <row r="484" spans="12:23" s="74" customFormat="1" ht="15" customHeight="1" x14ac:dyDescent="0.3">
      <c r="L484" s="24"/>
      <c r="P484" s="90"/>
      <c r="Q484" s="91"/>
      <c r="R484" s="92"/>
      <c r="S484" s="92"/>
      <c r="T484" s="92"/>
      <c r="U484" s="92"/>
      <c r="V484" s="93"/>
      <c r="W484" s="93"/>
    </row>
    <row r="485" spans="12:23" s="74" customFormat="1" ht="15" customHeight="1" x14ac:dyDescent="0.3">
      <c r="L485" s="24"/>
      <c r="P485" s="90"/>
      <c r="Q485" s="91"/>
      <c r="R485" s="92"/>
      <c r="S485" s="92"/>
      <c r="T485" s="92"/>
      <c r="U485" s="92"/>
      <c r="V485" s="93"/>
      <c r="W485" s="93"/>
    </row>
    <row r="486" spans="12:23" s="74" customFormat="1" ht="15" customHeight="1" x14ac:dyDescent="0.3">
      <c r="L486" s="24"/>
      <c r="P486" s="90"/>
      <c r="Q486" s="91"/>
      <c r="R486" s="92"/>
      <c r="S486" s="92"/>
      <c r="T486" s="92"/>
      <c r="U486" s="92"/>
      <c r="V486" s="93"/>
      <c r="W486" s="93"/>
    </row>
    <row r="487" spans="12:23" s="74" customFormat="1" ht="15" customHeight="1" x14ac:dyDescent="0.3">
      <c r="L487" s="24"/>
      <c r="P487" s="90"/>
      <c r="Q487" s="91"/>
      <c r="R487" s="92"/>
      <c r="S487" s="92"/>
      <c r="T487" s="92"/>
      <c r="U487" s="92"/>
      <c r="V487" s="93"/>
      <c r="W487" s="93"/>
    </row>
    <row r="488" spans="12:23" s="74" customFormat="1" ht="15" customHeight="1" x14ac:dyDescent="0.3">
      <c r="L488" s="24"/>
      <c r="P488" s="90"/>
      <c r="Q488" s="91"/>
      <c r="R488" s="92"/>
      <c r="S488" s="92"/>
      <c r="T488" s="92"/>
      <c r="U488" s="92"/>
      <c r="V488" s="93"/>
      <c r="W488" s="93"/>
    </row>
    <row r="489" spans="12:23" s="74" customFormat="1" ht="15" customHeight="1" x14ac:dyDescent="0.3">
      <c r="L489" s="24"/>
      <c r="P489" s="90"/>
      <c r="Q489" s="91"/>
      <c r="R489" s="92"/>
      <c r="S489" s="92"/>
      <c r="T489" s="92"/>
      <c r="U489" s="92"/>
      <c r="V489" s="93"/>
      <c r="W489" s="93"/>
    </row>
    <row r="490" spans="12:23" s="74" customFormat="1" ht="15" customHeight="1" x14ac:dyDescent="0.3">
      <c r="L490" s="24"/>
      <c r="P490" s="90"/>
      <c r="Q490" s="91"/>
      <c r="R490" s="92"/>
      <c r="S490" s="92"/>
      <c r="T490" s="92"/>
      <c r="U490" s="92"/>
      <c r="V490" s="93"/>
      <c r="W490" s="93"/>
    </row>
    <row r="491" spans="12:23" s="74" customFormat="1" ht="15" customHeight="1" x14ac:dyDescent="0.3">
      <c r="L491" s="24"/>
      <c r="P491" s="90"/>
      <c r="Q491" s="91"/>
      <c r="R491" s="92"/>
      <c r="S491" s="92"/>
      <c r="T491" s="92"/>
      <c r="U491" s="92"/>
      <c r="V491" s="93"/>
      <c r="W491" s="93"/>
    </row>
    <row r="492" spans="12:23" s="74" customFormat="1" ht="15" customHeight="1" x14ac:dyDescent="0.3">
      <c r="L492" s="24"/>
      <c r="P492" s="90"/>
      <c r="Q492" s="91"/>
      <c r="R492" s="92"/>
      <c r="S492" s="92"/>
      <c r="T492" s="92"/>
      <c r="U492" s="92"/>
      <c r="V492" s="93"/>
      <c r="W492" s="93"/>
    </row>
    <row r="493" spans="12:23" s="74" customFormat="1" ht="15" customHeight="1" x14ac:dyDescent="0.3">
      <c r="L493" s="24"/>
      <c r="P493" s="90"/>
      <c r="Q493" s="91"/>
      <c r="R493" s="92"/>
      <c r="S493" s="92"/>
      <c r="T493" s="92"/>
      <c r="U493" s="92"/>
      <c r="V493" s="93"/>
      <c r="W493" s="93"/>
    </row>
    <row r="494" spans="12:23" s="74" customFormat="1" ht="15" customHeight="1" x14ac:dyDescent="0.3">
      <c r="L494" s="24"/>
      <c r="P494" s="90"/>
      <c r="Q494" s="91"/>
      <c r="R494" s="92"/>
      <c r="S494" s="92"/>
      <c r="T494" s="92"/>
      <c r="U494" s="92"/>
      <c r="V494" s="93"/>
      <c r="W494" s="93"/>
    </row>
    <row r="495" spans="12:23" s="74" customFormat="1" ht="15" customHeight="1" x14ac:dyDescent="0.3">
      <c r="L495" s="24"/>
      <c r="P495" s="90"/>
      <c r="Q495" s="91"/>
      <c r="R495" s="92"/>
      <c r="S495" s="92"/>
      <c r="T495" s="92"/>
      <c r="U495" s="92"/>
      <c r="V495" s="93"/>
      <c r="W495" s="93"/>
    </row>
    <row r="496" spans="12:23" s="74" customFormat="1" ht="15" customHeight="1" x14ac:dyDescent="0.3">
      <c r="L496" s="24"/>
      <c r="P496" s="90"/>
      <c r="Q496" s="91"/>
      <c r="R496" s="92"/>
      <c r="S496" s="92"/>
      <c r="T496" s="92"/>
      <c r="U496" s="92"/>
      <c r="V496" s="93"/>
      <c r="W496" s="93"/>
    </row>
    <row r="497" spans="12:23" s="74" customFormat="1" ht="15" customHeight="1" x14ac:dyDescent="0.3">
      <c r="L497" s="24"/>
      <c r="P497" s="90"/>
      <c r="Q497" s="91"/>
      <c r="R497" s="92"/>
      <c r="S497" s="92"/>
      <c r="T497" s="92"/>
      <c r="U497" s="92"/>
      <c r="V497" s="93"/>
      <c r="W497" s="93"/>
    </row>
    <row r="498" spans="12:23" s="74" customFormat="1" ht="15" customHeight="1" x14ac:dyDescent="0.3">
      <c r="L498" s="24"/>
      <c r="P498" s="90"/>
      <c r="Q498" s="91"/>
      <c r="R498" s="92"/>
      <c r="S498" s="92"/>
      <c r="T498" s="92"/>
      <c r="U498" s="92"/>
      <c r="V498" s="93"/>
      <c r="W498" s="93"/>
    </row>
    <row r="499" spans="12:23" s="74" customFormat="1" ht="15" customHeight="1" x14ac:dyDescent="0.3">
      <c r="L499" s="24"/>
      <c r="P499" s="90"/>
      <c r="Q499" s="91"/>
      <c r="R499" s="92"/>
      <c r="S499" s="92"/>
      <c r="T499" s="92"/>
      <c r="U499" s="92"/>
      <c r="V499" s="93"/>
      <c r="W499" s="93"/>
    </row>
    <row r="500" spans="12:23" s="74" customFormat="1" ht="15" customHeight="1" x14ac:dyDescent="0.3">
      <c r="L500" s="24"/>
      <c r="P500" s="90"/>
      <c r="Q500" s="91"/>
      <c r="R500" s="92"/>
      <c r="S500" s="92"/>
      <c r="T500" s="92"/>
      <c r="U500" s="92"/>
      <c r="V500" s="93"/>
      <c r="W500" s="93"/>
    </row>
    <row r="501" spans="12:23" s="74" customFormat="1" ht="15" customHeight="1" x14ac:dyDescent="0.3">
      <c r="L501" s="24"/>
      <c r="P501" s="90"/>
      <c r="Q501" s="91"/>
      <c r="R501" s="92"/>
      <c r="S501" s="92"/>
      <c r="T501" s="92"/>
      <c r="U501" s="92"/>
      <c r="V501" s="93"/>
      <c r="W501" s="93"/>
    </row>
    <row r="502" spans="12:23" s="74" customFormat="1" ht="15" customHeight="1" x14ac:dyDescent="0.3">
      <c r="L502" s="24"/>
      <c r="P502" s="90"/>
      <c r="Q502" s="91"/>
      <c r="R502" s="92"/>
      <c r="S502" s="92"/>
      <c r="T502" s="92"/>
      <c r="U502" s="92"/>
      <c r="V502" s="93"/>
      <c r="W502" s="93"/>
    </row>
    <row r="503" spans="12:23" s="74" customFormat="1" ht="15" customHeight="1" x14ac:dyDescent="0.3">
      <c r="L503" s="24"/>
      <c r="P503" s="90"/>
      <c r="Q503" s="91"/>
      <c r="R503" s="92"/>
      <c r="S503" s="92"/>
      <c r="T503" s="92"/>
      <c r="U503" s="92"/>
      <c r="V503" s="93"/>
      <c r="W503" s="93"/>
    </row>
    <row r="504" spans="12:23" s="74" customFormat="1" ht="15" customHeight="1" x14ac:dyDescent="0.3">
      <c r="L504" s="24"/>
      <c r="P504" s="90"/>
      <c r="Q504" s="91"/>
      <c r="R504" s="92"/>
      <c r="S504" s="92"/>
      <c r="T504" s="92"/>
      <c r="U504" s="92"/>
      <c r="V504" s="93"/>
      <c r="W504" s="93"/>
    </row>
    <row r="505" spans="12:23" s="74" customFormat="1" ht="15" customHeight="1" x14ac:dyDescent="0.3">
      <c r="L505" s="24"/>
      <c r="P505" s="90"/>
      <c r="Q505" s="91"/>
      <c r="R505" s="92"/>
      <c r="S505" s="92"/>
      <c r="T505" s="92"/>
      <c r="U505" s="92"/>
      <c r="V505" s="93"/>
      <c r="W505" s="93"/>
    </row>
    <row r="506" spans="12:23" s="74" customFormat="1" ht="15" customHeight="1" x14ac:dyDescent="0.3">
      <c r="L506" s="24"/>
      <c r="P506" s="90"/>
      <c r="Q506" s="91"/>
      <c r="R506" s="92"/>
      <c r="S506" s="92"/>
      <c r="T506" s="92"/>
      <c r="U506" s="92"/>
      <c r="V506" s="93"/>
      <c r="W506" s="93"/>
    </row>
    <row r="507" spans="12:23" s="74" customFormat="1" ht="15" customHeight="1" x14ac:dyDescent="0.3">
      <c r="L507" s="24"/>
      <c r="P507" s="90"/>
      <c r="Q507" s="91"/>
      <c r="R507" s="92"/>
      <c r="S507" s="92"/>
      <c r="T507" s="92"/>
      <c r="U507" s="92"/>
      <c r="V507" s="93"/>
      <c r="W507" s="93"/>
    </row>
    <row r="508" spans="12:23" s="74" customFormat="1" ht="15" customHeight="1" x14ac:dyDescent="0.3">
      <c r="L508" s="24"/>
      <c r="P508" s="90"/>
      <c r="Q508" s="91"/>
      <c r="R508" s="92"/>
      <c r="S508" s="92"/>
      <c r="T508" s="92"/>
      <c r="U508" s="92"/>
      <c r="V508" s="93"/>
      <c r="W508" s="93"/>
    </row>
    <row r="509" spans="12:23" s="74" customFormat="1" ht="15" customHeight="1" x14ac:dyDescent="0.3">
      <c r="L509" s="24"/>
      <c r="P509" s="90"/>
      <c r="Q509" s="91"/>
      <c r="R509" s="92"/>
      <c r="S509" s="92"/>
      <c r="T509" s="92"/>
      <c r="U509" s="92"/>
      <c r="V509" s="93"/>
      <c r="W509" s="93"/>
    </row>
    <row r="510" spans="12:23" s="74" customFormat="1" ht="15" customHeight="1" x14ac:dyDescent="0.3">
      <c r="L510" s="24"/>
      <c r="P510" s="90"/>
      <c r="Q510" s="91"/>
      <c r="R510" s="92"/>
      <c r="S510" s="92"/>
      <c r="T510" s="92"/>
      <c r="U510" s="92"/>
      <c r="V510" s="93"/>
      <c r="W510" s="93"/>
    </row>
    <row r="511" spans="12:23" s="74" customFormat="1" ht="15" customHeight="1" x14ac:dyDescent="0.3">
      <c r="L511" s="24"/>
      <c r="P511" s="90"/>
      <c r="Q511" s="91"/>
      <c r="R511" s="92"/>
      <c r="S511" s="92"/>
      <c r="T511" s="92"/>
      <c r="U511" s="92"/>
      <c r="V511" s="93"/>
      <c r="W511" s="93"/>
    </row>
    <row r="512" spans="12:23" s="74" customFormat="1" ht="15" customHeight="1" x14ac:dyDescent="0.3">
      <c r="L512" s="24"/>
      <c r="P512" s="90"/>
      <c r="Q512" s="91"/>
      <c r="R512" s="92"/>
      <c r="S512" s="92"/>
      <c r="T512" s="92"/>
      <c r="U512" s="92"/>
      <c r="V512" s="93"/>
      <c r="W512" s="93"/>
    </row>
    <row r="513" spans="12:23" s="74" customFormat="1" ht="15" customHeight="1" x14ac:dyDescent="0.3">
      <c r="L513" s="24"/>
      <c r="P513" s="90"/>
      <c r="Q513" s="91"/>
      <c r="R513" s="92"/>
      <c r="S513" s="92"/>
      <c r="T513" s="92"/>
      <c r="U513" s="92"/>
      <c r="V513" s="93"/>
      <c r="W513" s="93"/>
    </row>
    <row r="514" spans="12:23" s="74" customFormat="1" ht="15" customHeight="1" x14ac:dyDescent="0.3">
      <c r="L514" s="24"/>
      <c r="P514" s="90"/>
      <c r="Q514" s="91"/>
      <c r="R514" s="92"/>
      <c r="S514" s="92"/>
      <c r="T514" s="92"/>
      <c r="U514" s="92"/>
      <c r="V514" s="93"/>
      <c r="W514" s="93"/>
    </row>
    <row r="515" spans="12:23" s="74" customFormat="1" ht="15" customHeight="1" x14ac:dyDescent="0.3">
      <c r="L515" s="24"/>
      <c r="P515" s="90"/>
      <c r="Q515" s="91"/>
      <c r="R515" s="92"/>
      <c r="S515" s="92"/>
      <c r="T515" s="92"/>
      <c r="U515" s="92"/>
      <c r="V515" s="93"/>
      <c r="W515" s="93"/>
    </row>
    <row r="516" spans="12:23" s="74" customFormat="1" ht="15" customHeight="1" x14ac:dyDescent="0.3">
      <c r="L516" s="24"/>
      <c r="P516" s="90"/>
      <c r="Q516" s="91"/>
      <c r="R516" s="92"/>
      <c r="S516" s="92"/>
      <c r="T516" s="92"/>
      <c r="U516" s="92"/>
      <c r="V516" s="93"/>
      <c r="W516" s="93"/>
    </row>
    <row r="517" spans="12:23" s="74" customFormat="1" ht="15" customHeight="1" x14ac:dyDescent="0.3">
      <c r="L517" s="24"/>
      <c r="P517" s="90"/>
      <c r="Q517" s="91"/>
      <c r="R517" s="92"/>
      <c r="S517" s="92"/>
      <c r="T517" s="92"/>
      <c r="U517" s="92"/>
      <c r="V517" s="93"/>
      <c r="W517" s="93"/>
    </row>
    <row r="518" spans="12:23" s="74" customFormat="1" ht="15" customHeight="1" x14ac:dyDescent="0.3">
      <c r="L518" s="24"/>
      <c r="P518" s="90"/>
      <c r="Q518" s="91"/>
      <c r="R518" s="92"/>
      <c r="S518" s="92"/>
      <c r="T518" s="92"/>
      <c r="U518" s="92"/>
      <c r="V518" s="93"/>
      <c r="W518" s="93"/>
    </row>
    <row r="519" spans="12:23" s="74" customFormat="1" ht="15" customHeight="1" x14ac:dyDescent="0.3">
      <c r="L519" s="24"/>
      <c r="P519" s="90"/>
      <c r="Q519" s="91"/>
      <c r="R519" s="92"/>
      <c r="S519" s="92"/>
      <c r="T519" s="92"/>
      <c r="U519" s="92"/>
      <c r="V519" s="93"/>
      <c r="W519" s="93"/>
    </row>
    <row r="520" spans="12:23" s="74" customFormat="1" ht="15" customHeight="1" x14ac:dyDescent="0.3">
      <c r="L520" s="24"/>
      <c r="P520" s="90"/>
      <c r="Q520" s="91"/>
      <c r="R520" s="92"/>
      <c r="S520" s="92"/>
      <c r="T520" s="92"/>
      <c r="U520" s="92"/>
      <c r="V520" s="93"/>
      <c r="W520" s="93"/>
    </row>
    <row r="521" spans="12:23" s="74" customFormat="1" ht="15" customHeight="1" x14ac:dyDescent="0.3">
      <c r="L521" s="24"/>
      <c r="P521" s="90"/>
      <c r="Q521" s="91"/>
      <c r="R521" s="92"/>
      <c r="S521" s="92"/>
      <c r="T521" s="92"/>
      <c r="U521" s="92"/>
      <c r="V521" s="93"/>
      <c r="W521" s="93"/>
    </row>
    <row r="522" spans="12:23" s="74" customFormat="1" ht="15" customHeight="1" x14ac:dyDescent="0.3">
      <c r="L522" s="24"/>
      <c r="P522" s="90"/>
      <c r="Q522" s="91"/>
      <c r="R522" s="92"/>
      <c r="S522" s="92"/>
      <c r="T522" s="92"/>
      <c r="U522" s="92"/>
      <c r="V522" s="93"/>
      <c r="W522" s="93"/>
    </row>
    <row r="523" spans="12:23" s="74" customFormat="1" ht="15" customHeight="1" x14ac:dyDescent="0.3">
      <c r="L523" s="24"/>
      <c r="P523" s="90"/>
      <c r="Q523" s="91"/>
      <c r="R523" s="92"/>
      <c r="S523" s="92"/>
      <c r="T523" s="92"/>
      <c r="U523" s="92"/>
      <c r="V523" s="93"/>
      <c r="W523" s="93"/>
    </row>
    <row r="524" spans="12:23" s="74" customFormat="1" ht="15" customHeight="1" x14ac:dyDescent="0.3">
      <c r="L524" s="24"/>
      <c r="P524" s="90"/>
      <c r="Q524" s="91"/>
      <c r="R524" s="92"/>
      <c r="S524" s="92"/>
      <c r="T524" s="92"/>
      <c r="U524" s="92"/>
      <c r="V524" s="93"/>
      <c r="W524" s="93"/>
    </row>
    <row r="525" spans="12:23" s="74" customFormat="1" ht="15" customHeight="1" x14ac:dyDescent="0.3">
      <c r="L525" s="24"/>
      <c r="P525" s="90"/>
      <c r="Q525" s="91"/>
      <c r="R525" s="92"/>
      <c r="S525" s="92"/>
      <c r="T525" s="92"/>
      <c r="U525" s="92"/>
      <c r="V525" s="93"/>
      <c r="W525" s="93"/>
    </row>
    <row r="526" spans="12:23" s="74" customFormat="1" ht="15" customHeight="1" x14ac:dyDescent="0.3">
      <c r="L526" s="24"/>
      <c r="P526" s="90"/>
      <c r="Q526" s="91"/>
      <c r="R526" s="92"/>
      <c r="S526" s="92"/>
      <c r="T526" s="92"/>
      <c r="U526" s="92"/>
      <c r="V526" s="93"/>
      <c r="W526" s="93"/>
    </row>
    <row r="527" spans="12:23" s="74" customFormat="1" ht="15" customHeight="1" x14ac:dyDescent="0.3">
      <c r="L527" s="24"/>
      <c r="P527" s="90"/>
      <c r="Q527" s="91"/>
      <c r="R527" s="92"/>
      <c r="S527" s="92"/>
      <c r="T527" s="92"/>
      <c r="U527" s="92"/>
      <c r="V527" s="93"/>
      <c r="W527" s="93"/>
    </row>
    <row r="528" spans="12:23" s="74" customFormat="1" ht="15" customHeight="1" x14ac:dyDescent="0.3">
      <c r="L528" s="24"/>
      <c r="P528" s="90"/>
      <c r="Q528" s="91"/>
      <c r="R528" s="92"/>
      <c r="S528" s="92"/>
      <c r="T528" s="92"/>
      <c r="U528" s="92"/>
      <c r="V528" s="93"/>
      <c r="W528" s="93"/>
    </row>
    <row r="529" spans="12:23" s="74" customFormat="1" ht="15" customHeight="1" x14ac:dyDescent="0.3">
      <c r="L529" s="24"/>
      <c r="P529" s="90"/>
      <c r="Q529" s="91"/>
      <c r="R529" s="92"/>
      <c r="S529" s="92"/>
      <c r="T529" s="92"/>
      <c r="U529" s="92"/>
      <c r="V529" s="93"/>
      <c r="W529" s="93"/>
    </row>
    <row r="530" spans="12:23" s="74" customFormat="1" ht="15" customHeight="1" x14ac:dyDescent="0.3">
      <c r="L530" s="24"/>
      <c r="P530" s="90"/>
      <c r="Q530" s="91"/>
      <c r="R530" s="92"/>
      <c r="S530" s="92"/>
      <c r="T530" s="92"/>
      <c r="U530" s="92"/>
      <c r="V530" s="93"/>
      <c r="W530" s="93"/>
    </row>
    <row r="531" spans="12:23" s="74" customFormat="1" ht="15" customHeight="1" x14ac:dyDescent="0.3">
      <c r="L531" s="24"/>
      <c r="P531" s="90"/>
      <c r="Q531" s="91"/>
      <c r="R531" s="92"/>
      <c r="S531" s="92"/>
      <c r="T531" s="92"/>
      <c r="U531" s="92"/>
      <c r="V531" s="93"/>
      <c r="W531" s="93"/>
    </row>
    <row r="532" spans="12:23" s="74" customFormat="1" ht="15" customHeight="1" x14ac:dyDescent="0.3">
      <c r="L532" s="24"/>
      <c r="P532" s="90"/>
      <c r="Q532" s="91"/>
      <c r="R532" s="92"/>
      <c r="S532" s="92"/>
      <c r="T532" s="92"/>
      <c r="U532" s="92"/>
      <c r="V532" s="93"/>
      <c r="W532" s="93"/>
    </row>
    <row r="533" spans="12:23" s="74" customFormat="1" ht="15" customHeight="1" x14ac:dyDescent="0.3">
      <c r="L533" s="24"/>
      <c r="P533" s="90"/>
      <c r="Q533" s="91"/>
      <c r="R533" s="92"/>
      <c r="S533" s="92"/>
      <c r="T533" s="92"/>
      <c r="U533" s="92"/>
      <c r="V533" s="93"/>
      <c r="W533" s="93"/>
    </row>
    <row r="534" spans="12:23" s="74" customFormat="1" ht="15" customHeight="1" x14ac:dyDescent="0.3">
      <c r="L534" s="24"/>
      <c r="P534" s="90"/>
      <c r="Q534" s="91"/>
      <c r="R534" s="92"/>
      <c r="S534" s="92"/>
      <c r="T534" s="92"/>
      <c r="U534" s="92"/>
      <c r="V534" s="93"/>
      <c r="W534" s="93"/>
    </row>
    <row r="535" spans="12:23" s="74" customFormat="1" ht="15" customHeight="1" x14ac:dyDescent="0.3">
      <c r="L535" s="24"/>
      <c r="P535" s="90"/>
      <c r="Q535" s="91"/>
      <c r="R535" s="92"/>
      <c r="S535" s="92"/>
      <c r="T535" s="92"/>
      <c r="U535" s="92"/>
      <c r="V535" s="93"/>
      <c r="W535" s="93"/>
    </row>
    <row r="536" spans="12:23" s="74" customFormat="1" ht="15" customHeight="1" x14ac:dyDescent="0.3">
      <c r="L536" s="24"/>
      <c r="P536" s="90"/>
      <c r="Q536" s="91"/>
      <c r="R536" s="92"/>
      <c r="S536" s="92"/>
      <c r="T536" s="92"/>
      <c r="U536" s="92"/>
      <c r="V536" s="93"/>
      <c r="W536" s="93"/>
    </row>
    <row r="537" spans="12:23" s="74" customFormat="1" ht="15" customHeight="1" x14ac:dyDescent="0.3">
      <c r="L537" s="24"/>
      <c r="P537" s="90"/>
      <c r="Q537" s="91"/>
      <c r="R537" s="92"/>
      <c r="S537" s="92"/>
      <c r="T537" s="92"/>
      <c r="U537" s="92"/>
      <c r="V537" s="93"/>
      <c r="W537" s="93"/>
    </row>
    <row r="538" spans="12:23" s="74" customFormat="1" ht="15" customHeight="1" x14ac:dyDescent="0.3">
      <c r="L538" s="24"/>
      <c r="P538" s="90"/>
      <c r="Q538" s="91"/>
      <c r="R538" s="92"/>
      <c r="S538" s="92"/>
      <c r="T538" s="92"/>
      <c r="U538" s="92"/>
      <c r="V538" s="93"/>
      <c r="W538" s="93"/>
    </row>
    <row r="539" spans="12:23" s="74" customFormat="1" ht="15" customHeight="1" x14ac:dyDescent="0.3">
      <c r="L539" s="24"/>
      <c r="P539" s="90"/>
      <c r="Q539" s="91"/>
      <c r="R539" s="92"/>
      <c r="S539" s="92"/>
      <c r="T539" s="92"/>
      <c r="U539" s="92"/>
      <c r="V539" s="93"/>
      <c r="W539" s="93"/>
    </row>
    <row r="540" spans="12:23" s="74" customFormat="1" ht="15" customHeight="1" x14ac:dyDescent="0.3">
      <c r="L540" s="24"/>
      <c r="P540" s="90"/>
      <c r="Q540" s="91"/>
      <c r="R540" s="92"/>
      <c r="S540" s="92"/>
      <c r="T540" s="92"/>
      <c r="U540" s="92"/>
      <c r="V540" s="93"/>
      <c r="W540" s="93"/>
    </row>
    <row r="541" spans="12:23" s="74" customFormat="1" ht="15" customHeight="1" x14ac:dyDescent="0.3">
      <c r="L541" s="24"/>
      <c r="P541" s="90"/>
      <c r="Q541" s="91"/>
      <c r="R541" s="92"/>
      <c r="S541" s="92"/>
      <c r="T541" s="92"/>
      <c r="U541" s="92"/>
      <c r="V541" s="93"/>
      <c r="W541" s="93"/>
    </row>
    <row r="542" spans="12:23" s="74" customFormat="1" ht="15" customHeight="1" x14ac:dyDescent="0.3">
      <c r="L542" s="24"/>
      <c r="P542" s="90"/>
      <c r="Q542" s="91"/>
      <c r="R542" s="92"/>
      <c r="S542" s="92"/>
      <c r="T542" s="92"/>
      <c r="U542" s="92"/>
      <c r="V542" s="93"/>
      <c r="W542" s="93"/>
    </row>
    <row r="543" spans="12:23" s="74" customFormat="1" ht="15" customHeight="1" x14ac:dyDescent="0.3">
      <c r="L543" s="24"/>
      <c r="P543" s="90"/>
      <c r="Q543" s="91"/>
      <c r="R543" s="92"/>
      <c r="S543" s="92"/>
      <c r="T543" s="92"/>
      <c r="U543" s="92"/>
      <c r="V543" s="93"/>
      <c r="W543" s="93"/>
    </row>
    <row r="544" spans="12:23" s="74" customFormat="1" ht="15" customHeight="1" x14ac:dyDescent="0.3">
      <c r="L544" s="24"/>
      <c r="P544" s="90"/>
      <c r="Q544" s="91"/>
      <c r="R544" s="92"/>
      <c r="S544" s="92"/>
      <c r="T544" s="92"/>
      <c r="U544" s="92"/>
      <c r="V544" s="93"/>
      <c r="W544" s="93"/>
    </row>
    <row r="545" spans="12:23" s="74" customFormat="1" ht="15" customHeight="1" x14ac:dyDescent="0.3">
      <c r="L545" s="24"/>
      <c r="P545" s="90"/>
      <c r="Q545" s="91"/>
      <c r="R545" s="92"/>
      <c r="S545" s="92"/>
      <c r="T545" s="92"/>
      <c r="U545" s="92"/>
      <c r="V545" s="93"/>
      <c r="W545" s="93"/>
    </row>
    <row r="546" spans="12:23" s="74" customFormat="1" ht="15" customHeight="1" x14ac:dyDescent="0.3">
      <c r="L546" s="24"/>
      <c r="P546" s="90"/>
      <c r="Q546" s="91"/>
      <c r="R546" s="92"/>
      <c r="S546" s="92"/>
      <c r="T546" s="92"/>
      <c r="U546" s="92"/>
      <c r="V546" s="93"/>
      <c r="W546" s="93"/>
    </row>
    <row r="547" spans="12:23" s="74" customFormat="1" ht="15" customHeight="1" x14ac:dyDescent="0.3">
      <c r="L547" s="24"/>
      <c r="P547" s="90"/>
      <c r="Q547" s="91"/>
      <c r="R547" s="92"/>
      <c r="S547" s="92"/>
      <c r="T547" s="92"/>
      <c r="U547" s="92"/>
      <c r="V547" s="93"/>
      <c r="W547" s="93"/>
    </row>
    <row r="548" spans="12:23" s="74" customFormat="1" ht="15" customHeight="1" x14ac:dyDescent="0.3">
      <c r="L548" s="24"/>
      <c r="P548" s="90"/>
      <c r="Q548" s="91"/>
      <c r="R548" s="92"/>
      <c r="S548" s="92"/>
      <c r="T548" s="92"/>
      <c r="U548" s="92"/>
      <c r="V548" s="93"/>
      <c r="W548" s="93"/>
    </row>
    <row r="549" spans="12:23" s="74" customFormat="1" ht="15" customHeight="1" x14ac:dyDescent="0.3">
      <c r="L549" s="24"/>
      <c r="P549" s="90"/>
      <c r="Q549" s="91"/>
      <c r="R549" s="92"/>
      <c r="S549" s="92"/>
      <c r="T549" s="92"/>
      <c r="U549" s="92"/>
      <c r="V549" s="93"/>
      <c r="W549" s="93"/>
    </row>
    <row r="550" spans="12:23" s="74" customFormat="1" ht="15" customHeight="1" x14ac:dyDescent="0.3">
      <c r="L550" s="24"/>
      <c r="P550" s="90"/>
      <c r="Q550" s="91"/>
      <c r="R550" s="92"/>
      <c r="S550" s="92"/>
      <c r="T550" s="92"/>
      <c r="U550" s="92"/>
      <c r="V550" s="93"/>
      <c r="W550" s="93"/>
    </row>
    <row r="551" spans="12:23" s="74" customFormat="1" ht="15" customHeight="1" x14ac:dyDescent="0.3">
      <c r="L551" s="24"/>
      <c r="P551" s="90"/>
      <c r="Q551" s="91"/>
      <c r="R551" s="92"/>
      <c r="S551" s="92"/>
      <c r="T551" s="92"/>
      <c r="U551" s="92"/>
      <c r="V551" s="93"/>
      <c r="W551" s="93"/>
    </row>
    <row r="552" spans="12:23" s="74" customFormat="1" ht="15" customHeight="1" x14ac:dyDescent="0.3">
      <c r="L552" s="24"/>
      <c r="P552" s="90"/>
      <c r="Q552" s="91"/>
      <c r="R552" s="92"/>
      <c r="S552" s="92"/>
      <c r="T552" s="92"/>
      <c r="U552" s="92"/>
      <c r="V552" s="93"/>
      <c r="W552" s="93"/>
    </row>
    <row r="553" spans="12:23" s="74" customFormat="1" ht="15" customHeight="1" x14ac:dyDescent="0.3">
      <c r="L553" s="24"/>
      <c r="P553" s="90"/>
      <c r="Q553" s="91"/>
      <c r="R553" s="92"/>
      <c r="S553" s="92"/>
      <c r="T553" s="92"/>
      <c r="U553" s="92"/>
      <c r="V553" s="93"/>
      <c r="W553" s="93"/>
    </row>
    <row r="554" spans="12:23" s="74" customFormat="1" ht="15" customHeight="1" x14ac:dyDescent="0.3">
      <c r="L554" s="24"/>
      <c r="P554" s="90"/>
      <c r="Q554" s="91"/>
      <c r="R554" s="92"/>
      <c r="S554" s="92"/>
      <c r="T554" s="92"/>
      <c r="U554" s="92"/>
      <c r="V554" s="93"/>
      <c r="W554" s="93"/>
    </row>
    <row r="555" spans="12:23" s="74" customFormat="1" ht="15" customHeight="1" x14ac:dyDescent="0.3">
      <c r="L555" s="24"/>
      <c r="P555" s="90"/>
      <c r="Q555" s="91"/>
      <c r="R555" s="92"/>
      <c r="S555" s="92"/>
      <c r="T555" s="92"/>
      <c r="U555" s="92"/>
      <c r="V555" s="93"/>
      <c r="W555" s="93"/>
    </row>
    <row r="556" spans="12:23" s="74" customFormat="1" ht="15" customHeight="1" x14ac:dyDescent="0.3">
      <c r="L556" s="24"/>
      <c r="P556" s="90"/>
      <c r="Q556" s="91"/>
      <c r="R556" s="92"/>
      <c r="S556" s="92"/>
      <c r="T556" s="92"/>
      <c r="U556" s="92"/>
      <c r="V556" s="93"/>
      <c r="W556" s="93"/>
    </row>
    <row r="557" spans="12:23" s="74" customFormat="1" ht="15" customHeight="1" x14ac:dyDescent="0.3">
      <c r="L557" s="24"/>
      <c r="P557" s="90"/>
      <c r="Q557" s="91"/>
      <c r="R557" s="92"/>
      <c r="S557" s="92"/>
      <c r="T557" s="92"/>
      <c r="U557" s="92"/>
      <c r="V557" s="93"/>
      <c r="W557" s="93"/>
    </row>
    <row r="558" spans="12:23" s="74" customFormat="1" ht="15" customHeight="1" x14ac:dyDescent="0.3">
      <c r="L558" s="24"/>
      <c r="P558" s="90"/>
      <c r="Q558" s="91"/>
      <c r="R558" s="92"/>
      <c r="S558" s="92"/>
      <c r="T558" s="92"/>
      <c r="U558" s="92"/>
      <c r="V558" s="93"/>
      <c r="W558" s="93"/>
    </row>
    <row r="559" spans="12:23" s="74" customFormat="1" ht="15" customHeight="1" x14ac:dyDescent="0.3">
      <c r="L559" s="24"/>
      <c r="P559" s="90"/>
      <c r="Q559" s="91"/>
      <c r="R559" s="92"/>
      <c r="S559" s="92"/>
      <c r="T559" s="92"/>
      <c r="U559" s="92"/>
      <c r="V559" s="93"/>
      <c r="W559" s="93"/>
    </row>
    <row r="560" spans="12:23" s="74" customFormat="1" ht="15" customHeight="1" x14ac:dyDescent="0.3">
      <c r="L560" s="24"/>
      <c r="P560" s="90"/>
      <c r="Q560" s="91"/>
      <c r="R560" s="92"/>
      <c r="S560" s="92"/>
      <c r="T560" s="92"/>
      <c r="U560" s="92"/>
      <c r="V560" s="93"/>
      <c r="W560" s="93"/>
    </row>
    <row r="561" spans="12:23" s="74" customFormat="1" ht="15" customHeight="1" x14ac:dyDescent="0.3">
      <c r="L561" s="24"/>
      <c r="P561" s="90"/>
      <c r="Q561" s="91"/>
      <c r="R561" s="92"/>
      <c r="S561" s="92"/>
      <c r="T561" s="92"/>
      <c r="U561" s="92"/>
      <c r="V561" s="93"/>
      <c r="W561" s="93"/>
    </row>
    <row r="562" spans="12:23" s="74" customFormat="1" ht="15" customHeight="1" x14ac:dyDescent="0.3">
      <c r="L562" s="24"/>
      <c r="P562" s="90"/>
      <c r="Q562" s="91"/>
      <c r="R562" s="92"/>
      <c r="S562" s="92"/>
      <c r="T562" s="92"/>
      <c r="U562" s="92"/>
      <c r="V562" s="93"/>
      <c r="W562" s="93"/>
    </row>
    <row r="563" spans="12:23" s="74" customFormat="1" ht="15" customHeight="1" x14ac:dyDescent="0.3">
      <c r="L563" s="24"/>
      <c r="P563" s="90"/>
      <c r="Q563" s="91"/>
      <c r="R563" s="92"/>
      <c r="S563" s="92"/>
      <c r="T563" s="92"/>
      <c r="U563" s="92"/>
      <c r="V563" s="93"/>
      <c r="W563" s="93"/>
    </row>
    <row r="564" spans="12:23" s="74" customFormat="1" ht="15" customHeight="1" x14ac:dyDescent="0.3">
      <c r="L564" s="24"/>
      <c r="P564" s="90"/>
      <c r="Q564" s="91"/>
      <c r="R564" s="92"/>
      <c r="S564" s="92"/>
      <c r="T564" s="92"/>
      <c r="U564" s="92"/>
      <c r="V564" s="93"/>
      <c r="W564" s="93"/>
    </row>
    <row r="565" spans="12:23" s="74" customFormat="1" ht="15" customHeight="1" x14ac:dyDescent="0.3">
      <c r="L565" s="24"/>
      <c r="P565" s="90"/>
      <c r="Q565" s="91"/>
      <c r="R565" s="92"/>
      <c r="S565" s="92"/>
      <c r="T565" s="92"/>
      <c r="U565" s="92"/>
      <c r="V565" s="93"/>
      <c r="W565" s="93"/>
    </row>
    <row r="566" spans="12:23" s="74" customFormat="1" ht="15" customHeight="1" x14ac:dyDescent="0.3">
      <c r="L566" s="24"/>
      <c r="P566" s="90"/>
      <c r="Q566" s="91"/>
      <c r="R566" s="92"/>
      <c r="S566" s="92"/>
      <c r="T566" s="92"/>
      <c r="U566" s="92"/>
      <c r="V566" s="93"/>
      <c r="W566" s="93"/>
    </row>
    <row r="567" spans="12:23" s="74" customFormat="1" ht="15" customHeight="1" x14ac:dyDescent="0.3">
      <c r="L567" s="24"/>
      <c r="P567" s="90"/>
      <c r="Q567" s="91"/>
      <c r="R567" s="92"/>
      <c r="S567" s="92"/>
      <c r="T567" s="92"/>
      <c r="U567" s="92"/>
      <c r="V567" s="93"/>
      <c r="W567" s="93"/>
    </row>
    <row r="568" spans="12:23" s="74" customFormat="1" ht="15" customHeight="1" x14ac:dyDescent="0.3">
      <c r="L568" s="24"/>
      <c r="P568" s="90"/>
      <c r="Q568" s="91"/>
      <c r="R568" s="92"/>
      <c r="S568" s="92"/>
      <c r="T568" s="92"/>
      <c r="U568" s="92"/>
      <c r="V568" s="93"/>
      <c r="W568" s="93"/>
    </row>
    <row r="569" spans="12:23" s="74" customFormat="1" ht="15" customHeight="1" x14ac:dyDescent="0.3">
      <c r="L569" s="24"/>
      <c r="P569" s="90"/>
      <c r="Q569" s="91"/>
      <c r="R569" s="92"/>
      <c r="S569" s="92"/>
      <c r="T569" s="92"/>
      <c r="U569" s="92"/>
      <c r="V569" s="93"/>
      <c r="W569" s="93"/>
    </row>
    <row r="570" spans="12:23" s="74" customFormat="1" ht="15" customHeight="1" x14ac:dyDescent="0.3">
      <c r="L570" s="24"/>
      <c r="P570" s="90"/>
      <c r="Q570" s="91"/>
      <c r="R570" s="92"/>
      <c r="S570" s="92"/>
      <c r="T570" s="92"/>
      <c r="U570" s="92"/>
      <c r="V570" s="93"/>
      <c r="W570" s="93"/>
    </row>
    <row r="571" spans="12:23" s="74" customFormat="1" ht="15" customHeight="1" x14ac:dyDescent="0.3">
      <c r="L571" s="24"/>
      <c r="P571" s="90"/>
      <c r="Q571" s="91"/>
      <c r="R571" s="92"/>
      <c r="S571" s="92"/>
      <c r="T571" s="92"/>
      <c r="U571" s="92"/>
      <c r="V571" s="93"/>
      <c r="W571" s="93"/>
    </row>
    <row r="572" spans="12:23" s="74" customFormat="1" ht="15" customHeight="1" x14ac:dyDescent="0.3">
      <c r="L572" s="24"/>
      <c r="P572" s="90"/>
      <c r="Q572" s="91"/>
      <c r="R572" s="92"/>
      <c r="S572" s="92"/>
      <c r="T572" s="92"/>
      <c r="U572" s="92"/>
      <c r="V572" s="93"/>
      <c r="W572" s="93"/>
    </row>
    <row r="573" spans="12:23" s="74" customFormat="1" ht="15" customHeight="1" x14ac:dyDescent="0.3">
      <c r="L573" s="24"/>
      <c r="P573" s="90"/>
      <c r="Q573" s="91"/>
      <c r="R573" s="92"/>
      <c r="S573" s="92"/>
      <c r="T573" s="92"/>
      <c r="U573" s="92"/>
      <c r="V573" s="93"/>
      <c r="W573" s="93"/>
    </row>
    <row r="574" spans="12:23" s="74" customFormat="1" ht="15" customHeight="1" x14ac:dyDescent="0.3">
      <c r="L574" s="24"/>
      <c r="P574" s="90"/>
      <c r="Q574" s="91"/>
      <c r="R574" s="92"/>
      <c r="S574" s="92"/>
      <c r="T574" s="92"/>
      <c r="U574" s="92"/>
      <c r="V574" s="93"/>
      <c r="W574" s="93"/>
    </row>
    <row r="575" spans="12:23" s="74" customFormat="1" ht="15" customHeight="1" x14ac:dyDescent="0.3">
      <c r="L575" s="24"/>
      <c r="P575" s="90"/>
      <c r="Q575" s="91"/>
      <c r="R575" s="92"/>
      <c r="S575" s="92"/>
      <c r="T575" s="92"/>
      <c r="U575" s="92"/>
      <c r="V575" s="93"/>
      <c r="W575" s="93"/>
    </row>
    <row r="576" spans="12:23" s="74" customFormat="1" ht="15" customHeight="1" x14ac:dyDescent="0.3">
      <c r="L576" s="24"/>
      <c r="P576" s="90"/>
      <c r="Q576" s="91"/>
      <c r="R576" s="92"/>
      <c r="S576" s="92"/>
      <c r="T576" s="92"/>
      <c r="U576" s="92"/>
      <c r="V576" s="93"/>
      <c r="W576" s="93"/>
    </row>
    <row r="577" spans="12:23" s="74" customFormat="1" ht="15" customHeight="1" x14ac:dyDescent="0.3">
      <c r="L577" s="24"/>
      <c r="P577" s="90"/>
      <c r="Q577" s="91"/>
      <c r="R577" s="92"/>
      <c r="S577" s="92"/>
      <c r="T577" s="92"/>
      <c r="U577" s="92"/>
      <c r="V577" s="93"/>
      <c r="W577" s="93"/>
    </row>
    <row r="578" spans="12:23" s="74" customFormat="1" ht="15" customHeight="1" x14ac:dyDescent="0.3">
      <c r="L578" s="24"/>
      <c r="P578" s="90"/>
      <c r="Q578" s="91"/>
      <c r="R578" s="92"/>
      <c r="S578" s="92"/>
      <c r="T578" s="92"/>
      <c r="U578" s="92"/>
      <c r="V578" s="93"/>
      <c r="W578" s="93"/>
    </row>
    <row r="579" spans="12:23" s="74" customFormat="1" ht="15" customHeight="1" x14ac:dyDescent="0.3">
      <c r="L579" s="24"/>
      <c r="P579" s="90"/>
      <c r="Q579" s="91"/>
      <c r="R579" s="92"/>
      <c r="S579" s="92"/>
      <c r="T579" s="92"/>
      <c r="U579" s="92"/>
      <c r="V579" s="93"/>
      <c r="W579" s="93"/>
    </row>
    <row r="580" spans="12:23" s="74" customFormat="1" ht="15" customHeight="1" x14ac:dyDescent="0.3">
      <c r="L580" s="24"/>
      <c r="P580" s="90"/>
      <c r="Q580" s="91"/>
      <c r="R580" s="92"/>
      <c r="S580" s="92"/>
      <c r="T580" s="92"/>
      <c r="U580" s="92"/>
      <c r="V580" s="93"/>
      <c r="W580" s="93"/>
    </row>
    <row r="581" spans="12:23" s="74" customFormat="1" ht="15" customHeight="1" x14ac:dyDescent="0.3">
      <c r="L581" s="24"/>
      <c r="P581" s="90"/>
      <c r="Q581" s="91"/>
      <c r="R581" s="92"/>
      <c r="S581" s="92"/>
      <c r="T581" s="92"/>
      <c r="U581" s="92"/>
      <c r="V581" s="93"/>
      <c r="W581" s="93"/>
    </row>
    <row r="582" spans="12:23" s="74" customFormat="1" ht="15" customHeight="1" x14ac:dyDescent="0.3">
      <c r="L582" s="24"/>
      <c r="P582" s="90"/>
      <c r="Q582" s="91"/>
      <c r="R582" s="92"/>
      <c r="S582" s="92"/>
      <c r="T582" s="92"/>
      <c r="U582" s="92"/>
      <c r="V582" s="93"/>
      <c r="W582" s="93"/>
    </row>
    <row r="583" spans="12:23" s="74" customFormat="1" ht="15" customHeight="1" x14ac:dyDescent="0.3">
      <c r="L583" s="24"/>
      <c r="P583" s="90"/>
      <c r="Q583" s="91"/>
      <c r="R583" s="92"/>
      <c r="S583" s="92"/>
      <c r="T583" s="92"/>
      <c r="U583" s="92"/>
      <c r="V583" s="93"/>
      <c r="W583" s="93"/>
    </row>
    <row r="584" spans="12:23" s="74" customFormat="1" ht="15" customHeight="1" x14ac:dyDescent="0.3">
      <c r="L584" s="24"/>
      <c r="P584" s="90"/>
      <c r="Q584" s="91"/>
      <c r="R584" s="92"/>
      <c r="S584" s="92"/>
      <c r="T584" s="92"/>
      <c r="U584" s="92"/>
      <c r="V584" s="93"/>
      <c r="W584" s="93"/>
    </row>
    <row r="585" spans="12:23" s="74" customFormat="1" ht="15" customHeight="1" x14ac:dyDescent="0.3">
      <c r="L585" s="24"/>
      <c r="P585" s="90"/>
      <c r="Q585" s="91"/>
      <c r="R585" s="92"/>
      <c r="S585" s="92"/>
      <c r="T585" s="92"/>
      <c r="U585" s="92"/>
      <c r="V585" s="93"/>
      <c r="W585" s="93"/>
    </row>
    <row r="586" spans="12:23" s="74" customFormat="1" ht="15" customHeight="1" x14ac:dyDescent="0.3">
      <c r="L586" s="24"/>
      <c r="P586" s="90"/>
      <c r="Q586" s="91"/>
      <c r="R586" s="92"/>
      <c r="S586" s="92"/>
      <c r="T586" s="92"/>
      <c r="U586" s="92"/>
      <c r="V586" s="93"/>
      <c r="W586" s="93"/>
    </row>
    <row r="587" spans="12:23" s="74" customFormat="1" ht="15" customHeight="1" x14ac:dyDescent="0.3">
      <c r="L587" s="24"/>
      <c r="P587" s="90"/>
      <c r="Q587" s="91"/>
      <c r="R587" s="92"/>
      <c r="S587" s="92"/>
      <c r="T587" s="92"/>
      <c r="U587" s="92"/>
      <c r="V587" s="93"/>
      <c r="W587" s="93"/>
    </row>
    <row r="588" spans="12:23" s="74" customFormat="1" ht="15" customHeight="1" x14ac:dyDescent="0.3">
      <c r="L588" s="24"/>
      <c r="P588" s="90"/>
      <c r="Q588" s="91"/>
      <c r="R588" s="92"/>
      <c r="S588" s="92"/>
      <c r="T588" s="92"/>
      <c r="U588" s="92"/>
      <c r="V588" s="93"/>
      <c r="W588" s="93"/>
    </row>
    <row r="589" spans="12:23" s="74" customFormat="1" ht="15" customHeight="1" x14ac:dyDescent="0.3">
      <c r="L589" s="24"/>
      <c r="P589" s="90"/>
      <c r="Q589" s="91"/>
      <c r="R589" s="92"/>
      <c r="S589" s="92"/>
      <c r="T589" s="92"/>
      <c r="U589" s="92"/>
      <c r="V589" s="93"/>
      <c r="W589" s="93"/>
    </row>
    <row r="590" spans="12:23" s="74" customFormat="1" ht="15" customHeight="1" x14ac:dyDescent="0.3">
      <c r="L590" s="24"/>
      <c r="P590" s="90"/>
      <c r="Q590" s="91"/>
      <c r="R590" s="92"/>
      <c r="S590" s="92"/>
      <c r="T590" s="92"/>
      <c r="U590" s="92"/>
      <c r="V590" s="93"/>
      <c r="W590" s="93"/>
    </row>
    <row r="591" spans="12:23" s="74" customFormat="1" ht="15" customHeight="1" x14ac:dyDescent="0.3">
      <c r="L591" s="24"/>
      <c r="P591" s="90"/>
      <c r="Q591" s="91"/>
      <c r="R591" s="92"/>
      <c r="S591" s="92"/>
      <c r="T591" s="92"/>
      <c r="U591" s="92"/>
      <c r="V591" s="93"/>
      <c r="W591" s="93"/>
    </row>
    <row r="592" spans="12:23" s="74" customFormat="1" ht="15" customHeight="1" x14ac:dyDescent="0.3">
      <c r="L592" s="24"/>
      <c r="P592" s="90"/>
      <c r="Q592" s="91"/>
      <c r="R592" s="92"/>
      <c r="S592" s="92"/>
      <c r="T592" s="92"/>
      <c r="U592" s="92"/>
      <c r="V592" s="93"/>
      <c r="W592" s="93"/>
    </row>
    <row r="593" spans="12:23" s="74" customFormat="1" ht="15" customHeight="1" x14ac:dyDescent="0.3">
      <c r="L593" s="24"/>
      <c r="P593" s="90"/>
      <c r="Q593" s="91"/>
      <c r="R593" s="92"/>
      <c r="S593" s="92"/>
      <c r="T593" s="92"/>
      <c r="U593" s="92"/>
      <c r="V593" s="93"/>
      <c r="W593" s="93"/>
    </row>
    <row r="594" spans="12:23" s="74" customFormat="1" ht="15" customHeight="1" x14ac:dyDescent="0.3">
      <c r="L594" s="24"/>
      <c r="P594" s="90"/>
      <c r="Q594" s="91"/>
      <c r="R594" s="92"/>
      <c r="S594" s="92"/>
      <c r="T594" s="92"/>
      <c r="U594" s="92"/>
      <c r="V594" s="93"/>
      <c r="W594" s="93"/>
    </row>
    <row r="595" spans="12:23" s="74" customFormat="1" ht="15" customHeight="1" x14ac:dyDescent="0.3">
      <c r="L595" s="24"/>
      <c r="P595" s="90"/>
      <c r="Q595" s="91"/>
      <c r="R595" s="92"/>
      <c r="S595" s="92"/>
      <c r="T595" s="92"/>
      <c r="U595" s="92"/>
      <c r="V595" s="93"/>
      <c r="W595" s="93"/>
    </row>
    <row r="596" spans="12:23" s="74" customFormat="1" ht="15" customHeight="1" x14ac:dyDescent="0.3">
      <c r="L596" s="24"/>
      <c r="P596" s="90"/>
      <c r="Q596" s="91"/>
      <c r="R596" s="92"/>
      <c r="S596" s="92"/>
      <c r="T596" s="92"/>
      <c r="U596" s="92"/>
      <c r="V596" s="93"/>
      <c r="W596" s="93"/>
    </row>
    <row r="597" spans="12:23" s="74" customFormat="1" ht="15" customHeight="1" x14ac:dyDescent="0.3">
      <c r="L597" s="24"/>
      <c r="P597" s="90"/>
      <c r="Q597" s="91"/>
      <c r="R597" s="92"/>
      <c r="S597" s="92"/>
      <c r="T597" s="92"/>
      <c r="U597" s="92"/>
      <c r="V597" s="93"/>
      <c r="W597" s="93"/>
    </row>
    <row r="598" spans="12:23" s="74" customFormat="1" ht="15" customHeight="1" x14ac:dyDescent="0.3">
      <c r="L598" s="24"/>
      <c r="P598" s="90"/>
      <c r="Q598" s="91"/>
      <c r="R598" s="92"/>
      <c r="S598" s="92"/>
      <c r="T598" s="92"/>
      <c r="U598" s="92"/>
      <c r="V598" s="93"/>
      <c r="W598" s="93"/>
    </row>
    <row r="599" spans="12:23" s="74" customFormat="1" ht="15" customHeight="1" x14ac:dyDescent="0.3">
      <c r="L599" s="24"/>
      <c r="P599" s="90"/>
      <c r="Q599" s="91"/>
      <c r="R599" s="92"/>
      <c r="S599" s="92"/>
      <c r="T599" s="92"/>
      <c r="U599" s="92"/>
      <c r="V599" s="93"/>
      <c r="W599" s="93"/>
    </row>
    <row r="600" spans="12:23" s="74" customFormat="1" ht="15" customHeight="1" x14ac:dyDescent="0.3">
      <c r="L600" s="24"/>
      <c r="P600" s="90"/>
      <c r="Q600" s="91"/>
      <c r="R600" s="92"/>
      <c r="S600" s="92"/>
      <c r="T600" s="92"/>
      <c r="U600" s="92"/>
      <c r="V600" s="93"/>
      <c r="W600" s="93"/>
    </row>
    <row r="601" spans="12:23" s="74" customFormat="1" ht="15" customHeight="1" x14ac:dyDescent="0.3">
      <c r="L601" s="24"/>
      <c r="P601" s="90"/>
      <c r="Q601" s="91"/>
      <c r="R601" s="92"/>
      <c r="S601" s="92"/>
      <c r="T601" s="92"/>
      <c r="U601" s="92"/>
      <c r="V601" s="93"/>
      <c r="W601" s="93"/>
    </row>
    <row r="602" spans="12:23" s="74" customFormat="1" ht="15" customHeight="1" x14ac:dyDescent="0.3">
      <c r="L602" s="24"/>
      <c r="P602" s="90"/>
      <c r="Q602" s="91"/>
      <c r="R602" s="92"/>
      <c r="S602" s="92"/>
      <c r="T602" s="92"/>
      <c r="U602" s="92"/>
      <c r="V602" s="93"/>
      <c r="W602" s="93"/>
    </row>
    <row r="603" spans="12:23" s="74" customFormat="1" ht="15" customHeight="1" x14ac:dyDescent="0.3">
      <c r="L603" s="24"/>
      <c r="P603" s="90"/>
      <c r="Q603" s="91"/>
      <c r="R603" s="92"/>
      <c r="S603" s="92"/>
      <c r="T603" s="92"/>
      <c r="U603" s="92"/>
      <c r="V603" s="93"/>
      <c r="W603" s="93"/>
    </row>
    <row r="604" spans="12:23" s="74" customFormat="1" ht="15" customHeight="1" x14ac:dyDescent="0.3">
      <c r="L604" s="24"/>
      <c r="P604" s="90"/>
      <c r="Q604" s="91"/>
      <c r="R604" s="92"/>
      <c r="S604" s="92"/>
      <c r="T604" s="92"/>
      <c r="U604" s="92"/>
      <c r="V604" s="93"/>
      <c r="W604" s="93"/>
    </row>
    <row r="605" spans="12:23" s="74" customFormat="1" ht="15" customHeight="1" x14ac:dyDescent="0.3">
      <c r="L605" s="24"/>
      <c r="P605" s="90"/>
      <c r="Q605" s="91"/>
      <c r="R605" s="92"/>
      <c r="S605" s="92"/>
      <c r="T605" s="92"/>
      <c r="U605" s="92"/>
      <c r="V605" s="93"/>
      <c r="W605" s="93"/>
    </row>
    <row r="606" spans="12:23" s="74" customFormat="1" ht="15" customHeight="1" x14ac:dyDescent="0.3">
      <c r="L606" s="24"/>
      <c r="P606" s="90"/>
      <c r="Q606" s="91"/>
      <c r="R606" s="92"/>
      <c r="S606" s="92"/>
      <c r="T606" s="92"/>
      <c r="U606" s="92"/>
      <c r="V606" s="93"/>
      <c r="W606" s="93"/>
    </row>
    <row r="607" spans="12:23" s="74" customFormat="1" ht="15" customHeight="1" x14ac:dyDescent="0.3">
      <c r="L607" s="24"/>
      <c r="P607" s="90"/>
      <c r="Q607" s="91"/>
      <c r="R607" s="92"/>
      <c r="S607" s="92"/>
      <c r="T607" s="92"/>
      <c r="U607" s="92"/>
      <c r="V607" s="93"/>
      <c r="W607" s="93"/>
    </row>
    <row r="608" spans="12:23" s="74" customFormat="1" ht="15" customHeight="1" x14ac:dyDescent="0.3">
      <c r="L608" s="24"/>
      <c r="P608" s="90"/>
      <c r="Q608" s="91"/>
      <c r="R608" s="92"/>
      <c r="S608" s="92"/>
      <c r="T608" s="92"/>
      <c r="U608" s="92"/>
      <c r="V608" s="93"/>
      <c r="W608" s="93"/>
    </row>
    <row r="609" spans="12:23" s="74" customFormat="1" ht="15" customHeight="1" x14ac:dyDescent="0.3">
      <c r="L609" s="24"/>
      <c r="P609" s="90"/>
      <c r="Q609" s="91"/>
      <c r="R609" s="92"/>
      <c r="S609" s="92"/>
      <c r="T609" s="92"/>
      <c r="U609" s="92"/>
      <c r="V609" s="93"/>
      <c r="W609" s="93"/>
    </row>
    <row r="610" spans="12:23" s="74" customFormat="1" ht="15" customHeight="1" x14ac:dyDescent="0.3">
      <c r="L610" s="24"/>
      <c r="P610" s="90"/>
      <c r="Q610" s="91"/>
      <c r="R610" s="92"/>
      <c r="S610" s="92"/>
      <c r="T610" s="92"/>
      <c r="U610" s="92"/>
      <c r="V610" s="93"/>
      <c r="W610" s="93"/>
    </row>
    <row r="611" spans="12:23" s="74" customFormat="1" ht="15" customHeight="1" x14ac:dyDescent="0.3">
      <c r="L611" s="24"/>
      <c r="P611" s="90"/>
      <c r="Q611" s="91"/>
      <c r="R611" s="92"/>
      <c r="S611" s="92"/>
      <c r="T611" s="92"/>
      <c r="U611" s="92"/>
      <c r="V611" s="93"/>
      <c r="W611" s="93"/>
    </row>
    <row r="612" spans="12:23" s="74" customFormat="1" ht="15" customHeight="1" x14ac:dyDescent="0.3">
      <c r="L612" s="24"/>
      <c r="P612" s="90"/>
      <c r="Q612" s="91"/>
      <c r="R612" s="92"/>
      <c r="S612" s="92"/>
      <c r="T612" s="92"/>
      <c r="U612" s="92"/>
      <c r="V612" s="93"/>
      <c r="W612" s="93"/>
    </row>
    <row r="613" spans="12:23" s="74" customFormat="1" ht="15" customHeight="1" x14ac:dyDescent="0.3">
      <c r="L613" s="24"/>
      <c r="P613" s="90"/>
      <c r="Q613" s="91"/>
      <c r="R613" s="92"/>
      <c r="S613" s="92"/>
      <c r="T613" s="92"/>
      <c r="U613" s="92"/>
      <c r="V613" s="93"/>
      <c r="W613" s="93"/>
    </row>
    <row r="614" spans="12:23" s="74" customFormat="1" ht="15" customHeight="1" x14ac:dyDescent="0.3">
      <c r="L614" s="24"/>
      <c r="P614" s="90"/>
      <c r="Q614" s="91"/>
      <c r="R614" s="92"/>
      <c r="S614" s="92"/>
      <c r="T614" s="92"/>
      <c r="U614" s="92"/>
      <c r="V614" s="93"/>
      <c r="W614" s="93"/>
    </row>
    <row r="615" spans="12:23" s="74" customFormat="1" ht="15" customHeight="1" x14ac:dyDescent="0.3">
      <c r="L615" s="24"/>
      <c r="P615" s="90"/>
      <c r="Q615" s="91"/>
      <c r="R615" s="92"/>
      <c r="S615" s="92"/>
      <c r="T615" s="92"/>
      <c r="U615" s="92"/>
      <c r="V615" s="93"/>
      <c r="W615" s="93"/>
    </row>
    <row r="616" spans="12:23" s="74" customFormat="1" ht="15" customHeight="1" x14ac:dyDescent="0.3">
      <c r="L616" s="24"/>
      <c r="P616" s="90"/>
      <c r="Q616" s="91"/>
      <c r="R616" s="92"/>
      <c r="S616" s="92"/>
      <c r="T616" s="92"/>
      <c r="U616" s="92"/>
      <c r="V616" s="93"/>
      <c r="W616" s="93"/>
    </row>
    <row r="617" spans="12:23" s="74" customFormat="1" ht="15" customHeight="1" x14ac:dyDescent="0.3">
      <c r="L617" s="24"/>
      <c r="P617" s="90"/>
      <c r="Q617" s="91"/>
      <c r="R617" s="92"/>
      <c r="S617" s="92"/>
      <c r="T617" s="92"/>
      <c r="U617" s="92"/>
      <c r="V617" s="93"/>
      <c r="W617" s="93"/>
    </row>
    <row r="618" spans="12:23" s="74" customFormat="1" ht="15" customHeight="1" x14ac:dyDescent="0.3">
      <c r="L618" s="24"/>
      <c r="P618" s="90"/>
      <c r="Q618" s="91"/>
      <c r="R618" s="92"/>
      <c r="S618" s="92"/>
      <c r="T618" s="92"/>
      <c r="U618" s="92"/>
      <c r="V618" s="93"/>
      <c r="W618" s="93"/>
    </row>
    <row r="619" spans="12:23" s="74" customFormat="1" ht="15" customHeight="1" x14ac:dyDescent="0.3">
      <c r="L619" s="24"/>
      <c r="P619" s="90"/>
      <c r="Q619" s="91"/>
      <c r="R619" s="92"/>
      <c r="S619" s="92"/>
      <c r="T619" s="92"/>
      <c r="U619" s="92"/>
      <c r="V619" s="93"/>
      <c r="W619" s="93"/>
    </row>
    <row r="620" spans="12:23" s="74" customFormat="1" ht="15" customHeight="1" x14ac:dyDescent="0.3">
      <c r="L620" s="24"/>
      <c r="P620" s="90"/>
      <c r="Q620" s="91"/>
      <c r="R620" s="92"/>
      <c r="S620" s="92"/>
      <c r="T620" s="92"/>
      <c r="U620" s="92"/>
      <c r="V620" s="93"/>
      <c r="W620" s="93"/>
    </row>
    <row r="621" spans="12:23" s="74" customFormat="1" ht="15" customHeight="1" x14ac:dyDescent="0.3">
      <c r="L621" s="24"/>
      <c r="P621" s="90"/>
      <c r="Q621" s="91"/>
      <c r="R621" s="92"/>
      <c r="S621" s="92"/>
      <c r="T621" s="92"/>
      <c r="U621" s="92"/>
      <c r="V621" s="93"/>
      <c r="W621" s="93"/>
    </row>
    <row r="622" spans="12:23" s="74" customFormat="1" ht="15" customHeight="1" x14ac:dyDescent="0.3">
      <c r="L622" s="24"/>
      <c r="P622" s="90"/>
      <c r="Q622" s="91"/>
      <c r="R622" s="92"/>
      <c r="S622" s="92"/>
      <c r="T622" s="92"/>
      <c r="U622" s="92"/>
      <c r="V622" s="93"/>
      <c r="W622" s="93"/>
    </row>
    <row r="623" spans="12:23" s="74" customFormat="1" ht="15" customHeight="1" x14ac:dyDescent="0.3">
      <c r="L623" s="24"/>
      <c r="P623" s="90"/>
      <c r="Q623" s="91"/>
      <c r="R623" s="92"/>
      <c r="S623" s="92"/>
      <c r="T623" s="92"/>
      <c r="U623" s="92"/>
      <c r="V623" s="93"/>
      <c r="W623" s="93"/>
    </row>
    <row r="624" spans="12:23" s="74" customFormat="1" ht="15" customHeight="1" x14ac:dyDescent="0.3">
      <c r="L624" s="24"/>
      <c r="P624" s="90"/>
      <c r="Q624" s="91"/>
      <c r="R624" s="92"/>
      <c r="S624" s="92"/>
      <c r="T624" s="92"/>
      <c r="U624" s="92"/>
      <c r="V624" s="93"/>
      <c r="W624" s="93"/>
    </row>
    <row r="625" spans="12:23" s="74" customFormat="1" ht="15" customHeight="1" x14ac:dyDescent="0.3">
      <c r="L625" s="24"/>
      <c r="P625" s="90"/>
      <c r="Q625" s="91"/>
      <c r="R625" s="92"/>
      <c r="S625" s="92"/>
      <c r="T625" s="92"/>
      <c r="U625" s="92"/>
      <c r="V625" s="93"/>
      <c r="W625" s="93"/>
    </row>
    <row r="626" spans="12:23" s="74" customFormat="1" ht="15" customHeight="1" x14ac:dyDescent="0.3">
      <c r="L626" s="24"/>
      <c r="P626" s="90"/>
      <c r="Q626" s="91"/>
      <c r="R626" s="92"/>
      <c r="S626" s="92"/>
      <c r="T626" s="92"/>
      <c r="U626" s="92"/>
      <c r="V626" s="93"/>
      <c r="W626" s="93"/>
    </row>
    <row r="627" spans="12:23" s="74" customFormat="1" ht="15" customHeight="1" x14ac:dyDescent="0.3">
      <c r="L627" s="24"/>
      <c r="P627" s="90"/>
      <c r="Q627" s="91"/>
      <c r="R627" s="92"/>
      <c r="S627" s="92"/>
      <c r="T627" s="92"/>
      <c r="U627" s="92"/>
      <c r="V627" s="93"/>
      <c r="W627" s="93"/>
    </row>
    <row r="628" spans="12:23" s="74" customFormat="1" ht="15" customHeight="1" x14ac:dyDescent="0.3">
      <c r="L628" s="24"/>
      <c r="P628" s="90"/>
      <c r="Q628" s="91"/>
      <c r="R628" s="92"/>
      <c r="S628" s="92"/>
      <c r="T628" s="92"/>
      <c r="U628" s="92"/>
      <c r="V628" s="93"/>
      <c r="W628" s="93"/>
    </row>
  </sheetData>
  <autoFilter ref="A1:WVZ321" xr:uid="{7D3BFEC3-F939-425F-AE3C-2562EC8F1FDD}"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</autoFilter>
  <mergeCells count="55">
    <mergeCell ref="Y1:AA1"/>
    <mergeCell ref="AB1:AD1"/>
    <mergeCell ref="AE1:AG1"/>
    <mergeCell ref="A239:F239"/>
    <mergeCell ref="A242:F242"/>
    <mergeCell ref="A186:B186"/>
    <mergeCell ref="A146:B146"/>
    <mergeCell ref="A150:B150"/>
    <mergeCell ref="A152:B152"/>
    <mergeCell ref="A155:B155"/>
    <mergeCell ref="A163:B163"/>
    <mergeCell ref="A165:B165"/>
    <mergeCell ref="A168:B168"/>
    <mergeCell ref="A170:B170"/>
    <mergeCell ref="A173:B173"/>
    <mergeCell ref="A180:B180"/>
    <mergeCell ref="A142:B142"/>
    <mergeCell ref="A320:D320"/>
    <mergeCell ref="B322:O322"/>
    <mergeCell ref="A197:M197"/>
    <mergeCell ref="A198:M198"/>
    <mergeCell ref="A199:F199"/>
    <mergeCell ref="A210:F210"/>
    <mergeCell ref="A221:F221"/>
    <mergeCell ref="A229:F229"/>
    <mergeCell ref="A68:B68"/>
    <mergeCell ref="A71:B71"/>
    <mergeCell ref="A80:B80"/>
    <mergeCell ref="A82:F82"/>
    <mergeCell ref="A182:B182"/>
    <mergeCell ref="A144:B144"/>
    <mergeCell ref="A86:B86"/>
    <mergeCell ref="A101:B101"/>
    <mergeCell ref="A104:B104"/>
    <mergeCell ref="A115:B115"/>
    <mergeCell ref="A120:B120"/>
    <mergeCell ref="A125:B125"/>
    <mergeCell ref="A133:B133"/>
    <mergeCell ref="A135:B135"/>
    <mergeCell ref="A138:B138"/>
    <mergeCell ref="A140:B140"/>
    <mergeCell ref="A33:B33"/>
    <mergeCell ref="A2:B2"/>
    <mergeCell ref="A15:B15"/>
    <mergeCell ref="A18:B18"/>
    <mergeCell ref="A24:B24"/>
    <mergeCell ref="A28:B28"/>
    <mergeCell ref="A83:B83"/>
    <mergeCell ref="A37:B37"/>
    <mergeCell ref="A39:B39"/>
    <mergeCell ref="A41:B41"/>
    <mergeCell ref="A43:B43"/>
    <mergeCell ref="A45:B45"/>
    <mergeCell ref="A48:B48"/>
    <mergeCell ref="A56:B56"/>
  </mergeCells>
  <conditionalFormatting sqref="C243">
    <cfRule type="expression" dxfId="24" priority="23">
      <formula>COUNTIF(C$363:C634,C243)&gt;1</formula>
    </cfRule>
  </conditionalFormatting>
  <conditionalFormatting sqref="C244">
    <cfRule type="expression" dxfId="23" priority="22">
      <formula>COUNTIF(C$363:C634,C244)&gt;1</formula>
    </cfRule>
  </conditionalFormatting>
  <conditionalFormatting sqref="C245:C246">
    <cfRule type="expression" dxfId="22" priority="21">
      <formula>COUNTIF(C$363:C626,C245)&gt;1</formula>
    </cfRule>
  </conditionalFormatting>
  <conditionalFormatting sqref="C247:C248">
    <cfRule type="expression" dxfId="21" priority="20">
      <formula>COUNTIF(C$403:C536,C247)&gt;1</formula>
    </cfRule>
  </conditionalFormatting>
  <conditionalFormatting sqref="C249">
    <cfRule type="expression" dxfId="20" priority="19">
      <formula>COUNTIF(C$409:C536,C249)&gt;1</formula>
    </cfRule>
  </conditionalFormatting>
  <conditionalFormatting sqref="C250:C251">
    <cfRule type="expression" dxfId="19" priority="18">
      <formula>COUNTIF(C$409:C536,C250)&gt;1</formula>
    </cfRule>
  </conditionalFormatting>
  <conditionalFormatting sqref="C252">
    <cfRule type="expression" dxfId="18" priority="17">
      <formula>COUNTIF(C$409:C536,C252)&gt;1</formula>
    </cfRule>
  </conditionalFormatting>
  <conditionalFormatting sqref="C255">
    <cfRule type="expression" dxfId="17" priority="16">
      <formula>COUNTIF(C$404:C536,C255)&gt;1</formula>
    </cfRule>
  </conditionalFormatting>
  <conditionalFormatting sqref="C256">
    <cfRule type="expression" dxfId="16" priority="15">
      <formula>COUNTIF(C$403:C536,C256)&gt;1</formula>
    </cfRule>
  </conditionalFormatting>
  <conditionalFormatting sqref="C257">
    <cfRule type="expression" dxfId="15" priority="14">
      <formula>COUNTIF(C$398:C536,C257)&gt;1</formula>
    </cfRule>
  </conditionalFormatting>
  <conditionalFormatting sqref="C258:C259">
    <cfRule type="expression" dxfId="14" priority="13">
      <formula>COUNTIF(C$398:C536,C258)&gt;1</formula>
    </cfRule>
  </conditionalFormatting>
  <conditionalFormatting sqref="C260">
    <cfRule type="expression" dxfId="13" priority="12">
      <formula>COUNTIF(C$394:C536,C260)&gt;1</formula>
    </cfRule>
  </conditionalFormatting>
  <conditionalFormatting sqref="C261">
    <cfRule type="expression" dxfId="12" priority="11">
      <formula>COUNTIF(C$393:C536,C261)&gt;1</formula>
    </cfRule>
  </conditionalFormatting>
  <conditionalFormatting sqref="C262:C267">
    <cfRule type="expression" dxfId="11" priority="10">
      <formula>COUNTIF(C$390:C536,C262)&gt;1</formula>
    </cfRule>
  </conditionalFormatting>
  <conditionalFormatting sqref="C264">
    <cfRule type="expression" dxfId="10" priority="9">
      <formula>COUNTIF(C$391:C536,C264)&gt;1</formula>
    </cfRule>
  </conditionalFormatting>
  <conditionalFormatting sqref="C265">
    <cfRule type="expression" dxfId="9" priority="8">
      <formula>COUNTIF(C$391:C536,C265)&gt;1</formula>
    </cfRule>
  </conditionalFormatting>
  <conditionalFormatting sqref="C266">
    <cfRule type="expression" dxfId="8" priority="7">
      <formula>COUNTIF(C$391:C536,C266)&gt;1</formula>
    </cfRule>
  </conditionalFormatting>
  <conditionalFormatting sqref="C267">
    <cfRule type="expression" dxfId="7" priority="6">
      <formula>COUNTIF(C$387:C536,C267)&gt;1</formula>
    </cfRule>
  </conditionalFormatting>
  <conditionalFormatting sqref="C272">
    <cfRule type="expression" dxfId="6" priority="5">
      <formula>COUNTIF(C$386:C536,C272)&gt;1</formula>
    </cfRule>
  </conditionalFormatting>
  <conditionalFormatting sqref="C273:C275">
    <cfRule type="expression" dxfId="5" priority="4">
      <formula>COUNTIF(C$386:C536,C273)&gt;1</formula>
    </cfRule>
  </conditionalFormatting>
  <conditionalFormatting sqref="C270:C271">
    <cfRule type="expression" dxfId="4" priority="3">
      <formula>COUNTIF(C$385:C536,C270)&gt;1</formula>
    </cfRule>
  </conditionalFormatting>
  <conditionalFormatting sqref="C268:C271">
    <cfRule type="expression" dxfId="3" priority="2">
      <formula>COUNTIF(C$386:C536,C268)&gt;1</formula>
    </cfRule>
  </conditionalFormatting>
  <conditionalFormatting sqref="C276">
    <cfRule type="expression" dxfId="2" priority="1">
      <formula>COUNTIF(C$386:C536,C276)&gt;1</formula>
    </cfRule>
  </conditionalFormatting>
  <conditionalFormatting sqref="C253:C254">
    <cfRule type="expression" dxfId="1" priority="24">
      <formula>COUNTIF(C$401:C536,C253)&gt;1</formula>
    </cfRule>
  </conditionalFormatting>
  <conditionalFormatting sqref="C285:C293">
    <cfRule type="expression" dxfId="0" priority="26">
      <formula>COUNTIF(C285:C$362,C285)&gt;1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6AF7CD-4577-4D22-8006-EF18F9C7CC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F37307-BD0B-4BD8-AF2C-77534AA9A5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Khansaheb - Door Schedule</vt:lpstr>
      <vt:lpstr>'Khansaheb - Door Schedule'!Print_Area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Rajeesh</dc:creator>
  <cp:lastModifiedBy>Himal Kosala</cp:lastModifiedBy>
  <dcterms:created xsi:type="dcterms:W3CDTF">2023-01-30T04:42:11Z</dcterms:created>
  <dcterms:modified xsi:type="dcterms:W3CDTF">2023-02-03T09:44:48Z</dcterms:modified>
</cp:coreProperties>
</file>