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Payments\Contractor Payment Cerfificates\KCE\Sub Contractor Payment\D034 DNK\2 February\"/>
    </mc:Choice>
  </mc:AlternateContent>
  <xr:revisionPtr revIDLastSave="0" documentId="13_ncr:1_{F7404D2B-F3E9-419C-A736-4916FF22B943}" xr6:coauthVersionLast="47" xr6:coauthVersionMax="47" xr10:uidLastSave="{00000000-0000-0000-0000-000000000000}"/>
  <bookViews>
    <workbookView xWindow="-110" yWindow="-110" windowWidth="25820" windowHeight="13900" xr2:uid="{F612D853-6007-4628-AEDA-5EFACDF9E7B7}"/>
  </bookViews>
  <sheets>
    <sheet name="Sheet1" sheetId="1" r:id="rId1"/>
  </sheets>
  <definedNames>
    <definedName name="_xlnm.Print_Area" localSheetId="0">Sheet1!$A$1:$J$15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I19" i="1"/>
  <c r="J19" i="1"/>
  <c r="G19" i="1"/>
  <c r="H7" i="1"/>
  <c r="G11" i="1"/>
  <c r="J7" i="1"/>
  <c r="J6" i="1"/>
  <c r="H6" i="1" s="1"/>
  <c r="J9" i="1"/>
  <c r="H9" i="1" s="1"/>
  <c r="F9" i="1" l="1"/>
  <c r="F7" i="1"/>
  <c r="F3" i="1"/>
  <c r="F4" i="1"/>
  <c r="F5" i="1"/>
  <c r="F6" i="1"/>
  <c r="F2" i="1"/>
  <c r="J3" i="1" l="1"/>
  <c r="H3" i="1" s="1"/>
  <c r="J4" i="1"/>
  <c r="H4" i="1" s="1"/>
  <c r="J5" i="1"/>
  <c r="H5" i="1" s="1"/>
  <c r="J2" i="1"/>
  <c r="J11" i="1" s="1"/>
  <c r="J13" i="1" s="1"/>
  <c r="J12" i="1"/>
  <c r="H12" i="1" s="1"/>
  <c r="G13" i="1" l="1"/>
  <c r="G14" i="1" s="1"/>
  <c r="H13" i="1"/>
  <c r="H2" i="1"/>
  <c r="H11" i="1" s="1"/>
  <c r="H14" i="1" l="1"/>
  <c r="J14" i="1"/>
</calcChain>
</file>

<file path=xl/sharedStrings.xml><?xml version="1.0" encoding="utf-8"?>
<sst xmlns="http://schemas.openxmlformats.org/spreadsheetml/2006/main" count="29" uniqueCount="23">
  <si>
    <t>No</t>
  </si>
  <si>
    <t>Description</t>
  </si>
  <si>
    <t>Previous</t>
  </si>
  <si>
    <t>This Month</t>
  </si>
  <si>
    <t>Cumulative</t>
  </si>
  <si>
    <t>Advance Payement</t>
  </si>
  <si>
    <t>Advance Payement Recovery</t>
  </si>
  <si>
    <t>%</t>
  </si>
  <si>
    <t>Variation</t>
  </si>
  <si>
    <t>Motor Cover for each Rolling shutter</t>
  </si>
  <si>
    <t>Qty</t>
  </si>
  <si>
    <t>Unit</t>
  </si>
  <si>
    <t>Rate</t>
  </si>
  <si>
    <t>Amount</t>
  </si>
  <si>
    <t>Nos</t>
  </si>
  <si>
    <t>Fire rated signle skin GI rolling shutter Size 2500x2500mm (GF)</t>
  </si>
  <si>
    <t>Fire rated signle skin GI rolling shutter Size 5000x2500mm (GF)</t>
  </si>
  <si>
    <t>Fire rated signle skin GI rolling shutter Size 3000x1200mm (B01)</t>
  </si>
  <si>
    <t>Steel Insuated rolling shutter, Size 2300x2500mm (B01)</t>
  </si>
  <si>
    <t>Steel Insuated rolling shutter, Size 2600x2500mm (L05)</t>
  </si>
  <si>
    <t>Size : 2300x2750mm. Fire Rated Rolling Shutter (L04)</t>
  </si>
  <si>
    <t>KCE Claim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</si>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</sst>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/>
    <xf numFmtId="43" fontId="0" fillId="0" borderId="1" xfId="1" applyFont="1" applyBorder="1"/>
    <xf numFmtId="43" fontId="2" fillId="0" borderId="1" xfId="1" applyFont="1" applyBorder="1"/>
    <xf numFmtId="43" fontId="0" fillId="0" borderId="2" xfId="1" applyFont="1" applyBorder="1"/>
    <xf numFmtId="9" fontId="0" fillId="0" borderId="1" xfId="2" applyFont="1" applyBorder="1"/>
    <xf numFmtId="9" fontId="2" fillId="0" borderId="1" xfId="2" applyFont="1" applyBorder="1"/>
    <xf numFmtId="9" fontId="0" fillId="0" borderId="2" xfId="2" applyFont="1" applyBorder="1"/>
    <xf numFmtId="9" fontId="0" fillId="0" borderId="0" xfId="2" applyFont="1"/>
    <xf numFmtId="0" fontId="0" fillId="0" borderId="3" xfId="0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9" fontId="0" fillId="0" borderId="3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43" fontId="0" fillId="0" borderId="3" xfId="1" applyFont="1" applyBorder="1" applyAlignment="1">
      <alignment horizontal="center" vertical="center" wrapText="1"/>
    </xf>
    <xf numFmtId="43" fontId="0" fillId="0" borderId="1" xfId="1" applyFont="1" applyBorder="1" applyAlignment="1">
      <alignment wrapText="1"/>
    </xf>
    <xf numFmtId="43" fontId="0" fillId="0" borderId="2" xfId="1" applyFont="1" applyBorder="1" applyAlignment="1">
      <alignment wrapText="1"/>
    </xf>
    <xf numFmtId="43" fontId="0" fillId="0" borderId="0" xfId="1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035A-BB83-496D-A8F6-46262940A102}">
  <dimension ref="A1:J19"/>
  <sheetViews>
    <sheetView tabSelected="1" view="pageBreakPreview" topLeftCell="A4" zoomScaleNormal="100" zoomScaleSheetLayoutView="100" workbookViewId="0">
      <selection activeCell="F18" sqref="F18:F19"/>
    </sheetView>
  </sheetViews>
  <sheetFormatPr defaultRowHeight="14.5" x14ac:dyDescent="0.35"/>
  <cols>
    <col min="1" max="1" width="8.7265625" style="19"/>
    <col min="2" max="2" width="32.81640625" style="16" customWidth="1"/>
    <col min="3" max="3" width="10.1796875" style="26" customWidth="1"/>
    <col min="4" max="4" width="6.90625" style="26" customWidth="1"/>
    <col min="5" max="5" width="13" style="23" customWidth="1"/>
    <col min="6" max="6" width="15.54296875" style="2" customWidth="1"/>
    <col min="7" max="8" width="13.36328125" style="2" customWidth="1"/>
    <col min="9" max="9" width="7.6328125" style="9" customWidth="1"/>
    <col min="10" max="10" width="13.36328125" style="2" customWidth="1"/>
  </cols>
  <sheetData>
    <row r="1" spans="1:10" s="1" customFormat="1" ht="29.5" customHeight="1" x14ac:dyDescent="0.35">
      <c r="A1" s="10" t="s">
        <v>0</v>
      </c>
      <c r="B1" s="13" t="s">
        <v>1</v>
      </c>
      <c r="C1" s="13" t="s">
        <v>10</v>
      </c>
      <c r="D1" s="13" t="s">
        <v>11</v>
      </c>
      <c r="E1" s="20" t="s">
        <v>12</v>
      </c>
      <c r="F1" s="11" t="s">
        <v>13</v>
      </c>
      <c r="G1" s="11" t="s">
        <v>2</v>
      </c>
      <c r="H1" s="11" t="s">
        <v>3</v>
      </c>
      <c r="I1" s="12" t="s">
        <v>7</v>
      </c>
      <c r="J1" s="11" t="s">
        <v>4</v>
      </c>
    </row>
    <row r="2" spans="1:10" ht="29" x14ac:dyDescent="0.35">
      <c r="A2" s="17">
        <v>1</v>
      </c>
      <c r="B2" s="14" t="s">
        <v>15</v>
      </c>
      <c r="C2" s="24">
        <v>1</v>
      </c>
      <c r="D2" s="24" t="s">
        <v>14</v>
      </c>
      <c r="E2" s="21">
        <v>13450</v>
      </c>
      <c r="F2" s="3">
        <f>PRODUCT(E2,C2)</f>
        <v>13450</v>
      </c>
      <c r="G2" s="3">
        <v>10760</v>
      </c>
      <c r="H2" s="3">
        <f>J2-G2</f>
        <v>2690</v>
      </c>
      <c r="I2" s="6">
        <v>1</v>
      </c>
      <c r="J2" s="3">
        <f>F2*I2</f>
        <v>13450</v>
      </c>
    </row>
    <row r="3" spans="1:10" ht="29" x14ac:dyDescent="0.35">
      <c r="A3" s="17">
        <v>2</v>
      </c>
      <c r="B3" s="14" t="s">
        <v>16</v>
      </c>
      <c r="C3" s="24">
        <v>1</v>
      </c>
      <c r="D3" s="24" t="s">
        <v>14</v>
      </c>
      <c r="E3" s="21">
        <v>23980</v>
      </c>
      <c r="F3" s="3">
        <f t="shared" ref="F3:F9" si="0">PRODUCT(E3,C3)</f>
        <v>23980</v>
      </c>
      <c r="G3" s="3">
        <v>19184</v>
      </c>
      <c r="H3" s="3">
        <f t="shared" ref="H3:H12" si="1">J3-G3</f>
        <v>4796</v>
      </c>
      <c r="I3" s="6">
        <v>1</v>
      </c>
      <c r="J3" s="3">
        <f t="shared" ref="J3:J5" si="2">F3*I3</f>
        <v>23980</v>
      </c>
    </row>
    <row r="4" spans="1:10" ht="29" x14ac:dyDescent="0.35">
      <c r="A4" s="17">
        <v>3</v>
      </c>
      <c r="B4" s="14" t="s">
        <v>17</v>
      </c>
      <c r="C4" s="24">
        <v>1</v>
      </c>
      <c r="D4" s="24" t="s">
        <v>14</v>
      </c>
      <c r="E4" s="21">
        <v>11850</v>
      </c>
      <c r="F4" s="3">
        <f t="shared" si="0"/>
        <v>11850</v>
      </c>
      <c r="G4" s="3">
        <v>9480</v>
      </c>
      <c r="H4" s="3">
        <f t="shared" si="1"/>
        <v>1185</v>
      </c>
      <c r="I4" s="6">
        <v>0.9</v>
      </c>
      <c r="J4" s="3">
        <f t="shared" si="2"/>
        <v>10665</v>
      </c>
    </row>
    <row r="5" spans="1:10" ht="30.5" customHeight="1" x14ac:dyDescent="0.35">
      <c r="A5" s="17">
        <v>4</v>
      </c>
      <c r="B5" s="14" t="s">
        <v>18</v>
      </c>
      <c r="C5" s="24">
        <v>1</v>
      </c>
      <c r="D5" s="24" t="s">
        <v>14</v>
      </c>
      <c r="E5" s="21">
        <v>8350</v>
      </c>
      <c r="F5" s="3">
        <f t="shared" si="0"/>
        <v>8350</v>
      </c>
      <c r="G5" s="3">
        <v>6680</v>
      </c>
      <c r="H5" s="3">
        <f t="shared" si="1"/>
        <v>835</v>
      </c>
      <c r="I5" s="6">
        <v>0.9</v>
      </c>
      <c r="J5" s="3">
        <f t="shared" si="2"/>
        <v>7515</v>
      </c>
    </row>
    <row r="6" spans="1:10" ht="32" customHeight="1" x14ac:dyDescent="0.35">
      <c r="A6" s="17">
        <v>5</v>
      </c>
      <c r="B6" s="14" t="s">
        <v>19</v>
      </c>
      <c r="C6" s="24">
        <v>2</v>
      </c>
      <c r="D6" s="24" t="s">
        <v>14</v>
      </c>
      <c r="E6" s="21">
        <v>8950</v>
      </c>
      <c r="F6" s="3">
        <f t="shared" si="0"/>
        <v>17900</v>
      </c>
      <c r="G6" s="3"/>
      <c r="H6" s="3">
        <f t="shared" si="1"/>
        <v>14320</v>
      </c>
      <c r="I6" s="6">
        <v>0.8</v>
      </c>
      <c r="J6" s="3">
        <f t="shared" ref="J6:J7" si="3">F6*I6</f>
        <v>14320</v>
      </c>
    </row>
    <row r="7" spans="1:10" x14ac:dyDescent="0.35">
      <c r="A7" s="17">
        <v>6</v>
      </c>
      <c r="B7" s="14" t="s">
        <v>9</v>
      </c>
      <c r="C7" s="24">
        <v>6</v>
      </c>
      <c r="D7" s="24" t="s">
        <v>14</v>
      </c>
      <c r="E7" s="21">
        <v>470</v>
      </c>
      <c r="F7" s="3">
        <f t="shared" si="0"/>
        <v>2820</v>
      </c>
      <c r="G7" s="3"/>
      <c r="H7" s="3">
        <f t="shared" si="1"/>
        <v>0</v>
      </c>
      <c r="I7" s="6">
        <v>0</v>
      </c>
      <c r="J7" s="3">
        <f t="shared" si="3"/>
        <v>0</v>
      </c>
    </row>
    <row r="8" spans="1:10" ht="16" customHeight="1" x14ac:dyDescent="0.35">
      <c r="A8" s="17"/>
      <c r="B8" s="14" t="s">
        <v>8</v>
      </c>
      <c r="C8" s="24"/>
      <c r="D8" s="24"/>
      <c r="E8" s="21"/>
      <c r="F8" s="3"/>
      <c r="G8" s="3"/>
      <c r="H8" s="3"/>
      <c r="I8" s="6"/>
      <c r="J8" s="3"/>
    </row>
    <row r="9" spans="1:10" ht="32" customHeight="1" x14ac:dyDescent="0.35">
      <c r="A9" s="17">
        <v>7</v>
      </c>
      <c r="B9" s="14" t="s">
        <v>20</v>
      </c>
      <c r="C9" s="24">
        <v>1</v>
      </c>
      <c r="D9" s="24" t="s">
        <v>14</v>
      </c>
      <c r="E9" s="21">
        <v>14000</v>
      </c>
      <c r="F9" s="3">
        <f t="shared" si="0"/>
        <v>14000</v>
      </c>
      <c r="G9" s="3"/>
      <c r="H9" s="3">
        <f t="shared" si="1"/>
        <v>7000</v>
      </c>
      <c r="I9" s="6">
        <v>0.5</v>
      </c>
      <c r="J9" s="3">
        <f t="shared" ref="J9" si="4">F9*I9</f>
        <v>7000</v>
      </c>
    </row>
    <row r="10" spans="1:10" ht="16" customHeight="1" x14ac:dyDescent="0.35">
      <c r="A10" s="17"/>
      <c r="B10" s="14"/>
      <c r="C10" s="24"/>
      <c r="D10" s="24"/>
      <c r="E10" s="21"/>
      <c r="F10" s="3"/>
      <c r="G10" s="3"/>
      <c r="H10" s="3"/>
      <c r="I10" s="6"/>
      <c r="J10" s="3"/>
    </row>
    <row r="11" spans="1:10" x14ac:dyDescent="0.35">
      <c r="A11" s="17"/>
      <c r="B11" s="14"/>
      <c r="C11" s="24"/>
      <c r="D11" s="24"/>
      <c r="E11" s="21"/>
      <c r="F11" s="3"/>
      <c r="G11" s="3">
        <f>SUM(G2:G10)</f>
        <v>46104</v>
      </c>
      <c r="H11" s="3">
        <f>SUM(H2:H10)</f>
        <v>30826</v>
      </c>
      <c r="I11" s="6"/>
      <c r="J11" s="3">
        <f>SUM(J2:J10)</f>
        <v>76930</v>
      </c>
    </row>
    <row r="12" spans="1:10" x14ac:dyDescent="0.35">
      <c r="A12" s="17"/>
      <c r="B12" s="14" t="s">
        <v>5</v>
      </c>
      <c r="C12" s="24"/>
      <c r="D12" s="24"/>
      <c r="E12" s="21"/>
      <c r="F12" s="3"/>
      <c r="G12" s="3">
        <v>37765</v>
      </c>
      <c r="H12" s="3">
        <f t="shared" si="1"/>
        <v>0</v>
      </c>
      <c r="I12" s="6"/>
      <c r="J12" s="3">
        <f>SUM(F2:F6)*0.5</f>
        <v>37765</v>
      </c>
    </row>
    <row r="13" spans="1:10" x14ac:dyDescent="0.35">
      <c r="A13" s="17"/>
      <c r="B13" s="14" t="s">
        <v>6</v>
      </c>
      <c r="C13" s="24"/>
      <c r="D13" s="24"/>
      <c r="E13" s="21"/>
      <c r="F13" s="3"/>
      <c r="G13" s="3">
        <f>-G11*0.5</f>
        <v>-23052</v>
      </c>
      <c r="H13" s="3">
        <f>J13-G13</f>
        <v>-14713</v>
      </c>
      <c r="I13" s="6"/>
      <c r="J13" s="3">
        <f>-IF(J11*0.5&gt;J12,J12,J11*0.5)</f>
        <v>-37765</v>
      </c>
    </row>
    <row r="14" spans="1:10" x14ac:dyDescent="0.35">
      <c r="A14" s="17"/>
      <c r="B14" s="14"/>
      <c r="C14" s="24"/>
      <c r="D14" s="24"/>
      <c r="E14" s="21"/>
      <c r="F14" s="3"/>
      <c r="G14" s="4">
        <f t="shared" ref="G14" si="5">SUM(G11:G13)</f>
        <v>60817</v>
      </c>
      <c r="H14" s="4">
        <f>SUM(H11:H13)</f>
        <v>16113</v>
      </c>
      <c r="I14" s="7"/>
      <c r="J14" s="4">
        <f>SUM(J11:J13)</f>
        <v>76930</v>
      </c>
    </row>
    <row r="15" spans="1:10" x14ac:dyDescent="0.35">
      <c r="A15" s="18"/>
      <c r="B15" s="15"/>
      <c r="C15" s="25"/>
      <c r="D15" s="25"/>
      <c r="E15" s="22"/>
      <c r="F15" s="5"/>
      <c r="G15" s="5"/>
      <c r="H15" s="5"/>
      <c r="I15" s="8"/>
      <c r="J15" s="5"/>
    </row>
    <row r="18" spans="6:10" x14ac:dyDescent="0.35">
      <c r="F18" s="2" t="s">
        <v>21</v>
      </c>
      <c r="G18" s="2">
        <v>60817</v>
      </c>
      <c r="H18" s="2">
        <v>29163</v>
      </c>
      <c r="J18" s="2">
        <v>89980</v>
      </c>
    </row>
    <row r="19" spans="6:10" x14ac:dyDescent="0.35">
      <c r="F19" s="2" t="s">
        <v>22</v>
      </c>
      <c r="G19" s="2">
        <f>G14-G18</f>
        <v>0</v>
      </c>
      <c r="H19" s="2">
        <f t="shared" ref="H19:J19" si="6">H14-H18</f>
        <v>-13050</v>
      </c>
      <c r="I19" s="2">
        <f t="shared" si="6"/>
        <v>0</v>
      </c>
      <c r="J19" s="2">
        <f t="shared" si="6"/>
        <v>-13050</v>
      </c>
    </row>
  </sheetData>
  <phoneticPr fontId="3" type="noConversion"/>
  <pageMargins left="0.7" right="0.7" top="0.75" bottom="0.75" header="0.3" footer="0.3"/>
  <pageSetup paperSize="9" scale="6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 Kosala</dc:creator>
  <cp:lastModifiedBy>Himal Kosala</cp:lastModifiedBy>
  <dcterms:created xsi:type="dcterms:W3CDTF">2023-02-16T05:12:18Z</dcterms:created>
  <dcterms:modified xsi:type="dcterms:W3CDTF">2023-03-08T11:47:57Z</dcterms:modified>
</cp:coreProperties>
</file>