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imal\OneDrive\Documents\Work\ECON\Omniyat\Payments\Contractor Payment Cerfificates\KCE\Sub Contractor Payment\1 Revisions\"/>
    </mc:Choice>
  </mc:AlternateContent>
  <xr:revisionPtr revIDLastSave="0" documentId="13_ncr:1_{09C191ED-269A-44FA-9E43-280842B01E74}" xr6:coauthVersionLast="47" xr6:coauthVersionMax="47" xr10:uidLastSave="{00000000-0000-0000-0000-000000000000}"/>
  <bookViews>
    <workbookView xWindow="-110" yWindow="-110" windowWidth="25820" windowHeight="13900" tabRatio="601" firstSheet="13" activeTab="14" xr2:uid="{00000000-000D-0000-FFFF-FFFF00000000}"/>
  </bookViews>
  <sheets>
    <sheet name="Summary" sheetId="6" r:id="rId1"/>
    <sheet name="Progress Bill" sheetId="1" r:id="rId2"/>
    <sheet name="75MM-EIFS" sheetId="29" r:id="rId3"/>
    <sheet name="100MM-EIFS" sheetId="30" r:id="rId4"/>
    <sheet name="150MM-EIFS" sheetId="32" r:id="rId5"/>
    <sheet name="200MM-EIFS" sheetId="31" r:id="rId6"/>
    <sheet name="EIFS -STAND ALONE (300MM) " sheetId="24" r:id="rId7"/>
    <sheet name="EIFS -STAND ALONE (400MM)" sheetId="25" r:id="rId8"/>
    <sheet name="EIFS RENDER" sheetId="20" r:id="rId9"/>
    <sheet name="VARIATIONS" sheetId="5" r:id="rId10"/>
    <sheet name="RPJV Variation" sheetId="22" r:id="rId11"/>
    <sheet name="PVC GROOVE" sheetId="21" r:id="rId12"/>
    <sheet name="EIFS + BUILTUP (300MM)" sheetId="27" r:id="rId13"/>
    <sheet name="EIFS + BUILTUP (400MM) " sheetId="26" r:id="rId14"/>
    <sheet name="KCE Variation" sheetId="28" r:id="rId15"/>
    <sheet name="EIFS 400mm EPS BOARDS" sheetId="8" state="hidden" r:id="rId16"/>
    <sheet name="EIFS 400mm BASECOAT" sheetId="9" state="hidden" r:id="rId17"/>
    <sheet name="EIFS 400mm PAINT" sheetId="10" state="hidden" r:id="rId18"/>
    <sheet name="EIFS 300mm EPS BOARDS" sheetId="11" state="hidden" r:id="rId19"/>
    <sheet name="EIFS 300mm BASECOAT" sheetId="12"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localSheetId="1" hidden="1">'[1]Rate Analysis'!#REF!</definedName>
    <definedName name="\122" hidden="1">'[1]Rate Analysis'!#REF!</definedName>
    <definedName name="\123" localSheetId="1" hidden="1">'[1]Rate Analysis'!#REF!</definedName>
    <definedName name="\123" hidden="1">'[1]Rate Analysis'!#REF!</definedName>
    <definedName name="\1234" localSheetId="1" hidden="1">'[1]Rate Analysis'!#REF!</definedName>
    <definedName name="\1234" hidden="1">'[1]Rate Analysis'!#REF!</definedName>
    <definedName name="\12345" hidden="1">'[1]Rate Analysis'!#REF!</definedName>
    <definedName name="__________________________________ccr1" localSheetId="1" hidden="1">{#N/A,#N/A,TRUE,"Cover";#N/A,#N/A,TRUE,"Conts";#N/A,#N/A,TRUE,"VOS";#N/A,#N/A,TRUE,"Warrington";#N/A,#N/A,TRUE,"Widnes"}</definedName>
    <definedName name="__________________________________ccr1" hidden="1">{#N/A,#N/A,TRUE,"Cover";#N/A,#N/A,TRUE,"Conts";#N/A,#N/A,TRUE,"VOS";#N/A,#N/A,TRUE,"Warrington";#N/A,#N/A,TRUE,"Widnes"}</definedName>
    <definedName name="______________________________ccr1" localSheetId="1" hidden="1">{#N/A,#N/A,TRUE,"Cover";#N/A,#N/A,TRUE,"Conts";#N/A,#N/A,TRUE,"VOS";#N/A,#N/A,TRUE,"Warrington";#N/A,#N/A,TRUE,"Widnes"}</definedName>
    <definedName name="______________________________ccr1" hidden="1">{#N/A,#N/A,TRUE,"Cover";#N/A,#N/A,TRUE,"Conts";#N/A,#N/A,TRUE,"VOS";#N/A,#N/A,TRUE,"Warrington";#N/A,#N/A,TRUE,"Widnes"}</definedName>
    <definedName name="________________________ab1" localSheetId="1" hidden="1">{#N/A,#N/A,FALSE,"SumD";#N/A,#N/A,FALSE,"ElecD";#N/A,#N/A,FALSE,"MechD";#N/A,#N/A,FALSE,"GeotD";#N/A,#N/A,FALSE,"PrcsD";#N/A,#N/A,FALSE,"TunnD";#N/A,#N/A,FALSE,"CivlD";#N/A,#N/A,FALSE,"NtwkD";#N/A,#N/A,FALSE,"EstgD";#N/A,#N/A,FALSE,"PEngD"}</definedName>
    <definedName name="________________________ab1" hidden="1">{#N/A,#N/A,FALSE,"SumD";#N/A,#N/A,FALSE,"ElecD";#N/A,#N/A,FALSE,"MechD";#N/A,#N/A,FALSE,"GeotD";#N/A,#N/A,FALSE,"PrcsD";#N/A,#N/A,FALSE,"TunnD";#N/A,#N/A,FALSE,"CivlD";#N/A,#N/A,FALSE,"NtwkD";#N/A,#N/A,FALSE,"EstgD";#N/A,#N/A,FALSE,"PEngD"}</definedName>
    <definedName name="________________________as1" localSheetId="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localSheetId="1" hidden="1">{#N/A,#N/A,TRUE,"Cover";#N/A,#N/A,TRUE,"Conts";#N/A,#N/A,TRUE,"VOS";#N/A,#N/A,TRUE,"Warrington";#N/A,#N/A,TRUE,"Widnes"}</definedName>
    <definedName name="________________________ccr1" hidden="1">{#N/A,#N/A,TRUE,"Cover";#N/A,#N/A,TRUE,"Conts";#N/A,#N/A,TRUE,"VOS";#N/A,#N/A,TRUE,"Warrington";#N/A,#N/A,TRUE,"Widnes"}</definedName>
    <definedName name="________________________old3" localSheetId="1" hidden="1">{#N/A,#N/A,FALSE,"Summary";#N/A,#N/A,FALSE,"3TJ";#N/A,#N/A,FALSE,"3TN";#N/A,#N/A,FALSE,"3TP";#N/A,#N/A,FALSE,"3SJ";#N/A,#N/A,FALSE,"3CJ";#N/A,#N/A,FALSE,"3CN";#N/A,#N/A,FALSE,"3CP";#N/A,#N/A,FALSE,"3A"}</definedName>
    <definedName name="________________________old3" hidden="1">{#N/A,#N/A,FALSE,"Summary";#N/A,#N/A,FALSE,"3TJ";#N/A,#N/A,FALSE,"3TN";#N/A,#N/A,FALSE,"3TP";#N/A,#N/A,FALSE,"3SJ";#N/A,#N/A,FALSE,"3CJ";#N/A,#N/A,FALSE,"3CN";#N/A,#N/A,FALSE,"3CP";#N/A,#N/A,FALSE,"3A"}</definedName>
    <definedName name="________________________old5" localSheetId="1"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localSheetId="1"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localSheetId="1" hidden="1">{#N/A,#N/A,FALSE,"SumD";#N/A,#N/A,FALSE,"ElecD";#N/A,#N/A,FALSE,"MechD";#N/A,#N/A,FALSE,"GeotD";#N/A,#N/A,FALSE,"PrcsD";#N/A,#N/A,FALSE,"TunnD";#N/A,#N/A,FALSE,"CivlD";#N/A,#N/A,FALSE,"NtwkD";#N/A,#N/A,FALSE,"EstgD";#N/A,#N/A,FALSE,"PEngD"}</definedName>
    <definedName name="_______________________ab1" hidden="1">{#N/A,#N/A,FALSE,"SumD";#N/A,#N/A,FALSE,"ElecD";#N/A,#N/A,FALSE,"MechD";#N/A,#N/A,FALSE,"GeotD";#N/A,#N/A,FALSE,"PrcsD";#N/A,#N/A,FALSE,"TunnD";#N/A,#N/A,FALSE,"CivlD";#N/A,#N/A,FALSE,"NtwkD";#N/A,#N/A,FALSE,"EstgD";#N/A,#N/A,FALSE,"PEngD"}</definedName>
    <definedName name="_______________________as1" localSheetId="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localSheetId="1" hidden="1">{#N/A,#N/A,FALSE,"Summary";#N/A,#N/A,FALSE,"3TJ";#N/A,#N/A,FALSE,"3TN";#N/A,#N/A,FALSE,"3TP";#N/A,#N/A,FALSE,"3SJ";#N/A,#N/A,FALSE,"3CJ";#N/A,#N/A,FALSE,"3CN";#N/A,#N/A,FALSE,"3CP";#N/A,#N/A,FALSE,"3A"}</definedName>
    <definedName name="_______________________old3" hidden="1">{#N/A,#N/A,FALSE,"Summary";#N/A,#N/A,FALSE,"3TJ";#N/A,#N/A,FALSE,"3TN";#N/A,#N/A,FALSE,"3TP";#N/A,#N/A,FALSE,"3SJ";#N/A,#N/A,FALSE,"3CJ";#N/A,#N/A,FALSE,"3CN";#N/A,#N/A,FALSE,"3CP";#N/A,#N/A,FALSE,"3A"}</definedName>
    <definedName name="_______________________old5" localSheetId="1"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localSheetId="1"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localSheetId="1" hidden="1">{#N/A,#N/A,FALSE,"SumD";#N/A,#N/A,FALSE,"ElecD";#N/A,#N/A,FALSE,"MechD";#N/A,#N/A,FALSE,"GeotD";#N/A,#N/A,FALSE,"PrcsD";#N/A,#N/A,FALSE,"TunnD";#N/A,#N/A,FALSE,"CivlD";#N/A,#N/A,FALSE,"NtwkD";#N/A,#N/A,FALSE,"EstgD";#N/A,#N/A,FALSE,"PEngD"}</definedName>
    <definedName name="______________________ab1" hidden="1">{#N/A,#N/A,FALSE,"SumD";#N/A,#N/A,FALSE,"ElecD";#N/A,#N/A,FALSE,"MechD";#N/A,#N/A,FALSE,"GeotD";#N/A,#N/A,FALSE,"PrcsD";#N/A,#N/A,FALSE,"TunnD";#N/A,#N/A,FALSE,"CivlD";#N/A,#N/A,FALSE,"NtwkD";#N/A,#N/A,FALSE,"EstgD";#N/A,#N/A,FALSE,"PEngD"}</definedName>
    <definedName name="______________________as1" localSheetId="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localSheetId="1" hidden="1">{#N/A,#N/A,TRUE,"Cover";#N/A,#N/A,TRUE,"Conts";#N/A,#N/A,TRUE,"VOS";#N/A,#N/A,TRUE,"Warrington";#N/A,#N/A,TRUE,"Widnes"}</definedName>
    <definedName name="______________________ccr1" hidden="1">{#N/A,#N/A,TRUE,"Cover";#N/A,#N/A,TRUE,"Conts";#N/A,#N/A,TRUE,"VOS";#N/A,#N/A,TRUE,"Warrington";#N/A,#N/A,TRUE,"Widnes"}</definedName>
    <definedName name="______________________MCC3" localSheetId="1" hidden="1">{#N/A,#N/A,FALSE,"CCTV"}</definedName>
    <definedName name="______________________MCC3" hidden="1">{#N/A,#N/A,FALSE,"CCTV"}</definedName>
    <definedName name="______________________old3" localSheetId="1" hidden="1">{#N/A,#N/A,FALSE,"Summary";#N/A,#N/A,FALSE,"3TJ";#N/A,#N/A,FALSE,"3TN";#N/A,#N/A,FALSE,"3TP";#N/A,#N/A,FALSE,"3SJ";#N/A,#N/A,FALSE,"3CJ";#N/A,#N/A,FALSE,"3CN";#N/A,#N/A,FALSE,"3CP";#N/A,#N/A,FALSE,"3A"}</definedName>
    <definedName name="______________________old3" hidden="1">{#N/A,#N/A,FALSE,"Summary";#N/A,#N/A,FALSE,"3TJ";#N/A,#N/A,FALSE,"3TN";#N/A,#N/A,FALSE,"3TP";#N/A,#N/A,FALSE,"3SJ";#N/A,#N/A,FALSE,"3CJ";#N/A,#N/A,FALSE,"3CN";#N/A,#N/A,FALSE,"3CP";#N/A,#N/A,FALSE,"3A"}</definedName>
    <definedName name="______________________old5" localSheetId="1"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localSheetId="1"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localSheetId="1" hidden="1">{#N/A,#N/A,FALSE,"SumD";#N/A,#N/A,FALSE,"ElecD";#N/A,#N/A,FALSE,"MechD";#N/A,#N/A,FALSE,"GeotD";#N/A,#N/A,FALSE,"PrcsD";#N/A,#N/A,FALSE,"TunnD";#N/A,#N/A,FALSE,"CivlD";#N/A,#N/A,FALSE,"NtwkD";#N/A,#N/A,FALSE,"EstgD";#N/A,#N/A,FALSE,"PEngD"}</definedName>
    <definedName name="_____________________ab1" hidden="1">{#N/A,#N/A,FALSE,"SumD";#N/A,#N/A,FALSE,"ElecD";#N/A,#N/A,FALSE,"MechD";#N/A,#N/A,FALSE,"GeotD";#N/A,#N/A,FALSE,"PrcsD";#N/A,#N/A,FALSE,"TunnD";#N/A,#N/A,FALSE,"CivlD";#N/A,#N/A,FALSE,"NtwkD";#N/A,#N/A,FALSE,"EstgD";#N/A,#N/A,FALSE,"PEngD"}</definedName>
    <definedName name="_____________________as1" localSheetId="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localSheetId="1" hidden="1">{#N/A,#N/A,TRUE,"Cover";#N/A,#N/A,TRUE,"Conts";#N/A,#N/A,TRUE,"VOS";#N/A,#N/A,TRUE,"Warrington";#N/A,#N/A,TRUE,"Widnes"}</definedName>
    <definedName name="_____________________ccr1" hidden="1">{#N/A,#N/A,TRUE,"Cover";#N/A,#N/A,TRUE,"Conts";#N/A,#N/A,TRUE,"VOS";#N/A,#N/A,TRUE,"Warrington";#N/A,#N/A,TRUE,"Widnes"}</definedName>
    <definedName name="_____________________MCC3" localSheetId="1" hidden="1">{#N/A,#N/A,FALSE,"CCTV"}</definedName>
    <definedName name="_____________________MCC3" hidden="1">{#N/A,#N/A,FALSE,"CCTV"}</definedName>
    <definedName name="_____________________old3" localSheetId="1" hidden="1">{#N/A,#N/A,FALSE,"Summary";#N/A,#N/A,FALSE,"3TJ";#N/A,#N/A,FALSE,"3TN";#N/A,#N/A,FALSE,"3TP";#N/A,#N/A,FALSE,"3SJ";#N/A,#N/A,FALSE,"3CJ";#N/A,#N/A,FALSE,"3CN";#N/A,#N/A,FALSE,"3CP";#N/A,#N/A,FALSE,"3A"}</definedName>
    <definedName name="_____________________old3" hidden="1">{#N/A,#N/A,FALSE,"Summary";#N/A,#N/A,FALSE,"3TJ";#N/A,#N/A,FALSE,"3TN";#N/A,#N/A,FALSE,"3TP";#N/A,#N/A,FALSE,"3SJ";#N/A,#N/A,FALSE,"3CJ";#N/A,#N/A,FALSE,"3CN";#N/A,#N/A,FALSE,"3CP";#N/A,#N/A,FALSE,"3A"}</definedName>
    <definedName name="_____________________old5" localSheetId="1"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localSheetId="1"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localSheetId="1" hidden="1">{#N/A,#N/A,FALSE,"SumD";#N/A,#N/A,FALSE,"ElecD";#N/A,#N/A,FALSE,"MechD";#N/A,#N/A,FALSE,"GeotD";#N/A,#N/A,FALSE,"PrcsD";#N/A,#N/A,FALSE,"TunnD";#N/A,#N/A,FALSE,"CivlD";#N/A,#N/A,FALSE,"NtwkD";#N/A,#N/A,FALSE,"EstgD";#N/A,#N/A,FALSE,"PEngD"}</definedName>
    <definedName name="____________________ab1" hidden="1">{#N/A,#N/A,FALSE,"SumD";#N/A,#N/A,FALSE,"ElecD";#N/A,#N/A,FALSE,"MechD";#N/A,#N/A,FALSE,"GeotD";#N/A,#N/A,FALSE,"PrcsD";#N/A,#N/A,FALSE,"TunnD";#N/A,#N/A,FALSE,"CivlD";#N/A,#N/A,FALSE,"NtwkD";#N/A,#N/A,FALSE,"EstgD";#N/A,#N/A,FALSE,"PEngD"}</definedName>
    <definedName name="____________________as1" localSheetId="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localSheetId="1" hidden="1">{#N/A,#N/A,TRUE,"Cover";#N/A,#N/A,TRUE,"Conts";#N/A,#N/A,TRUE,"VOS";#N/A,#N/A,TRUE,"Warrington";#N/A,#N/A,TRUE,"Widnes"}</definedName>
    <definedName name="____________________ccr1" hidden="1">{#N/A,#N/A,TRUE,"Cover";#N/A,#N/A,TRUE,"Conts";#N/A,#N/A,TRUE,"VOS";#N/A,#N/A,TRUE,"Warrington";#N/A,#N/A,TRUE,"Widnes"}</definedName>
    <definedName name="____________________MCC3" localSheetId="1" hidden="1">{#N/A,#N/A,FALSE,"CCTV"}</definedName>
    <definedName name="____________________MCC3" hidden="1">{#N/A,#N/A,FALSE,"CCTV"}</definedName>
    <definedName name="____________________ngk1109" localSheetId="1" hidden="1">{#N/A,#N/A,FALSE,"估價單  (3)"}</definedName>
    <definedName name="____________________ngk1109" hidden="1">{#N/A,#N/A,FALSE,"估價單  (3)"}</definedName>
    <definedName name="____________________old3" localSheetId="1" hidden="1">{#N/A,#N/A,FALSE,"Summary";#N/A,#N/A,FALSE,"3TJ";#N/A,#N/A,FALSE,"3TN";#N/A,#N/A,FALSE,"3TP";#N/A,#N/A,FALSE,"3SJ";#N/A,#N/A,FALSE,"3CJ";#N/A,#N/A,FALSE,"3CN";#N/A,#N/A,FALSE,"3CP";#N/A,#N/A,FALSE,"3A"}</definedName>
    <definedName name="____________________old3" hidden="1">{#N/A,#N/A,FALSE,"Summary";#N/A,#N/A,FALSE,"3TJ";#N/A,#N/A,FALSE,"3TN";#N/A,#N/A,FALSE,"3TP";#N/A,#N/A,FALSE,"3SJ";#N/A,#N/A,FALSE,"3CJ";#N/A,#N/A,FALSE,"3CN";#N/A,#N/A,FALSE,"3CP";#N/A,#N/A,FALSE,"3A"}</definedName>
    <definedName name="____________________old5" localSheetId="1"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localSheetId="1"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localSheetId="1" hidden="1">{#N/A,#N/A,FALSE,"SumD";#N/A,#N/A,FALSE,"ElecD";#N/A,#N/A,FALSE,"MechD";#N/A,#N/A,FALSE,"GeotD";#N/A,#N/A,FALSE,"PrcsD";#N/A,#N/A,FALSE,"TunnD";#N/A,#N/A,FALSE,"CivlD";#N/A,#N/A,FALSE,"NtwkD";#N/A,#N/A,FALSE,"EstgD";#N/A,#N/A,FALSE,"PEngD"}</definedName>
    <definedName name="___________________ab1" hidden="1">{#N/A,#N/A,FALSE,"SumD";#N/A,#N/A,FALSE,"ElecD";#N/A,#N/A,FALSE,"MechD";#N/A,#N/A,FALSE,"GeotD";#N/A,#N/A,FALSE,"PrcsD";#N/A,#N/A,FALSE,"TunnD";#N/A,#N/A,FALSE,"CivlD";#N/A,#N/A,FALSE,"NtwkD";#N/A,#N/A,FALSE,"EstgD";#N/A,#N/A,FALSE,"PEngD"}</definedName>
    <definedName name="___________________as1" localSheetId="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localSheetId="1" hidden="1">{#N/A,#N/A,TRUE,"Cover";#N/A,#N/A,TRUE,"Conts";#N/A,#N/A,TRUE,"VOS";#N/A,#N/A,TRUE,"Warrington";#N/A,#N/A,TRUE,"Widnes"}</definedName>
    <definedName name="___________________ccr1" hidden="1">{#N/A,#N/A,TRUE,"Cover";#N/A,#N/A,TRUE,"Conts";#N/A,#N/A,TRUE,"VOS";#N/A,#N/A,TRUE,"Warrington";#N/A,#N/A,TRUE,"Widnes"}</definedName>
    <definedName name="___________________MCC3" localSheetId="1" hidden="1">{#N/A,#N/A,FALSE,"CCTV"}</definedName>
    <definedName name="___________________MCC3" hidden="1">{#N/A,#N/A,FALSE,"CCTV"}</definedName>
    <definedName name="___________________new8" hidden="1">[2]GRSummary!#REF!</definedName>
    <definedName name="___________________ngk1109" localSheetId="1" hidden="1">{#N/A,#N/A,FALSE,"估價單  (3)"}</definedName>
    <definedName name="___________________ngk1109" hidden="1">{#N/A,#N/A,FALSE,"估價單  (3)"}</definedName>
    <definedName name="___________________old3" localSheetId="1" hidden="1">{#N/A,#N/A,FALSE,"Summary";#N/A,#N/A,FALSE,"3TJ";#N/A,#N/A,FALSE,"3TN";#N/A,#N/A,FALSE,"3TP";#N/A,#N/A,FALSE,"3SJ";#N/A,#N/A,FALSE,"3CJ";#N/A,#N/A,FALSE,"3CN";#N/A,#N/A,FALSE,"3CP";#N/A,#N/A,FALSE,"3A"}</definedName>
    <definedName name="___________________old3" hidden="1">{#N/A,#N/A,FALSE,"Summary";#N/A,#N/A,FALSE,"3TJ";#N/A,#N/A,FALSE,"3TN";#N/A,#N/A,FALSE,"3TP";#N/A,#N/A,FALSE,"3SJ";#N/A,#N/A,FALSE,"3CJ";#N/A,#N/A,FALSE,"3CN";#N/A,#N/A,FALSE,"3CP";#N/A,#N/A,FALSE,"3A"}</definedName>
    <definedName name="___________________old5" localSheetId="1"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localSheetId="1"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localSheetId="1" hidden="1">{#N/A,#N/A,FALSE,"SumD";#N/A,#N/A,FALSE,"ElecD";#N/A,#N/A,FALSE,"MechD";#N/A,#N/A,FALSE,"GeotD";#N/A,#N/A,FALSE,"PrcsD";#N/A,#N/A,FALSE,"TunnD";#N/A,#N/A,FALSE,"CivlD";#N/A,#N/A,FALSE,"NtwkD";#N/A,#N/A,FALSE,"EstgD";#N/A,#N/A,FALSE,"PEngD"}</definedName>
    <definedName name="__________________ab1" hidden="1">{#N/A,#N/A,FALSE,"SumD";#N/A,#N/A,FALSE,"ElecD";#N/A,#N/A,FALSE,"MechD";#N/A,#N/A,FALSE,"GeotD";#N/A,#N/A,FALSE,"PrcsD";#N/A,#N/A,FALSE,"TunnD";#N/A,#N/A,FALSE,"CivlD";#N/A,#N/A,FALSE,"NtwkD";#N/A,#N/A,FALSE,"EstgD";#N/A,#N/A,FALSE,"PEngD"}</definedName>
    <definedName name="__________________as1" localSheetId="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localSheetId="1" hidden="1">{#N/A,#N/A,TRUE,"Cover";#N/A,#N/A,TRUE,"Conts";#N/A,#N/A,TRUE,"VOS";#N/A,#N/A,TRUE,"Warrington";#N/A,#N/A,TRUE,"Widnes"}</definedName>
    <definedName name="__________________ccr1" hidden="1">{#N/A,#N/A,TRUE,"Cover";#N/A,#N/A,TRUE,"Conts";#N/A,#N/A,TRUE,"VOS";#N/A,#N/A,TRUE,"Warrington";#N/A,#N/A,TRUE,"Widnes"}</definedName>
    <definedName name="__________________MCC3" localSheetId="1" hidden="1">{#N/A,#N/A,FALSE,"CCTV"}</definedName>
    <definedName name="__________________MCC3" hidden="1">{#N/A,#N/A,FALSE,"CCTV"}</definedName>
    <definedName name="__________________ngk1109" localSheetId="1" hidden="1">{#N/A,#N/A,FALSE,"估價單  (3)"}</definedName>
    <definedName name="__________________ngk1109" hidden="1">{#N/A,#N/A,FALSE,"估價單  (3)"}</definedName>
    <definedName name="__________________old3" localSheetId="1" hidden="1">{#N/A,#N/A,FALSE,"Summary";#N/A,#N/A,FALSE,"3TJ";#N/A,#N/A,FALSE,"3TN";#N/A,#N/A,FALSE,"3TP";#N/A,#N/A,FALSE,"3SJ";#N/A,#N/A,FALSE,"3CJ";#N/A,#N/A,FALSE,"3CN";#N/A,#N/A,FALSE,"3CP";#N/A,#N/A,FALSE,"3A"}</definedName>
    <definedName name="__________________old3" hidden="1">{#N/A,#N/A,FALSE,"Summary";#N/A,#N/A,FALSE,"3TJ";#N/A,#N/A,FALSE,"3TN";#N/A,#N/A,FALSE,"3TP";#N/A,#N/A,FALSE,"3SJ";#N/A,#N/A,FALSE,"3CJ";#N/A,#N/A,FALSE,"3CN";#N/A,#N/A,FALSE,"3CP";#N/A,#N/A,FALSE,"3A"}</definedName>
    <definedName name="__________________old5" localSheetId="1"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localSheetId="1"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localSheetId="1" hidden="1">{#N/A,#N/A,FALSE,"SumD";#N/A,#N/A,FALSE,"ElecD";#N/A,#N/A,FALSE,"MechD";#N/A,#N/A,FALSE,"GeotD";#N/A,#N/A,FALSE,"PrcsD";#N/A,#N/A,FALSE,"TunnD";#N/A,#N/A,FALSE,"CivlD";#N/A,#N/A,FALSE,"NtwkD";#N/A,#N/A,FALSE,"EstgD";#N/A,#N/A,FALSE,"PEngD"}</definedName>
    <definedName name="_________________ab1" hidden="1">{#N/A,#N/A,FALSE,"SumD";#N/A,#N/A,FALSE,"ElecD";#N/A,#N/A,FALSE,"MechD";#N/A,#N/A,FALSE,"GeotD";#N/A,#N/A,FALSE,"PrcsD";#N/A,#N/A,FALSE,"TunnD";#N/A,#N/A,FALSE,"CivlD";#N/A,#N/A,FALSE,"NtwkD";#N/A,#N/A,FALSE,"EstgD";#N/A,#N/A,FALSE,"PEngD"}</definedName>
    <definedName name="_________________as1" localSheetId="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localSheetId="1" hidden="1">{#N/A,#N/A,TRUE,"Cover";#N/A,#N/A,TRUE,"Conts";#N/A,#N/A,TRUE,"VOS";#N/A,#N/A,TRUE,"Warrington";#N/A,#N/A,TRUE,"Widnes"}</definedName>
    <definedName name="_________________ccr1" hidden="1">{#N/A,#N/A,TRUE,"Cover";#N/A,#N/A,TRUE,"Conts";#N/A,#N/A,TRUE,"VOS";#N/A,#N/A,TRUE,"Warrington";#N/A,#N/A,TRUE,"Widnes"}</definedName>
    <definedName name="_________________MCC3" localSheetId="1" hidden="1">{#N/A,#N/A,FALSE,"CCTV"}</definedName>
    <definedName name="_________________MCC3" hidden="1">{#N/A,#N/A,FALSE,"CCTV"}</definedName>
    <definedName name="_________________new8" hidden="1">[2]GRSummary!#REF!</definedName>
    <definedName name="_________________ngk1109" localSheetId="1" hidden="1">{#N/A,#N/A,FALSE,"估價單  (3)"}</definedName>
    <definedName name="_________________ngk1109" hidden="1">{#N/A,#N/A,FALSE,"估價單  (3)"}</definedName>
    <definedName name="_________________old3" localSheetId="1" hidden="1">{#N/A,#N/A,FALSE,"Summary";#N/A,#N/A,FALSE,"3TJ";#N/A,#N/A,FALSE,"3TN";#N/A,#N/A,FALSE,"3TP";#N/A,#N/A,FALSE,"3SJ";#N/A,#N/A,FALSE,"3CJ";#N/A,#N/A,FALSE,"3CN";#N/A,#N/A,FALSE,"3CP";#N/A,#N/A,FALSE,"3A"}</definedName>
    <definedName name="_________________old3" hidden="1">{#N/A,#N/A,FALSE,"Summary";#N/A,#N/A,FALSE,"3TJ";#N/A,#N/A,FALSE,"3TN";#N/A,#N/A,FALSE,"3TP";#N/A,#N/A,FALSE,"3SJ";#N/A,#N/A,FALSE,"3CJ";#N/A,#N/A,FALSE,"3CN";#N/A,#N/A,FALSE,"3CP";#N/A,#N/A,FALSE,"3A"}</definedName>
    <definedName name="_________________old5" localSheetId="1"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localSheetId="1"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localSheetId="1" hidden="1">{#N/A,#N/A,FALSE,"SumD";#N/A,#N/A,FALSE,"ElecD";#N/A,#N/A,FALSE,"MechD";#N/A,#N/A,FALSE,"GeotD";#N/A,#N/A,FALSE,"PrcsD";#N/A,#N/A,FALSE,"TunnD";#N/A,#N/A,FALSE,"CivlD";#N/A,#N/A,FALSE,"NtwkD";#N/A,#N/A,FALSE,"EstgD";#N/A,#N/A,FALSE,"PEngD"}</definedName>
    <definedName name="________________ab1" hidden="1">{#N/A,#N/A,FALSE,"SumD";#N/A,#N/A,FALSE,"ElecD";#N/A,#N/A,FALSE,"MechD";#N/A,#N/A,FALSE,"GeotD";#N/A,#N/A,FALSE,"PrcsD";#N/A,#N/A,FALSE,"TunnD";#N/A,#N/A,FALSE,"CivlD";#N/A,#N/A,FALSE,"NtwkD";#N/A,#N/A,FALSE,"EstgD";#N/A,#N/A,FALSE,"PEngD"}</definedName>
    <definedName name="________________as1" localSheetId="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localSheetId="1" hidden="1">{#N/A,#N/A,TRUE,"Cover";#N/A,#N/A,TRUE,"Conts";#N/A,#N/A,TRUE,"VOS";#N/A,#N/A,TRUE,"Warrington";#N/A,#N/A,TRUE,"Widnes"}</definedName>
    <definedName name="________________ccr1" hidden="1">{#N/A,#N/A,TRUE,"Cover";#N/A,#N/A,TRUE,"Conts";#N/A,#N/A,TRUE,"VOS";#N/A,#N/A,TRUE,"Warrington";#N/A,#N/A,TRUE,"Widnes"}</definedName>
    <definedName name="________________MCC3" localSheetId="1" hidden="1">{#N/A,#N/A,FALSE,"CCTV"}</definedName>
    <definedName name="________________MCC3" hidden="1">{#N/A,#N/A,FALSE,"CCTV"}</definedName>
    <definedName name="________________old3" localSheetId="1" hidden="1">{#N/A,#N/A,FALSE,"Summary";#N/A,#N/A,FALSE,"3TJ";#N/A,#N/A,FALSE,"3TN";#N/A,#N/A,FALSE,"3TP";#N/A,#N/A,FALSE,"3SJ";#N/A,#N/A,FALSE,"3CJ";#N/A,#N/A,FALSE,"3CN";#N/A,#N/A,FALSE,"3CP";#N/A,#N/A,FALSE,"3A"}</definedName>
    <definedName name="________________old3" hidden="1">{#N/A,#N/A,FALSE,"Summary";#N/A,#N/A,FALSE,"3TJ";#N/A,#N/A,FALSE,"3TN";#N/A,#N/A,FALSE,"3TP";#N/A,#N/A,FALSE,"3SJ";#N/A,#N/A,FALSE,"3CJ";#N/A,#N/A,FALSE,"3CN";#N/A,#N/A,FALSE,"3CP";#N/A,#N/A,FALSE,"3A"}</definedName>
    <definedName name="________________old5" localSheetId="1"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localSheetId="1"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localSheetId="1" hidden="1">{#N/A,#N/A,FALSE,"SumD";#N/A,#N/A,FALSE,"ElecD";#N/A,#N/A,FALSE,"MechD";#N/A,#N/A,FALSE,"GeotD";#N/A,#N/A,FALSE,"PrcsD";#N/A,#N/A,FALSE,"TunnD";#N/A,#N/A,FALSE,"CivlD";#N/A,#N/A,FALSE,"NtwkD";#N/A,#N/A,FALSE,"EstgD";#N/A,#N/A,FALSE,"PEngD"}</definedName>
    <definedName name="_______________ab1" hidden="1">{#N/A,#N/A,FALSE,"SumD";#N/A,#N/A,FALSE,"ElecD";#N/A,#N/A,FALSE,"MechD";#N/A,#N/A,FALSE,"GeotD";#N/A,#N/A,FALSE,"PrcsD";#N/A,#N/A,FALSE,"TunnD";#N/A,#N/A,FALSE,"CivlD";#N/A,#N/A,FALSE,"NtwkD";#N/A,#N/A,FALSE,"EstgD";#N/A,#N/A,FALSE,"PEngD"}</definedName>
    <definedName name="_______________as1" localSheetId="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localSheetId="1" hidden="1">{#N/A,#N/A,TRUE,"Front";#N/A,#N/A,TRUE,"Simple Letter";#N/A,#N/A,TRUE,"Inside";#N/A,#N/A,TRUE,"Contents";#N/A,#N/A,TRUE,"Basis";#N/A,#N/A,TRUE,"Inclusions";#N/A,#N/A,TRUE,"Exclusions";#N/A,#N/A,TRUE,"Areas";#N/A,#N/A,TRUE,"Summary";#N/A,#N/A,TRUE,"Detail"}</definedName>
    <definedName name="_______________cat12" hidden="1">{#N/A,#N/A,TRUE,"Front";#N/A,#N/A,TRUE,"Simple Letter";#N/A,#N/A,TRUE,"Inside";#N/A,#N/A,TRUE,"Contents";#N/A,#N/A,TRUE,"Basis";#N/A,#N/A,TRUE,"Inclusions";#N/A,#N/A,TRUE,"Exclusions";#N/A,#N/A,TRUE,"Areas";#N/A,#N/A,TRUE,"Summary";#N/A,#N/A,TRUE,"Detail"}</definedName>
    <definedName name="_______________ccr1" localSheetId="1" hidden="1">{#N/A,#N/A,TRUE,"Cover";#N/A,#N/A,TRUE,"Conts";#N/A,#N/A,TRUE,"VOS";#N/A,#N/A,TRUE,"Warrington";#N/A,#N/A,TRUE,"Widnes"}</definedName>
    <definedName name="_______________ccr1" hidden="1">{#N/A,#N/A,TRUE,"Cover";#N/A,#N/A,TRUE,"Conts";#N/A,#N/A,TRUE,"VOS";#N/A,#N/A,TRUE,"Warrington";#N/A,#N/A,TRUE,"Widnes"}</definedName>
    <definedName name="_______________MCC3" localSheetId="1" hidden="1">{#N/A,#N/A,FALSE,"CCTV"}</definedName>
    <definedName name="_______________MCC3" hidden="1">{#N/A,#N/A,FALSE,"CCTV"}</definedName>
    <definedName name="_______________old3" localSheetId="1" hidden="1">{#N/A,#N/A,FALSE,"Summary";#N/A,#N/A,FALSE,"3TJ";#N/A,#N/A,FALSE,"3TN";#N/A,#N/A,FALSE,"3TP";#N/A,#N/A,FALSE,"3SJ";#N/A,#N/A,FALSE,"3CJ";#N/A,#N/A,FALSE,"3CN";#N/A,#N/A,FALSE,"3CP";#N/A,#N/A,FALSE,"3A"}</definedName>
    <definedName name="_______________old3" hidden="1">{#N/A,#N/A,FALSE,"Summary";#N/A,#N/A,FALSE,"3TJ";#N/A,#N/A,FALSE,"3TN";#N/A,#N/A,FALSE,"3TP";#N/A,#N/A,FALSE,"3SJ";#N/A,#N/A,FALSE,"3CJ";#N/A,#N/A,FALSE,"3CN";#N/A,#N/A,FALSE,"3CP";#N/A,#N/A,FALSE,"3A"}</definedName>
    <definedName name="_______________old5" localSheetId="1"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localSheetId="1"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localSheetId="1" hidden="1">{#N/A,#N/A,FALSE,"SumD";#N/A,#N/A,FALSE,"ElecD";#N/A,#N/A,FALSE,"MechD";#N/A,#N/A,FALSE,"GeotD";#N/A,#N/A,FALSE,"PrcsD";#N/A,#N/A,FALSE,"TunnD";#N/A,#N/A,FALSE,"CivlD";#N/A,#N/A,FALSE,"NtwkD";#N/A,#N/A,FALSE,"EstgD";#N/A,#N/A,FALSE,"PEngD"}</definedName>
    <definedName name="______________ab1" hidden="1">{#N/A,#N/A,FALSE,"SumD";#N/A,#N/A,FALSE,"ElecD";#N/A,#N/A,FALSE,"MechD";#N/A,#N/A,FALSE,"GeotD";#N/A,#N/A,FALSE,"PrcsD";#N/A,#N/A,FALSE,"TunnD";#N/A,#N/A,FALSE,"CivlD";#N/A,#N/A,FALSE,"NtwkD";#N/A,#N/A,FALSE,"EstgD";#N/A,#N/A,FALSE,"PEngD"}</definedName>
    <definedName name="______________as1" localSheetId="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localSheetId="1" hidden="1">{#N/A,#N/A,TRUE,"Front";#N/A,#N/A,TRUE,"Simple Letter";#N/A,#N/A,TRUE,"Inside";#N/A,#N/A,TRUE,"Contents";#N/A,#N/A,TRUE,"Basis";#N/A,#N/A,TRUE,"Inclusions";#N/A,#N/A,TRUE,"Exclusions";#N/A,#N/A,TRUE,"Areas";#N/A,#N/A,TRUE,"Summary";#N/A,#N/A,TRUE,"Detail"}</definedName>
    <definedName name="______________cat12" hidden="1">{#N/A,#N/A,TRUE,"Front";#N/A,#N/A,TRUE,"Simple Letter";#N/A,#N/A,TRUE,"Inside";#N/A,#N/A,TRUE,"Contents";#N/A,#N/A,TRUE,"Basis";#N/A,#N/A,TRUE,"Inclusions";#N/A,#N/A,TRUE,"Exclusions";#N/A,#N/A,TRUE,"Areas";#N/A,#N/A,TRUE,"Summary";#N/A,#N/A,TRUE,"Detail"}</definedName>
    <definedName name="______________ccr1" localSheetId="1" hidden="1">{#N/A,#N/A,TRUE,"Cover";#N/A,#N/A,TRUE,"Conts";#N/A,#N/A,TRUE,"VOS";#N/A,#N/A,TRUE,"Warrington";#N/A,#N/A,TRUE,"Widnes"}</definedName>
    <definedName name="______________ccr1" hidden="1">{#N/A,#N/A,TRUE,"Cover";#N/A,#N/A,TRUE,"Conts";#N/A,#N/A,TRUE,"VOS";#N/A,#N/A,TRUE,"Warrington";#N/A,#N/A,TRUE,"Widnes"}</definedName>
    <definedName name="______________MCC3" localSheetId="1" hidden="1">{#N/A,#N/A,FALSE,"CCTV"}</definedName>
    <definedName name="______________MCC3" hidden="1">{#N/A,#N/A,FALSE,"CCTV"}</definedName>
    <definedName name="______________new8" hidden="1">[2]GRSummary!#REF!</definedName>
    <definedName name="______________ngk1109" localSheetId="1" hidden="1">{#N/A,#N/A,FALSE,"估價單  (3)"}</definedName>
    <definedName name="______________ngk1109" hidden="1">{#N/A,#N/A,FALSE,"估價單  (3)"}</definedName>
    <definedName name="______________old3" localSheetId="1" hidden="1">{#N/A,#N/A,FALSE,"Summary";#N/A,#N/A,FALSE,"3TJ";#N/A,#N/A,FALSE,"3TN";#N/A,#N/A,FALSE,"3TP";#N/A,#N/A,FALSE,"3SJ";#N/A,#N/A,FALSE,"3CJ";#N/A,#N/A,FALSE,"3CN";#N/A,#N/A,FALSE,"3CP";#N/A,#N/A,FALSE,"3A"}</definedName>
    <definedName name="______________old3" hidden="1">{#N/A,#N/A,FALSE,"Summary";#N/A,#N/A,FALSE,"3TJ";#N/A,#N/A,FALSE,"3TN";#N/A,#N/A,FALSE,"3TP";#N/A,#N/A,FALSE,"3SJ";#N/A,#N/A,FALSE,"3CJ";#N/A,#N/A,FALSE,"3CN";#N/A,#N/A,FALSE,"3CP";#N/A,#N/A,FALSE,"3A"}</definedName>
    <definedName name="______________old5" localSheetId="1"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localSheetId="1"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localSheetId="1" hidden="1">{#N/A,#N/A,FALSE,"SumD";#N/A,#N/A,FALSE,"ElecD";#N/A,#N/A,FALSE,"MechD";#N/A,#N/A,FALSE,"GeotD";#N/A,#N/A,FALSE,"PrcsD";#N/A,#N/A,FALSE,"TunnD";#N/A,#N/A,FALSE,"CivlD";#N/A,#N/A,FALSE,"NtwkD";#N/A,#N/A,FALSE,"EstgD";#N/A,#N/A,FALSE,"PEngD"}</definedName>
    <definedName name="_____________ab1" hidden="1">{#N/A,#N/A,FALSE,"SumD";#N/A,#N/A,FALSE,"ElecD";#N/A,#N/A,FALSE,"MechD";#N/A,#N/A,FALSE,"GeotD";#N/A,#N/A,FALSE,"PrcsD";#N/A,#N/A,FALSE,"TunnD";#N/A,#N/A,FALSE,"CivlD";#N/A,#N/A,FALSE,"NtwkD";#N/A,#N/A,FALSE,"EstgD";#N/A,#N/A,FALSE,"PEngD"}</definedName>
    <definedName name="_____________as1" localSheetId="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localSheetId="1" hidden="1">{#N/A,#N/A,TRUE,"Front";#N/A,#N/A,TRUE,"Simple Letter";#N/A,#N/A,TRUE,"Inside";#N/A,#N/A,TRUE,"Contents";#N/A,#N/A,TRUE,"Basis";#N/A,#N/A,TRUE,"Inclusions";#N/A,#N/A,TRUE,"Exclusions";#N/A,#N/A,TRUE,"Areas";#N/A,#N/A,TRUE,"Summary";#N/A,#N/A,TRUE,"Detail"}</definedName>
    <definedName name="_____________cat12" hidden="1">{#N/A,#N/A,TRUE,"Front";#N/A,#N/A,TRUE,"Simple Letter";#N/A,#N/A,TRUE,"Inside";#N/A,#N/A,TRUE,"Contents";#N/A,#N/A,TRUE,"Basis";#N/A,#N/A,TRUE,"Inclusions";#N/A,#N/A,TRUE,"Exclusions";#N/A,#N/A,TRUE,"Areas";#N/A,#N/A,TRUE,"Summary";#N/A,#N/A,TRUE,"Detail"}</definedName>
    <definedName name="_____________ccr1" localSheetId="1" hidden="1">{#N/A,#N/A,TRUE,"Cover";#N/A,#N/A,TRUE,"Conts";#N/A,#N/A,TRUE,"VOS";#N/A,#N/A,TRUE,"Warrington";#N/A,#N/A,TRUE,"Widnes"}</definedName>
    <definedName name="_____________ccr1" hidden="1">{#N/A,#N/A,TRUE,"Cover";#N/A,#N/A,TRUE,"Conts";#N/A,#N/A,TRUE,"VOS";#N/A,#N/A,TRUE,"Warrington";#N/A,#N/A,TRUE,"Widnes"}</definedName>
    <definedName name="_____________MCC3" localSheetId="1" hidden="1">{#N/A,#N/A,FALSE,"CCTV"}</definedName>
    <definedName name="_____________MCC3" hidden="1">{#N/A,#N/A,FALSE,"CCTV"}</definedName>
    <definedName name="_____________ngk1109" localSheetId="1" hidden="1">{#N/A,#N/A,FALSE,"估價單  (3)"}</definedName>
    <definedName name="_____________ngk1109" hidden="1">{#N/A,#N/A,FALSE,"估價單  (3)"}</definedName>
    <definedName name="_____________old3" localSheetId="1" hidden="1">{#N/A,#N/A,FALSE,"Summary";#N/A,#N/A,FALSE,"3TJ";#N/A,#N/A,FALSE,"3TN";#N/A,#N/A,FALSE,"3TP";#N/A,#N/A,FALSE,"3SJ";#N/A,#N/A,FALSE,"3CJ";#N/A,#N/A,FALSE,"3CN";#N/A,#N/A,FALSE,"3CP";#N/A,#N/A,FALSE,"3A"}</definedName>
    <definedName name="_____________old3" hidden="1">{#N/A,#N/A,FALSE,"Summary";#N/A,#N/A,FALSE,"3TJ";#N/A,#N/A,FALSE,"3TN";#N/A,#N/A,FALSE,"3TP";#N/A,#N/A,FALSE,"3SJ";#N/A,#N/A,FALSE,"3CJ";#N/A,#N/A,FALSE,"3CN";#N/A,#N/A,FALSE,"3CP";#N/A,#N/A,FALSE,"3A"}</definedName>
    <definedName name="_____________old5" localSheetId="1"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localSheetId="1"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localSheetId="1" hidden="1">{#N/A,#N/A,FALSE,"SumD";#N/A,#N/A,FALSE,"ElecD";#N/A,#N/A,FALSE,"MechD";#N/A,#N/A,FALSE,"GeotD";#N/A,#N/A,FALSE,"PrcsD";#N/A,#N/A,FALSE,"TunnD";#N/A,#N/A,FALSE,"CivlD";#N/A,#N/A,FALSE,"NtwkD";#N/A,#N/A,FALSE,"EstgD";#N/A,#N/A,FALSE,"PEngD"}</definedName>
    <definedName name="____________ab1" hidden="1">{#N/A,#N/A,FALSE,"SumD";#N/A,#N/A,FALSE,"ElecD";#N/A,#N/A,FALSE,"MechD";#N/A,#N/A,FALSE,"GeotD";#N/A,#N/A,FALSE,"PrcsD";#N/A,#N/A,FALSE,"TunnD";#N/A,#N/A,FALSE,"CivlD";#N/A,#N/A,FALSE,"NtwkD";#N/A,#N/A,FALSE,"EstgD";#N/A,#N/A,FALSE,"PEngD"}</definedName>
    <definedName name="____________as1" localSheetId="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localSheetId="1" hidden="1">{#N/A,#N/A,TRUE,"Front";#N/A,#N/A,TRUE,"Simple Letter";#N/A,#N/A,TRUE,"Inside";#N/A,#N/A,TRUE,"Contents";#N/A,#N/A,TRUE,"Basis";#N/A,#N/A,TRUE,"Inclusions";#N/A,#N/A,TRUE,"Exclusions";#N/A,#N/A,TRUE,"Areas";#N/A,#N/A,TRUE,"Summary";#N/A,#N/A,TRUE,"Detail"}</definedName>
    <definedName name="____________cat12" hidden="1">{#N/A,#N/A,TRUE,"Front";#N/A,#N/A,TRUE,"Simple Letter";#N/A,#N/A,TRUE,"Inside";#N/A,#N/A,TRUE,"Contents";#N/A,#N/A,TRUE,"Basis";#N/A,#N/A,TRUE,"Inclusions";#N/A,#N/A,TRUE,"Exclusions";#N/A,#N/A,TRUE,"Areas";#N/A,#N/A,TRUE,"Summary";#N/A,#N/A,TRUE,"Detail"}</definedName>
    <definedName name="____________ccr1" localSheetId="1" hidden="1">{#N/A,#N/A,TRUE,"Cover";#N/A,#N/A,TRUE,"Conts";#N/A,#N/A,TRUE,"VOS";#N/A,#N/A,TRUE,"Warrington";#N/A,#N/A,TRUE,"Widnes"}</definedName>
    <definedName name="____________ccr1" hidden="1">{#N/A,#N/A,TRUE,"Cover";#N/A,#N/A,TRUE,"Conts";#N/A,#N/A,TRUE,"VOS";#N/A,#N/A,TRUE,"Warrington";#N/A,#N/A,TRUE,"Widnes"}</definedName>
    <definedName name="____________MCC3" localSheetId="1" hidden="1">{#N/A,#N/A,FALSE,"CCTV"}</definedName>
    <definedName name="____________MCC3" hidden="1">{#N/A,#N/A,FALSE,"CCTV"}</definedName>
    <definedName name="____________ngk1109" localSheetId="1" hidden="1">{#N/A,#N/A,FALSE,"估價單  (3)"}</definedName>
    <definedName name="____________ngk1109" hidden="1">{#N/A,#N/A,FALSE,"估價單  (3)"}</definedName>
    <definedName name="____________old3" localSheetId="1" hidden="1">{#N/A,#N/A,FALSE,"Summary";#N/A,#N/A,FALSE,"3TJ";#N/A,#N/A,FALSE,"3TN";#N/A,#N/A,FALSE,"3TP";#N/A,#N/A,FALSE,"3SJ";#N/A,#N/A,FALSE,"3CJ";#N/A,#N/A,FALSE,"3CN";#N/A,#N/A,FALSE,"3CP";#N/A,#N/A,FALSE,"3A"}</definedName>
    <definedName name="____________old3" hidden="1">{#N/A,#N/A,FALSE,"Summary";#N/A,#N/A,FALSE,"3TJ";#N/A,#N/A,FALSE,"3TN";#N/A,#N/A,FALSE,"3TP";#N/A,#N/A,FALSE,"3SJ";#N/A,#N/A,FALSE,"3CJ";#N/A,#N/A,FALSE,"3CN";#N/A,#N/A,FALSE,"3CP";#N/A,#N/A,FALSE,"3A"}</definedName>
    <definedName name="____________old5" localSheetId="1"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localSheetId="1"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localSheetId="1" hidden="1">{#N/A,#N/A,FALSE,"SumD";#N/A,#N/A,FALSE,"ElecD";#N/A,#N/A,FALSE,"MechD";#N/A,#N/A,FALSE,"GeotD";#N/A,#N/A,FALSE,"PrcsD";#N/A,#N/A,FALSE,"TunnD";#N/A,#N/A,FALSE,"CivlD";#N/A,#N/A,FALSE,"NtwkD";#N/A,#N/A,FALSE,"EstgD";#N/A,#N/A,FALSE,"PEngD"}</definedName>
    <definedName name="___________ab1" hidden="1">{#N/A,#N/A,FALSE,"SumD";#N/A,#N/A,FALSE,"ElecD";#N/A,#N/A,FALSE,"MechD";#N/A,#N/A,FALSE,"GeotD";#N/A,#N/A,FALSE,"PrcsD";#N/A,#N/A,FALSE,"TunnD";#N/A,#N/A,FALSE,"CivlD";#N/A,#N/A,FALSE,"NtwkD";#N/A,#N/A,FALSE,"EstgD";#N/A,#N/A,FALSE,"PEngD"}</definedName>
    <definedName name="___________as1" localSheetId="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localSheetId="1" hidden="1">{#N/A,#N/A,TRUE,"Front";#N/A,#N/A,TRUE,"Simple Letter";#N/A,#N/A,TRUE,"Inside";#N/A,#N/A,TRUE,"Contents";#N/A,#N/A,TRUE,"Basis";#N/A,#N/A,TRUE,"Inclusions";#N/A,#N/A,TRUE,"Exclusions";#N/A,#N/A,TRUE,"Areas";#N/A,#N/A,TRUE,"Summary";#N/A,#N/A,TRUE,"Detail"}</definedName>
    <definedName name="___________cat12" hidden="1">{#N/A,#N/A,TRUE,"Front";#N/A,#N/A,TRUE,"Simple Letter";#N/A,#N/A,TRUE,"Inside";#N/A,#N/A,TRUE,"Contents";#N/A,#N/A,TRUE,"Basis";#N/A,#N/A,TRUE,"Inclusions";#N/A,#N/A,TRUE,"Exclusions";#N/A,#N/A,TRUE,"Areas";#N/A,#N/A,TRUE,"Summary";#N/A,#N/A,TRUE,"Detail"}</definedName>
    <definedName name="___________ccr1" localSheetId="1" hidden="1">{#N/A,#N/A,TRUE,"Cover";#N/A,#N/A,TRUE,"Conts";#N/A,#N/A,TRUE,"VOS";#N/A,#N/A,TRUE,"Warrington";#N/A,#N/A,TRUE,"Widnes"}</definedName>
    <definedName name="___________ccr1" hidden="1">{#N/A,#N/A,TRUE,"Cover";#N/A,#N/A,TRUE,"Conts";#N/A,#N/A,TRUE,"VOS";#N/A,#N/A,TRUE,"Warrington";#N/A,#N/A,TRUE,"Widnes"}</definedName>
    <definedName name="___________MCC3" localSheetId="1" hidden="1">{#N/A,#N/A,FALSE,"CCTV"}</definedName>
    <definedName name="___________MCC3" hidden="1">{#N/A,#N/A,FALSE,"CCTV"}</definedName>
    <definedName name="___________new8" hidden="1">[2]GRSummary!#REF!</definedName>
    <definedName name="___________ngk1109" localSheetId="1" hidden="1">{#N/A,#N/A,FALSE,"估價單  (3)"}</definedName>
    <definedName name="___________ngk1109" hidden="1">{#N/A,#N/A,FALSE,"估價單  (3)"}</definedName>
    <definedName name="___________old3" localSheetId="1" hidden="1">{#N/A,#N/A,FALSE,"Summary";#N/A,#N/A,FALSE,"3TJ";#N/A,#N/A,FALSE,"3TN";#N/A,#N/A,FALSE,"3TP";#N/A,#N/A,FALSE,"3SJ";#N/A,#N/A,FALSE,"3CJ";#N/A,#N/A,FALSE,"3CN";#N/A,#N/A,FALSE,"3CP";#N/A,#N/A,FALSE,"3A"}</definedName>
    <definedName name="___________old3" hidden="1">{#N/A,#N/A,FALSE,"Summary";#N/A,#N/A,FALSE,"3TJ";#N/A,#N/A,FALSE,"3TN";#N/A,#N/A,FALSE,"3TP";#N/A,#N/A,FALSE,"3SJ";#N/A,#N/A,FALSE,"3CJ";#N/A,#N/A,FALSE,"3CN";#N/A,#N/A,FALSE,"3CP";#N/A,#N/A,FALSE,"3A"}</definedName>
    <definedName name="___________old5" localSheetId="1"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localSheetId="1"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localSheetId="1" hidden="1">{#N/A,#N/A,FALSE,"SumD";#N/A,#N/A,FALSE,"ElecD";#N/A,#N/A,FALSE,"MechD";#N/A,#N/A,FALSE,"GeotD";#N/A,#N/A,FALSE,"PrcsD";#N/A,#N/A,FALSE,"TunnD";#N/A,#N/A,FALSE,"CivlD";#N/A,#N/A,FALSE,"NtwkD";#N/A,#N/A,FALSE,"EstgD";#N/A,#N/A,FALSE,"PEngD"}</definedName>
    <definedName name="__________ab1" hidden="1">{#N/A,#N/A,FALSE,"SumD";#N/A,#N/A,FALSE,"ElecD";#N/A,#N/A,FALSE,"MechD";#N/A,#N/A,FALSE,"GeotD";#N/A,#N/A,FALSE,"PrcsD";#N/A,#N/A,FALSE,"TunnD";#N/A,#N/A,FALSE,"CivlD";#N/A,#N/A,FALSE,"NtwkD";#N/A,#N/A,FALSE,"EstgD";#N/A,#N/A,FALSE,"PEngD"}</definedName>
    <definedName name="__________as1" localSheetId="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localSheetId="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localSheetId="1" hidden="1">{#N/A,#N/A,TRUE,"Front";#N/A,#N/A,TRUE,"Simple Letter";#N/A,#N/A,TRUE,"Inside";#N/A,#N/A,TRUE,"Contents";#N/A,#N/A,TRUE,"Basis";#N/A,#N/A,TRUE,"Inclusions";#N/A,#N/A,TRUE,"Exclusions";#N/A,#N/A,TRUE,"Areas";#N/A,#N/A,TRUE,"Summary";#N/A,#N/A,TRUE,"Detail"}</definedName>
    <definedName name="__________cat12" hidden="1">{#N/A,#N/A,TRUE,"Front";#N/A,#N/A,TRUE,"Simple Letter";#N/A,#N/A,TRUE,"Inside";#N/A,#N/A,TRUE,"Contents";#N/A,#N/A,TRUE,"Basis";#N/A,#N/A,TRUE,"Inclusions";#N/A,#N/A,TRUE,"Exclusions";#N/A,#N/A,TRUE,"Areas";#N/A,#N/A,TRUE,"Summary";#N/A,#N/A,TRUE,"Detail"}</definedName>
    <definedName name="__________ccr1" localSheetId="1" hidden="1">{#N/A,#N/A,TRUE,"Cover";#N/A,#N/A,TRUE,"Conts";#N/A,#N/A,TRUE,"VOS";#N/A,#N/A,TRUE,"Warrington";#N/A,#N/A,TRUE,"Widnes"}</definedName>
    <definedName name="__________ccr1" hidden="1">{#N/A,#N/A,TRUE,"Cover";#N/A,#N/A,TRUE,"Conts";#N/A,#N/A,TRUE,"VOS";#N/A,#N/A,TRUE,"Warrington";#N/A,#N/A,TRUE,"Widnes"}</definedName>
    <definedName name="__________fin2" hidden="1">#REF!</definedName>
    <definedName name="__________may1" localSheetId="1" hidden="1">{#N/A,#N/A,FALSE,"MARCH"}</definedName>
    <definedName name="__________may1" hidden="1">{#N/A,#N/A,FALSE,"MARCH"}</definedName>
    <definedName name="__________MCC3" localSheetId="1" hidden="1">{#N/A,#N/A,FALSE,"CCTV"}</definedName>
    <definedName name="__________MCC3" hidden="1">{#N/A,#N/A,FALSE,"CCTV"}</definedName>
    <definedName name="__________new8" hidden="1">[2]GRSummary!#REF!</definedName>
    <definedName name="__________ngk1109" localSheetId="1" hidden="1">{#N/A,#N/A,FALSE,"估價單  (3)"}</definedName>
    <definedName name="__________ngk1109" hidden="1">{#N/A,#N/A,FALSE,"估價單  (3)"}</definedName>
    <definedName name="__________old3" localSheetId="1" hidden="1">{#N/A,#N/A,FALSE,"Summary";#N/A,#N/A,FALSE,"3TJ";#N/A,#N/A,FALSE,"3TN";#N/A,#N/A,FALSE,"3TP";#N/A,#N/A,FALSE,"3SJ";#N/A,#N/A,FALSE,"3CJ";#N/A,#N/A,FALSE,"3CN";#N/A,#N/A,FALSE,"3CP";#N/A,#N/A,FALSE,"3A"}</definedName>
    <definedName name="__________old3" hidden="1">{#N/A,#N/A,FALSE,"Summary";#N/A,#N/A,FALSE,"3TJ";#N/A,#N/A,FALSE,"3TN";#N/A,#N/A,FALSE,"3TP";#N/A,#N/A,FALSE,"3SJ";#N/A,#N/A,FALSE,"3CJ";#N/A,#N/A,FALSE,"3CN";#N/A,#N/A,FALSE,"3CP";#N/A,#N/A,FALSE,"3A"}</definedName>
    <definedName name="__________old5" localSheetId="1"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localSheetId="1"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localSheetId="1" hidden="1">{#N/A,#N/A,FALSE,"SumD";#N/A,#N/A,FALSE,"ElecD";#N/A,#N/A,FALSE,"MechD";#N/A,#N/A,FALSE,"GeotD";#N/A,#N/A,FALSE,"PrcsD";#N/A,#N/A,FALSE,"TunnD";#N/A,#N/A,FALSE,"CivlD";#N/A,#N/A,FALSE,"NtwkD";#N/A,#N/A,FALSE,"EstgD";#N/A,#N/A,FALSE,"PEngD"}</definedName>
    <definedName name="_________ab1" hidden="1">{#N/A,#N/A,FALSE,"SumD";#N/A,#N/A,FALSE,"ElecD";#N/A,#N/A,FALSE,"MechD";#N/A,#N/A,FALSE,"GeotD";#N/A,#N/A,FALSE,"PrcsD";#N/A,#N/A,FALSE,"TunnD";#N/A,#N/A,FALSE,"CivlD";#N/A,#N/A,FALSE,"NtwkD";#N/A,#N/A,FALSE,"EstgD";#N/A,#N/A,FALSE,"PEngD"}</definedName>
    <definedName name="_________as1" localSheetId="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localSheetId="1" hidden="1">{#N/A,#N/A,TRUE,"Front";#N/A,#N/A,TRUE,"Simple Letter";#N/A,#N/A,TRUE,"Inside";#N/A,#N/A,TRUE,"Contents";#N/A,#N/A,TRUE,"Basis";#N/A,#N/A,TRUE,"Inclusions";#N/A,#N/A,TRUE,"Exclusions";#N/A,#N/A,TRUE,"Areas";#N/A,#N/A,TRUE,"Summary";#N/A,#N/A,TRUE,"Detail"}</definedName>
    <definedName name="_________cat12" hidden="1">{#N/A,#N/A,TRUE,"Front";#N/A,#N/A,TRUE,"Simple Letter";#N/A,#N/A,TRUE,"Inside";#N/A,#N/A,TRUE,"Contents";#N/A,#N/A,TRUE,"Basis";#N/A,#N/A,TRUE,"Inclusions";#N/A,#N/A,TRUE,"Exclusions";#N/A,#N/A,TRUE,"Areas";#N/A,#N/A,TRUE,"Summary";#N/A,#N/A,TRUE,"Detail"}</definedName>
    <definedName name="_________ccr1" localSheetId="1" hidden="1">{#N/A,#N/A,TRUE,"Cover";#N/A,#N/A,TRUE,"Conts";#N/A,#N/A,TRUE,"VOS";#N/A,#N/A,TRUE,"Warrington";#N/A,#N/A,TRUE,"Widnes"}</definedName>
    <definedName name="_________ccr1" hidden="1">{#N/A,#N/A,TRUE,"Cover";#N/A,#N/A,TRUE,"Conts";#N/A,#N/A,TRUE,"VOS";#N/A,#N/A,TRUE,"Warrington";#N/A,#N/A,TRUE,"Widnes"}</definedName>
    <definedName name="_________fin2" hidden="1">#REF!</definedName>
    <definedName name="_________may1" localSheetId="1" hidden="1">{#N/A,#N/A,FALSE,"MARCH"}</definedName>
    <definedName name="_________may1" hidden="1">{#N/A,#N/A,FALSE,"MARCH"}</definedName>
    <definedName name="_________MCC3" localSheetId="1" hidden="1">{#N/A,#N/A,FALSE,"CCTV"}</definedName>
    <definedName name="_________MCC3" hidden="1">{#N/A,#N/A,FALSE,"CCTV"}</definedName>
    <definedName name="_________ngk1109" localSheetId="1" hidden="1">{#N/A,#N/A,FALSE,"估價單  (3)"}</definedName>
    <definedName name="_________ngk1109" hidden="1">{#N/A,#N/A,FALSE,"估價單  (3)"}</definedName>
    <definedName name="_________old3" localSheetId="1" hidden="1">{#N/A,#N/A,FALSE,"Summary";#N/A,#N/A,FALSE,"3TJ";#N/A,#N/A,FALSE,"3TN";#N/A,#N/A,FALSE,"3TP";#N/A,#N/A,FALSE,"3SJ";#N/A,#N/A,FALSE,"3CJ";#N/A,#N/A,FALSE,"3CN";#N/A,#N/A,FALSE,"3CP";#N/A,#N/A,FALSE,"3A"}</definedName>
    <definedName name="_________old3" hidden="1">{#N/A,#N/A,FALSE,"Summary";#N/A,#N/A,FALSE,"3TJ";#N/A,#N/A,FALSE,"3TN";#N/A,#N/A,FALSE,"3TP";#N/A,#N/A,FALSE,"3SJ";#N/A,#N/A,FALSE,"3CJ";#N/A,#N/A,FALSE,"3CN";#N/A,#N/A,FALSE,"3CP";#N/A,#N/A,FALSE,"3A"}</definedName>
    <definedName name="_________old5" localSheetId="1"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localSheetId="1"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localSheetId="1" hidden="1">{#N/A,#N/A,FALSE,"SumD";#N/A,#N/A,FALSE,"ElecD";#N/A,#N/A,FALSE,"MechD";#N/A,#N/A,FALSE,"GeotD";#N/A,#N/A,FALSE,"PrcsD";#N/A,#N/A,FALSE,"TunnD";#N/A,#N/A,FALSE,"CivlD";#N/A,#N/A,FALSE,"NtwkD";#N/A,#N/A,FALSE,"EstgD";#N/A,#N/A,FALSE,"PEngD"}</definedName>
    <definedName name="________ab1" hidden="1">{#N/A,#N/A,FALSE,"SumD";#N/A,#N/A,FALSE,"ElecD";#N/A,#N/A,FALSE,"MechD";#N/A,#N/A,FALSE,"GeotD";#N/A,#N/A,FALSE,"PrcsD";#N/A,#N/A,FALSE,"TunnD";#N/A,#N/A,FALSE,"CivlD";#N/A,#N/A,FALSE,"NtwkD";#N/A,#N/A,FALSE,"EstgD";#N/A,#N/A,FALSE,"PEngD"}</definedName>
    <definedName name="________as1" localSheetId="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localSheetId="1" hidden="1">{#N/A,#N/A,TRUE,"Front";#N/A,#N/A,TRUE,"Simple Letter";#N/A,#N/A,TRUE,"Inside";#N/A,#N/A,TRUE,"Contents";#N/A,#N/A,TRUE,"Basis";#N/A,#N/A,TRUE,"Inclusions";#N/A,#N/A,TRUE,"Exclusions";#N/A,#N/A,TRUE,"Areas";#N/A,#N/A,TRUE,"Summary";#N/A,#N/A,TRUE,"Detail"}</definedName>
    <definedName name="________cat12" hidden="1">{#N/A,#N/A,TRUE,"Front";#N/A,#N/A,TRUE,"Simple Letter";#N/A,#N/A,TRUE,"Inside";#N/A,#N/A,TRUE,"Contents";#N/A,#N/A,TRUE,"Basis";#N/A,#N/A,TRUE,"Inclusions";#N/A,#N/A,TRUE,"Exclusions";#N/A,#N/A,TRUE,"Areas";#N/A,#N/A,TRUE,"Summary";#N/A,#N/A,TRUE,"Detail"}</definedName>
    <definedName name="________ccr1" localSheetId="1" hidden="1">{#N/A,#N/A,TRUE,"Cover";#N/A,#N/A,TRUE,"Conts";#N/A,#N/A,TRUE,"VOS";#N/A,#N/A,TRUE,"Warrington";#N/A,#N/A,TRUE,"Widnes"}</definedName>
    <definedName name="________ccr1" hidden="1">{#N/A,#N/A,TRUE,"Cover";#N/A,#N/A,TRUE,"Conts";#N/A,#N/A,TRUE,"VOS";#N/A,#N/A,TRUE,"Warrington";#N/A,#N/A,TRUE,"Widnes"}</definedName>
    <definedName name="________fin2" hidden="1">#REF!</definedName>
    <definedName name="________MCC3" localSheetId="1" hidden="1">{#N/A,#N/A,FALSE,"CCTV"}</definedName>
    <definedName name="________MCC3" hidden="1">{#N/A,#N/A,FALSE,"CCTV"}</definedName>
    <definedName name="________new8" localSheetId="1" hidden="1">[2]GRSummary!#REF!</definedName>
    <definedName name="________new8" hidden="1">[2]GRSummary!#REF!</definedName>
    <definedName name="________ngk1109" localSheetId="1" hidden="1">{#N/A,#N/A,FALSE,"估價單  (3)"}</definedName>
    <definedName name="________ngk1109" hidden="1">{#N/A,#N/A,FALSE,"估價單  (3)"}</definedName>
    <definedName name="________old3" localSheetId="1" hidden="1">{#N/A,#N/A,FALSE,"Summary";#N/A,#N/A,FALSE,"3TJ";#N/A,#N/A,FALSE,"3TN";#N/A,#N/A,FALSE,"3TP";#N/A,#N/A,FALSE,"3SJ";#N/A,#N/A,FALSE,"3CJ";#N/A,#N/A,FALSE,"3CN";#N/A,#N/A,FALSE,"3CP";#N/A,#N/A,FALSE,"3A"}</definedName>
    <definedName name="________old3" hidden="1">{#N/A,#N/A,FALSE,"Summary";#N/A,#N/A,FALSE,"3TJ";#N/A,#N/A,FALSE,"3TN";#N/A,#N/A,FALSE,"3TP";#N/A,#N/A,FALSE,"3SJ";#N/A,#N/A,FALSE,"3CJ";#N/A,#N/A,FALSE,"3CN";#N/A,#N/A,FALSE,"3CP";#N/A,#N/A,FALSE,"3A"}</definedName>
    <definedName name="________old5" localSheetId="1"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localSheetId="1"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localSheetId="1" hidden="1">{#N/A,#N/A,FALSE,"SumD";#N/A,#N/A,FALSE,"ElecD";#N/A,#N/A,FALSE,"MechD";#N/A,#N/A,FALSE,"GeotD";#N/A,#N/A,FALSE,"PrcsD";#N/A,#N/A,FALSE,"TunnD";#N/A,#N/A,FALSE,"CivlD";#N/A,#N/A,FALSE,"NtwkD";#N/A,#N/A,FALSE,"EstgD";#N/A,#N/A,FALSE,"PEngD"}</definedName>
    <definedName name="_______ab1" hidden="1">{#N/A,#N/A,FALSE,"SumD";#N/A,#N/A,FALSE,"ElecD";#N/A,#N/A,FALSE,"MechD";#N/A,#N/A,FALSE,"GeotD";#N/A,#N/A,FALSE,"PrcsD";#N/A,#N/A,FALSE,"TunnD";#N/A,#N/A,FALSE,"CivlD";#N/A,#N/A,FALSE,"NtwkD";#N/A,#N/A,FALSE,"EstgD";#N/A,#N/A,FALSE,"PEngD"}</definedName>
    <definedName name="_______as1" localSheetId="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localSheetId="1" hidden="1">{#N/A,#N/A,TRUE,"Front";#N/A,#N/A,TRUE,"Simple Letter";#N/A,#N/A,TRUE,"Inside";#N/A,#N/A,TRUE,"Contents";#N/A,#N/A,TRUE,"Basis";#N/A,#N/A,TRUE,"Inclusions";#N/A,#N/A,TRUE,"Exclusions";#N/A,#N/A,TRUE,"Areas";#N/A,#N/A,TRUE,"Summary";#N/A,#N/A,TRUE,"Detail"}</definedName>
    <definedName name="_______cat12" hidden="1">{#N/A,#N/A,TRUE,"Front";#N/A,#N/A,TRUE,"Simple Letter";#N/A,#N/A,TRUE,"Inside";#N/A,#N/A,TRUE,"Contents";#N/A,#N/A,TRUE,"Basis";#N/A,#N/A,TRUE,"Inclusions";#N/A,#N/A,TRUE,"Exclusions";#N/A,#N/A,TRUE,"Areas";#N/A,#N/A,TRUE,"Summary";#N/A,#N/A,TRUE,"Detail"}</definedName>
    <definedName name="_______ccr1" localSheetId="1" hidden="1">{#N/A,#N/A,TRUE,"Cover";#N/A,#N/A,TRUE,"Conts";#N/A,#N/A,TRUE,"VOS";#N/A,#N/A,TRUE,"Warrington";#N/A,#N/A,TRUE,"Widnes"}</definedName>
    <definedName name="_______ccr1" hidden="1">{#N/A,#N/A,TRUE,"Cover";#N/A,#N/A,TRUE,"Conts";#N/A,#N/A,TRUE,"VOS";#N/A,#N/A,TRUE,"Warrington";#N/A,#N/A,TRUE,"Widnes"}</definedName>
    <definedName name="_______dec05" localSheetId="1" hidden="1">{"'Sheet1'!$A$4386:$N$4591"}</definedName>
    <definedName name="_______dec05" hidden="1">{"'Sheet1'!$A$4386:$N$4591"}</definedName>
    <definedName name="_______ert34" localSheetId="1" hidden="1">{#N/A,#N/A,TRUE,"Front";#N/A,#N/A,TRUE,"Simple Letter";#N/A,#N/A,TRUE,"Inside";#N/A,#N/A,TRUE,"Contents";#N/A,#N/A,TRUE,"Basis";#N/A,#N/A,TRUE,"Inclusions";#N/A,#N/A,TRUE,"Exclusions";#N/A,#N/A,TRUE,"Areas";#N/A,#N/A,TRUE,"Summary";#N/A,#N/A,TRUE,"Detail"}</definedName>
    <definedName name="_______ert34" hidden="1">{#N/A,#N/A,TRUE,"Front";#N/A,#N/A,TRUE,"Simple Letter";#N/A,#N/A,TRUE,"Inside";#N/A,#N/A,TRUE,"Contents";#N/A,#N/A,TRUE,"Basis";#N/A,#N/A,TRUE,"Inclusions";#N/A,#N/A,TRUE,"Exclusions";#N/A,#N/A,TRUE,"Areas";#N/A,#N/A,TRUE,"Summary";#N/A,#N/A,TRUE,"Detail"}</definedName>
    <definedName name="_______may1" localSheetId="1" hidden="1">{#N/A,#N/A,FALSE,"MARCH"}</definedName>
    <definedName name="_______may1" hidden="1">{#N/A,#N/A,FALSE,"MARCH"}</definedName>
    <definedName name="_______MCC3" localSheetId="1" hidden="1">{#N/A,#N/A,FALSE,"CCTV"}</definedName>
    <definedName name="_______MCC3" hidden="1">{#N/A,#N/A,FALSE,"CCTV"}</definedName>
    <definedName name="_______ngk1109" localSheetId="1" hidden="1">{#N/A,#N/A,FALSE,"估價單  (3)"}</definedName>
    <definedName name="_______ngk1109" hidden="1">{#N/A,#N/A,FALSE,"估價單  (3)"}</definedName>
    <definedName name="_______old3" localSheetId="1" hidden="1">{#N/A,#N/A,FALSE,"Summary";#N/A,#N/A,FALSE,"3TJ";#N/A,#N/A,FALSE,"3TN";#N/A,#N/A,FALSE,"3TP";#N/A,#N/A,FALSE,"3SJ";#N/A,#N/A,FALSE,"3CJ";#N/A,#N/A,FALSE,"3CN";#N/A,#N/A,FALSE,"3CP";#N/A,#N/A,FALSE,"3A"}</definedName>
    <definedName name="_______old3" hidden="1">{#N/A,#N/A,FALSE,"Summary";#N/A,#N/A,FALSE,"3TJ";#N/A,#N/A,FALSE,"3TN";#N/A,#N/A,FALSE,"3TP";#N/A,#N/A,FALSE,"3SJ";#N/A,#N/A,FALSE,"3CJ";#N/A,#N/A,FALSE,"3CN";#N/A,#N/A,FALSE,"3CP";#N/A,#N/A,FALSE,"3A"}</definedName>
    <definedName name="_______old5" localSheetId="1"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localSheetId="1"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localSheetId="1" hidden="1">{#N/A,#N/A,FALSE,"물량산출"}</definedName>
    <definedName name="_______TC1" hidden="1">{#N/A,#N/A,FALSE,"물량산출"}</definedName>
    <definedName name="_______wet4" localSheetId="1" hidden="1">{#N/A,#N/A,FALSE,"포장1";#N/A,#N/A,FALSE,"포장1"}</definedName>
    <definedName name="_______wet4" hidden="1">{#N/A,#N/A,FALSE,"포장1";#N/A,#N/A,FALSE,"포장1"}</definedName>
    <definedName name="_______wrn9" localSheetId="1" hidden="1">{#N/A,#N/A,TRUE,"9"" Twin, 26"" Csg";#N/A,#N/A,TRUE,"9"" Twin, 9-5'8 Csg";#N/A,#N/A,TRUE,"9"" Twin, 7"" Csg";#N/A,#N/A,TRUE,"9"" Twin, 2-7'8 Tbg"}</definedName>
    <definedName name="_______wrn9" hidden="1">{#N/A,#N/A,TRUE,"9"" Twin, 26"" Csg";#N/A,#N/A,TRUE,"9"" Twin, 9-5'8 Csg";#N/A,#N/A,TRUE,"9"" Twin, 7"" Csg";#N/A,#N/A,TRUE,"9"" Twin, 2-7'8 Tbg"}</definedName>
    <definedName name="_______xlfn.SUMIFS" hidden="1">#NAME?</definedName>
    <definedName name="_______yy5" localSheetId="1" hidden="1">{#N/A,#N/A,TRUE,"Front";#N/A,#N/A,TRUE,"Simple Letter";#N/A,#N/A,TRUE,"Inside";#N/A,#N/A,TRUE,"Contents";#N/A,#N/A,TRUE,"Basis";#N/A,#N/A,TRUE,"Inclusions";#N/A,#N/A,TRUE,"Exclusions";#N/A,#N/A,TRUE,"Areas";#N/A,#N/A,TRUE,"Summary";#N/A,#N/A,TRUE,"Detail"}</definedName>
    <definedName name="_______yy5" hidden="1">{#N/A,#N/A,TRUE,"Front";#N/A,#N/A,TRUE,"Simple Letter";#N/A,#N/A,TRUE,"Inside";#N/A,#N/A,TRUE,"Contents";#N/A,#N/A,TRUE,"Basis";#N/A,#N/A,TRUE,"Inclusions";#N/A,#N/A,TRUE,"Exclusions";#N/A,#N/A,TRUE,"Areas";#N/A,#N/A,TRUE,"Summary";#N/A,#N/A,TRUE,"Detail"}</definedName>
    <definedName name="______ab1" localSheetId="1" hidden="1">{#N/A,#N/A,FALSE,"SumD";#N/A,#N/A,FALSE,"ElecD";#N/A,#N/A,FALSE,"MechD";#N/A,#N/A,FALSE,"GeotD";#N/A,#N/A,FALSE,"PrcsD";#N/A,#N/A,FALSE,"TunnD";#N/A,#N/A,FALSE,"CivlD";#N/A,#N/A,FALSE,"NtwkD";#N/A,#N/A,FALSE,"EstgD";#N/A,#N/A,FALSE,"PEngD"}</definedName>
    <definedName name="______ab1" hidden="1">{#N/A,#N/A,FALSE,"SumD";#N/A,#N/A,FALSE,"ElecD";#N/A,#N/A,FALSE,"MechD";#N/A,#N/A,FALSE,"GeotD";#N/A,#N/A,FALSE,"PrcsD";#N/A,#N/A,FALSE,"TunnD";#N/A,#N/A,FALSE,"CivlD";#N/A,#N/A,FALSE,"NtwkD";#N/A,#N/A,FALSE,"EstgD";#N/A,#N/A,FALSE,"PEngD"}</definedName>
    <definedName name="______as1" localSheetId="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localSheetId="1" hidden="1">{#N/A,#N/A,TRUE,"Front";#N/A,#N/A,TRUE,"Simple Letter";#N/A,#N/A,TRUE,"Inside";#N/A,#N/A,TRUE,"Contents";#N/A,#N/A,TRUE,"Basis";#N/A,#N/A,TRUE,"Inclusions";#N/A,#N/A,TRUE,"Exclusions";#N/A,#N/A,TRUE,"Areas";#N/A,#N/A,TRUE,"Summary";#N/A,#N/A,TRUE,"Detail"}</definedName>
    <definedName name="______cat12" hidden="1">{#N/A,#N/A,TRUE,"Front";#N/A,#N/A,TRUE,"Simple Letter";#N/A,#N/A,TRUE,"Inside";#N/A,#N/A,TRUE,"Contents";#N/A,#N/A,TRUE,"Basis";#N/A,#N/A,TRUE,"Inclusions";#N/A,#N/A,TRUE,"Exclusions";#N/A,#N/A,TRUE,"Areas";#N/A,#N/A,TRUE,"Summary";#N/A,#N/A,TRUE,"Detail"}</definedName>
    <definedName name="______ccr1" localSheetId="1" hidden="1">{#N/A,#N/A,TRUE,"Cover";#N/A,#N/A,TRUE,"Conts";#N/A,#N/A,TRUE,"VOS";#N/A,#N/A,TRUE,"Warrington";#N/A,#N/A,TRUE,"Widnes"}</definedName>
    <definedName name="______ccr1" hidden="1">{#N/A,#N/A,TRUE,"Cover";#N/A,#N/A,TRUE,"Conts";#N/A,#N/A,TRUE,"VOS";#N/A,#N/A,TRUE,"Warrington";#N/A,#N/A,TRUE,"Widnes"}</definedName>
    <definedName name="______dec05" localSheetId="1" hidden="1">{"'Sheet1'!$A$4386:$N$4591"}</definedName>
    <definedName name="______dec05" hidden="1">{"'Sheet1'!$A$4386:$N$4591"}</definedName>
    <definedName name="______ert34" localSheetId="1" hidden="1">{#N/A,#N/A,TRUE,"Front";#N/A,#N/A,TRUE,"Simple Letter";#N/A,#N/A,TRUE,"Inside";#N/A,#N/A,TRUE,"Contents";#N/A,#N/A,TRUE,"Basis";#N/A,#N/A,TRUE,"Inclusions";#N/A,#N/A,TRUE,"Exclusions";#N/A,#N/A,TRUE,"Areas";#N/A,#N/A,TRUE,"Summary";#N/A,#N/A,TRUE,"Detail"}</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localSheetId="1" hidden="1">{#N/A,#N/A,FALSE,"MARCH"}</definedName>
    <definedName name="______may1" hidden="1">{#N/A,#N/A,FALSE,"MARCH"}</definedName>
    <definedName name="______MCC3" localSheetId="1" hidden="1">{#N/A,#N/A,FALSE,"CCTV"}</definedName>
    <definedName name="______MCC3" hidden="1">{#N/A,#N/A,FALSE,"CCTV"}</definedName>
    <definedName name="______new8" localSheetId="1" hidden="1">[2]GRSummary!#REF!</definedName>
    <definedName name="______new8" hidden="1">[2]GRSummary!#REF!</definedName>
    <definedName name="______ngk1109" localSheetId="1" hidden="1">{#N/A,#N/A,FALSE,"估價單  (3)"}</definedName>
    <definedName name="______ngk1109" hidden="1">{#N/A,#N/A,FALSE,"估價單  (3)"}</definedName>
    <definedName name="______nil1" localSheetId="1" hidden="1">{"Inflation-BaseYear",#N/A,FALSE,"Inputs"}</definedName>
    <definedName name="______nil1" hidden="1">{"Inflation-BaseYear",#N/A,FALSE,"Inputs"}</definedName>
    <definedName name="______nil2" localSheetId="1" hidden="1">{"Output-3Column",#N/A,FALSE,"Output"}</definedName>
    <definedName name="______nil2" hidden="1">{"Output-3Column",#N/A,FALSE,"Output"}</definedName>
    <definedName name="______nil3" localSheetId="1" hidden="1">{"Output-All",#N/A,FALSE,"Output"}</definedName>
    <definedName name="______nil3" hidden="1">{"Output-All",#N/A,FALSE,"Output"}</definedName>
    <definedName name="______nil4" localSheetId="1" hidden="1">{"Output-BaseYear",#N/A,FALSE,"Output"}</definedName>
    <definedName name="______nil4" hidden="1">{"Output-BaseYear",#N/A,FALSE,"Output"}</definedName>
    <definedName name="______nil5" localSheetId="1" hidden="1">{"Output-Min",#N/A,FALSE,"Output"}</definedName>
    <definedName name="______nil5" hidden="1">{"Output-Min",#N/A,FALSE,"Output"}</definedName>
    <definedName name="______nil6" localSheetId="1" hidden="1">{"Output%",#N/A,FALSE,"Output"}</definedName>
    <definedName name="______nil6" hidden="1">{"Output%",#N/A,FALSE,"Output"}</definedName>
    <definedName name="______nil7" localSheetId="1" hidden="1">{#N/A,#N/A,FALSE,"963YR";#N/A,#N/A,FALSE,"mkt mix";#N/A,#N/A,FALSE,"sect 5";#N/A,#N/A,FALSE,"sect 6";#N/A,#N/A,FALSE,"csh";#N/A,#N/A,FALSE,"capx";#N/A,#N/A,FALSE,"bal sheet"}</definedName>
    <definedName name="______nil7" hidden="1">{#N/A,#N/A,FALSE,"963YR";#N/A,#N/A,FALSE,"mkt mix";#N/A,#N/A,FALSE,"sect 5";#N/A,#N/A,FALSE,"sect 6";#N/A,#N/A,FALSE,"csh";#N/A,#N/A,FALSE,"capx";#N/A,#N/A,FALSE,"bal sheet"}</definedName>
    <definedName name="______old3" localSheetId="1" hidden="1">{#N/A,#N/A,FALSE,"Summary";#N/A,#N/A,FALSE,"3TJ";#N/A,#N/A,FALSE,"3TN";#N/A,#N/A,FALSE,"3TP";#N/A,#N/A,FALSE,"3SJ";#N/A,#N/A,FALSE,"3CJ";#N/A,#N/A,FALSE,"3CN";#N/A,#N/A,FALSE,"3CP";#N/A,#N/A,FALSE,"3A"}</definedName>
    <definedName name="______old3" hidden="1">{#N/A,#N/A,FALSE,"Summary";#N/A,#N/A,FALSE,"3TJ";#N/A,#N/A,FALSE,"3TN";#N/A,#N/A,FALSE,"3TP";#N/A,#N/A,FALSE,"3SJ";#N/A,#N/A,FALSE,"3CJ";#N/A,#N/A,FALSE,"3CN";#N/A,#N/A,FALSE,"3CP";#N/A,#N/A,FALSE,"3A"}</definedName>
    <definedName name="______old5" localSheetId="1"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localSheetId="1"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localSheetId="1" hidden="1">{#N/A,#N/A,FALSE,"물량산출"}</definedName>
    <definedName name="______TC1" hidden="1">{#N/A,#N/A,FALSE,"물량산출"}</definedName>
    <definedName name="______wet4" localSheetId="1" hidden="1">{#N/A,#N/A,FALSE,"포장1";#N/A,#N/A,FALSE,"포장1"}</definedName>
    <definedName name="______wet4" hidden="1">{#N/A,#N/A,FALSE,"포장1";#N/A,#N/A,FALSE,"포장1"}</definedName>
    <definedName name="______wrn9" localSheetId="1" hidden="1">{#N/A,#N/A,TRUE,"9"" Twin, 26"" Csg";#N/A,#N/A,TRUE,"9"" Twin, 9-5'8 Csg";#N/A,#N/A,TRUE,"9"" Twin, 7"" Csg";#N/A,#N/A,TRUE,"9"" Twin, 2-7'8 Tbg"}</definedName>
    <definedName name="______wrn9" hidden="1">{#N/A,#N/A,TRUE,"9"" Twin, 26"" Csg";#N/A,#N/A,TRUE,"9"" Twin, 9-5'8 Csg";#N/A,#N/A,TRUE,"9"" Twin, 7"" Csg";#N/A,#N/A,TRUE,"9"" Twin, 2-7'8 Tbg"}</definedName>
    <definedName name="______xlfn.SUMIFS" hidden="1">#NAME?</definedName>
    <definedName name="______yy5" localSheetId="1" hidden="1">{#N/A,#N/A,TRUE,"Front";#N/A,#N/A,TRUE,"Simple Letter";#N/A,#N/A,TRUE,"Inside";#N/A,#N/A,TRUE,"Contents";#N/A,#N/A,TRUE,"Basis";#N/A,#N/A,TRUE,"Inclusions";#N/A,#N/A,TRUE,"Exclusions";#N/A,#N/A,TRUE,"Areas";#N/A,#N/A,TRUE,"Summary";#N/A,#N/A,TRUE,"Detail"}</definedName>
    <definedName name="______yy5" hidden="1">{#N/A,#N/A,TRUE,"Front";#N/A,#N/A,TRUE,"Simple Letter";#N/A,#N/A,TRUE,"Inside";#N/A,#N/A,TRUE,"Contents";#N/A,#N/A,TRUE,"Basis";#N/A,#N/A,TRUE,"Inclusions";#N/A,#N/A,TRUE,"Exclusions";#N/A,#N/A,TRUE,"Areas";#N/A,#N/A,TRUE,"Summary";#N/A,#N/A,TRUE,"Detail"}</definedName>
    <definedName name="_____ab1" localSheetId="1" hidden="1">{#N/A,#N/A,FALSE,"SumD";#N/A,#N/A,FALSE,"ElecD";#N/A,#N/A,FALSE,"MechD";#N/A,#N/A,FALSE,"GeotD";#N/A,#N/A,FALSE,"PrcsD";#N/A,#N/A,FALSE,"TunnD";#N/A,#N/A,FALSE,"CivlD";#N/A,#N/A,FALSE,"NtwkD";#N/A,#N/A,FALSE,"EstgD";#N/A,#N/A,FALSE,"PEngD"}</definedName>
    <definedName name="_____ab1" hidden="1">{#N/A,#N/A,FALSE,"SumD";#N/A,#N/A,FALSE,"ElecD";#N/A,#N/A,FALSE,"MechD";#N/A,#N/A,FALSE,"GeotD";#N/A,#N/A,FALSE,"PrcsD";#N/A,#N/A,FALSE,"TunnD";#N/A,#N/A,FALSE,"CivlD";#N/A,#N/A,FALSE,"NtwkD";#N/A,#N/A,FALSE,"EstgD";#N/A,#N/A,FALSE,"PEngD"}</definedName>
    <definedName name="_____as1" localSheetId="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localSheetId="1" hidden="1">{#N/A,#N/A,TRUE,"Front";#N/A,#N/A,TRUE,"Simple Letter";#N/A,#N/A,TRUE,"Inside";#N/A,#N/A,TRUE,"Contents";#N/A,#N/A,TRUE,"Basis";#N/A,#N/A,TRUE,"Inclusions";#N/A,#N/A,TRUE,"Exclusions";#N/A,#N/A,TRUE,"Areas";#N/A,#N/A,TRUE,"Summary";#N/A,#N/A,TRUE,"Detail"}</definedName>
    <definedName name="_____cat12" hidden="1">{#N/A,#N/A,TRUE,"Front";#N/A,#N/A,TRUE,"Simple Letter";#N/A,#N/A,TRUE,"Inside";#N/A,#N/A,TRUE,"Contents";#N/A,#N/A,TRUE,"Basis";#N/A,#N/A,TRUE,"Inclusions";#N/A,#N/A,TRUE,"Exclusions";#N/A,#N/A,TRUE,"Areas";#N/A,#N/A,TRUE,"Summary";#N/A,#N/A,TRUE,"Detail"}</definedName>
    <definedName name="_____ccr1" localSheetId="1" hidden="1">{#N/A,#N/A,TRUE,"Cover";#N/A,#N/A,TRUE,"Conts";#N/A,#N/A,TRUE,"VOS";#N/A,#N/A,TRUE,"Warrington";#N/A,#N/A,TRUE,"Widnes"}</definedName>
    <definedName name="_____ccr1" hidden="1">{#N/A,#N/A,TRUE,"Cover";#N/A,#N/A,TRUE,"Conts";#N/A,#N/A,TRUE,"VOS";#N/A,#N/A,TRUE,"Warrington";#N/A,#N/A,TRUE,"Widnes"}</definedName>
    <definedName name="_____dec05" localSheetId="1" hidden="1">{"'Sheet1'!$A$4386:$N$4591"}</definedName>
    <definedName name="_____dec05" hidden="1">{"'Sheet1'!$A$4386:$N$4591"}</definedName>
    <definedName name="_____ert34" localSheetId="1" hidden="1">{#N/A,#N/A,TRUE,"Front";#N/A,#N/A,TRUE,"Simple Letter";#N/A,#N/A,TRUE,"Inside";#N/A,#N/A,TRUE,"Contents";#N/A,#N/A,TRUE,"Basis";#N/A,#N/A,TRUE,"Inclusions";#N/A,#N/A,TRUE,"Exclusions";#N/A,#N/A,TRUE,"Areas";#N/A,#N/A,TRUE,"Summary";#N/A,#N/A,TRUE,"Detail"}</definedName>
    <definedName name="_____ert34" hidden="1">{#N/A,#N/A,TRUE,"Front";#N/A,#N/A,TRUE,"Simple Letter";#N/A,#N/A,TRUE,"Inside";#N/A,#N/A,TRUE,"Contents";#N/A,#N/A,TRUE,"Basis";#N/A,#N/A,TRUE,"Inclusions";#N/A,#N/A,TRUE,"Exclusions";#N/A,#N/A,TRUE,"Areas";#N/A,#N/A,TRUE,"Summary";#N/A,#N/A,TRUE,"Detail"}</definedName>
    <definedName name="_____may1" localSheetId="1" hidden="1">{#N/A,#N/A,FALSE,"MARCH"}</definedName>
    <definedName name="_____may1" hidden="1">{#N/A,#N/A,FALSE,"MARCH"}</definedName>
    <definedName name="_____MCC3" localSheetId="1" hidden="1">{#N/A,#N/A,FALSE,"CCTV"}</definedName>
    <definedName name="_____MCC3" hidden="1">{#N/A,#N/A,FALSE,"CCTV"}</definedName>
    <definedName name="_____new8" hidden="1">[2]GRSummary!#REF!</definedName>
    <definedName name="_____ngk1109" localSheetId="1" hidden="1">{#N/A,#N/A,FALSE,"估價單  (3)"}</definedName>
    <definedName name="_____ngk1109" hidden="1">{#N/A,#N/A,FALSE,"估價單  (3)"}</definedName>
    <definedName name="_____nil1" localSheetId="1" hidden="1">{"Inflation-BaseYear",#N/A,FALSE,"Inputs"}</definedName>
    <definedName name="_____nil1" hidden="1">{"Inflation-BaseYear",#N/A,FALSE,"Inputs"}</definedName>
    <definedName name="_____nil2" localSheetId="1" hidden="1">{"Output-3Column",#N/A,FALSE,"Output"}</definedName>
    <definedName name="_____nil2" hidden="1">{"Output-3Column",#N/A,FALSE,"Output"}</definedName>
    <definedName name="_____nil3" localSheetId="1" hidden="1">{"Output-All",#N/A,FALSE,"Output"}</definedName>
    <definedName name="_____nil3" hidden="1">{"Output-All",#N/A,FALSE,"Output"}</definedName>
    <definedName name="_____nil4" localSheetId="1" hidden="1">{"Output-BaseYear",#N/A,FALSE,"Output"}</definedName>
    <definedName name="_____nil4" hidden="1">{"Output-BaseYear",#N/A,FALSE,"Output"}</definedName>
    <definedName name="_____nil5" localSheetId="1" hidden="1">{"Output-Min",#N/A,FALSE,"Output"}</definedName>
    <definedName name="_____nil5" hidden="1">{"Output-Min",#N/A,FALSE,"Output"}</definedName>
    <definedName name="_____nil6" localSheetId="1" hidden="1">{"Output%",#N/A,FALSE,"Output"}</definedName>
    <definedName name="_____nil6" hidden="1">{"Output%",#N/A,FALSE,"Output"}</definedName>
    <definedName name="_____nil7" localSheetId="1" hidden="1">{#N/A,#N/A,FALSE,"963YR";#N/A,#N/A,FALSE,"mkt mix";#N/A,#N/A,FALSE,"sect 5";#N/A,#N/A,FALSE,"sect 6";#N/A,#N/A,FALSE,"csh";#N/A,#N/A,FALSE,"capx";#N/A,#N/A,FALSE,"bal sheet"}</definedName>
    <definedName name="_____nil7" hidden="1">{#N/A,#N/A,FALSE,"963YR";#N/A,#N/A,FALSE,"mkt mix";#N/A,#N/A,FALSE,"sect 5";#N/A,#N/A,FALSE,"sect 6";#N/A,#N/A,FALSE,"csh";#N/A,#N/A,FALSE,"capx";#N/A,#N/A,FALSE,"bal sheet"}</definedName>
    <definedName name="_____old3" localSheetId="1" hidden="1">{#N/A,#N/A,FALSE,"Summary";#N/A,#N/A,FALSE,"3TJ";#N/A,#N/A,FALSE,"3TN";#N/A,#N/A,FALSE,"3TP";#N/A,#N/A,FALSE,"3SJ";#N/A,#N/A,FALSE,"3CJ";#N/A,#N/A,FALSE,"3CN";#N/A,#N/A,FALSE,"3CP";#N/A,#N/A,FALSE,"3A"}</definedName>
    <definedName name="_____old3" hidden="1">{#N/A,#N/A,FALSE,"Summary";#N/A,#N/A,FALSE,"3TJ";#N/A,#N/A,FALSE,"3TN";#N/A,#N/A,FALSE,"3TP";#N/A,#N/A,FALSE,"3SJ";#N/A,#N/A,FALSE,"3CJ";#N/A,#N/A,FALSE,"3CN";#N/A,#N/A,FALSE,"3CP";#N/A,#N/A,FALSE,"3A"}</definedName>
    <definedName name="_____old5" localSheetId="1"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localSheetId="1"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localSheetId="1" hidden="1">{#N/A,#N/A,TRUE,"Front";#N/A,#N/A,TRUE,"Simple Letter";#N/A,#N/A,TRUE,"Inside";#N/A,#N/A,TRUE,"Contents";#N/A,#N/A,TRUE,"Basis";#N/A,#N/A,TRUE,"Inclusions";#N/A,#N/A,TRUE,"Exclusions";#N/A,#N/A,TRUE,"Areas";#N/A,#N/A,TRUE,"Summary";#N/A,#N/A,TRUE,"Detail"}</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localSheetId="1" hidden="1">{#N/A,#N/A,TRUE,"Front";#N/A,#N/A,TRUE,"Simple Letter";#N/A,#N/A,TRUE,"Inside";#N/A,#N/A,TRUE,"Contents";#N/A,#N/A,TRUE,"Basis";#N/A,#N/A,TRUE,"Inclusions";#N/A,#N/A,TRUE,"Exclusions";#N/A,#N/A,TRUE,"Areas";#N/A,#N/A,TRUE,"Summary";#N/A,#N/A,TRUE,"Detail"}</definedName>
    <definedName name="_____yy5" hidden="1">{#N/A,#N/A,TRUE,"Front";#N/A,#N/A,TRUE,"Simple Letter";#N/A,#N/A,TRUE,"Inside";#N/A,#N/A,TRUE,"Contents";#N/A,#N/A,TRUE,"Basis";#N/A,#N/A,TRUE,"Inclusions";#N/A,#N/A,TRUE,"Exclusions";#N/A,#N/A,TRUE,"Areas";#N/A,#N/A,TRUE,"Summary";#N/A,#N/A,TRUE,"Detail"}</definedName>
    <definedName name="____ab1" localSheetId="1" hidden="1">{#N/A,#N/A,FALSE,"SumD";#N/A,#N/A,FALSE,"ElecD";#N/A,#N/A,FALSE,"MechD";#N/A,#N/A,FALSE,"GeotD";#N/A,#N/A,FALSE,"PrcsD";#N/A,#N/A,FALSE,"TunnD";#N/A,#N/A,FALSE,"CivlD";#N/A,#N/A,FALSE,"NtwkD";#N/A,#N/A,FALSE,"EstgD";#N/A,#N/A,FALSE,"PEngD"}</definedName>
    <definedName name="____ab1" hidden="1">{#N/A,#N/A,FALSE,"SumD";#N/A,#N/A,FALSE,"ElecD";#N/A,#N/A,FALSE,"MechD";#N/A,#N/A,FALSE,"GeotD";#N/A,#N/A,FALSE,"PrcsD";#N/A,#N/A,FALSE,"TunnD";#N/A,#N/A,FALSE,"CivlD";#N/A,#N/A,FALSE,"NtwkD";#N/A,#N/A,FALSE,"EstgD";#N/A,#N/A,FALSE,"PEngD"}</definedName>
    <definedName name="____as1" localSheetId="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localSheetId="1" hidden="1">{#N/A,#N/A,TRUE,"Front";#N/A,#N/A,TRUE,"Simple Letter";#N/A,#N/A,TRUE,"Inside";#N/A,#N/A,TRUE,"Contents";#N/A,#N/A,TRUE,"Basis";#N/A,#N/A,TRUE,"Inclusions";#N/A,#N/A,TRUE,"Exclusions";#N/A,#N/A,TRUE,"Areas";#N/A,#N/A,TRUE,"Summary";#N/A,#N/A,TRUE,"Detail"}</definedName>
    <definedName name="____cat12" hidden="1">{#N/A,#N/A,TRUE,"Front";#N/A,#N/A,TRUE,"Simple Letter";#N/A,#N/A,TRUE,"Inside";#N/A,#N/A,TRUE,"Contents";#N/A,#N/A,TRUE,"Basis";#N/A,#N/A,TRUE,"Inclusions";#N/A,#N/A,TRUE,"Exclusions";#N/A,#N/A,TRUE,"Areas";#N/A,#N/A,TRUE,"Summary";#N/A,#N/A,TRUE,"Detail"}</definedName>
    <definedName name="____ccr1" localSheetId="1" hidden="1">{#N/A,#N/A,TRUE,"Cover";#N/A,#N/A,TRUE,"Conts";#N/A,#N/A,TRUE,"VOS";#N/A,#N/A,TRUE,"Warrington";#N/A,#N/A,TRUE,"Widnes"}</definedName>
    <definedName name="____ccr1" hidden="1">{#N/A,#N/A,TRUE,"Cover";#N/A,#N/A,TRUE,"Conts";#N/A,#N/A,TRUE,"VOS";#N/A,#N/A,TRUE,"Warrington";#N/A,#N/A,TRUE,"Widnes"}</definedName>
    <definedName name="____dec05" localSheetId="1" hidden="1">{"'Sheet1'!$A$4386:$N$4591"}</definedName>
    <definedName name="____dec05" hidden="1">{"'Sheet1'!$A$4386:$N$4591"}</definedName>
    <definedName name="____EE1" localSheetId="1" hidden="1">{#N/A,#N/A,FALSE,"단가표지"}</definedName>
    <definedName name="____EE1" hidden="1">{#N/A,#N/A,FALSE,"단가표지"}</definedName>
    <definedName name="____ert34" localSheetId="1" hidden="1">{#N/A,#N/A,TRUE,"Front";#N/A,#N/A,TRUE,"Simple Letter";#N/A,#N/A,TRUE,"Inside";#N/A,#N/A,TRUE,"Contents";#N/A,#N/A,TRUE,"Basis";#N/A,#N/A,TRUE,"Inclusions";#N/A,#N/A,TRUE,"Exclusions";#N/A,#N/A,TRUE,"Areas";#N/A,#N/A,TRUE,"Summary";#N/A,#N/A,TRUE,"Detail"}</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localSheetId="1" hidden="1">{#N/A,#N/A,FALSE,"MARCH"}</definedName>
    <definedName name="____may1" hidden="1">{#N/A,#N/A,FALSE,"MARCH"}</definedName>
    <definedName name="____MCC3" localSheetId="1" hidden="1">{#N/A,#N/A,FALSE,"CCTV"}</definedName>
    <definedName name="____MCC3" hidden="1">{#N/A,#N/A,FALSE,"CCTV"}</definedName>
    <definedName name="____new8" hidden="1">[2]GRSummary!#REF!</definedName>
    <definedName name="____ngk1109" localSheetId="1" hidden="1">{#N/A,#N/A,FALSE,"估價單  (3)"}</definedName>
    <definedName name="____ngk1109" hidden="1">{#N/A,#N/A,FALSE,"估價單  (3)"}</definedName>
    <definedName name="____nil1" localSheetId="1" hidden="1">{"Inflation-BaseYear",#N/A,FALSE,"Inputs"}</definedName>
    <definedName name="____nil1" hidden="1">{"Inflation-BaseYear",#N/A,FALSE,"Inputs"}</definedName>
    <definedName name="____nil2" localSheetId="1" hidden="1">{"Output-3Column",#N/A,FALSE,"Output"}</definedName>
    <definedName name="____nil2" hidden="1">{"Output-3Column",#N/A,FALSE,"Output"}</definedName>
    <definedName name="____nil3" localSheetId="1" hidden="1">{"Output-All",#N/A,FALSE,"Output"}</definedName>
    <definedName name="____nil3" hidden="1">{"Output-All",#N/A,FALSE,"Output"}</definedName>
    <definedName name="____nil4" localSheetId="1" hidden="1">{"Output-BaseYear",#N/A,FALSE,"Output"}</definedName>
    <definedName name="____nil4" hidden="1">{"Output-BaseYear",#N/A,FALSE,"Output"}</definedName>
    <definedName name="____nil5" localSheetId="1" hidden="1">{"Output-Min",#N/A,FALSE,"Output"}</definedName>
    <definedName name="____nil5" hidden="1">{"Output-Min",#N/A,FALSE,"Output"}</definedName>
    <definedName name="____nil6" localSheetId="1" hidden="1">{"Output%",#N/A,FALSE,"Output"}</definedName>
    <definedName name="____nil6" hidden="1">{"Output%",#N/A,FALSE,"Output"}</definedName>
    <definedName name="____nil7" localSheetId="1" hidden="1">{#N/A,#N/A,FALSE,"963YR";#N/A,#N/A,FALSE,"mkt mix";#N/A,#N/A,FALSE,"sect 5";#N/A,#N/A,FALSE,"sect 6";#N/A,#N/A,FALSE,"csh";#N/A,#N/A,FALSE,"capx";#N/A,#N/A,FALSE,"bal sheet"}</definedName>
    <definedName name="____nil7" hidden="1">{#N/A,#N/A,FALSE,"963YR";#N/A,#N/A,FALSE,"mkt mix";#N/A,#N/A,FALSE,"sect 5";#N/A,#N/A,FALSE,"sect 6";#N/A,#N/A,FALSE,"csh";#N/A,#N/A,FALSE,"capx";#N/A,#N/A,FALSE,"bal sheet"}</definedName>
    <definedName name="____old3" localSheetId="1" hidden="1">{#N/A,#N/A,FALSE,"Summary";#N/A,#N/A,FALSE,"3TJ";#N/A,#N/A,FALSE,"3TN";#N/A,#N/A,FALSE,"3TP";#N/A,#N/A,FALSE,"3SJ";#N/A,#N/A,FALSE,"3CJ";#N/A,#N/A,FALSE,"3CN";#N/A,#N/A,FALSE,"3CP";#N/A,#N/A,FALSE,"3A"}</definedName>
    <definedName name="____old3" hidden="1">{#N/A,#N/A,FALSE,"Summary";#N/A,#N/A,FALSE,"3TJ";#N/A,#N/A,FALSE,"3TN";#N/A,#N/A,FALSE,"3TP";#N/A,#N/A,FALSE,"3SJ";#N/A,#N/A,FALSE,"3CJ";#N/A,#N/A,FALSE,"3CN";#N/A,#N/A,FALSE,"3CP";#N/A,#N/A,FALSE,"3A"}</definedName>
    <definedName name="____old5" localSheetId="1"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localSheetId="1"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localSheetId="1" hidden="1">{"'장비'!$A$3:$M$12"}</definedName>
    <definedName name="____PK2" hidden="1">{"'장비'!$A$3:$M$12"}</definedName>
    <definedName name="____PKG3" localSheetId="1" hidden="1">{"'장비'!$A$3:$M$12"}</definedName>
    <definedName name="____PKG3" hidden="1">{"'장비'!$A$3:$M$12"}</definedName>
    <definedName name="____qqq222" localSheetId="1" hidden="1">{"'장비'!$A$3:$M$12"}</definedName>
    <definedName name="____qqq222" hidden="1">{"'장비'!$A$3:$M$12"}</definedName>
    <definedName name="____RAB002" localSheetId="1" hidden="1">{#N/A,#N/A,TRUE,"Front";#N/A,#N/A,TRUE,"Simple Letter";#N/A,#N/A,TRUE,"Inside";#N/A,#N/A,TRUE,"Contents";#N/A,#N/A,TRUE,"Basis";#N/A,#N/A,TRUE,"Inclusions";#N/A,#N/A,TRUE,"Exclusions";#N/A,#N/A,TRUE,"Areas";#N/A,#N/A,TRUE,"Summary";#N/A,#N/A,TRUE,"Detail"}</definedName>
    <definedName name="____RAB002" hidden="1">{#N/A,#N/A,TRUE,"Front";#N/A,#N/A,TRUE,"Simple Letter";#N/A,#N/A,TRUE,"Inside";#N/A,#N/A,TRUE,"Contents";#N/A,#N/A,TRUE,"Basis";#N/A,#N/A,TRUE,"Inclusions";#N/A,#N/A,TRUE,"Exclusions";#N/A,#N/A,TRUE,"Areas";#N/A,#N/A,TRUE,"Summary";#N/A,#N/A,TRUE,"Detail"}</definedName>
    <definedName name="____S3" localSheetId="1" hidden="1">{#N/A,#N/A,FALSE,"포장2"}</definedName>
    <definedName name="____S3" hidden="1">{#N/A,#N/A,FALSE,"포장2"}</definedName>
    <definedName name="____TC1" localSheetId="1" hidden="1">{#N/A,#N/A,FALSE,"물량산출"}</definedName>
    <definedName name="____TC1" hidden="1">{#N/A,#N/A,FALSE,"물량산출"}</definedName>
    <definedName name="____wet4" localSheetId="1" hidden="1">{#N/A,#N/A,FALSE,"포장1";#N/A,#N/A,FALSE,"포장1"}</definedName>
    <definedName name="____wet4" hidden="1">{#N/A,#N/A,FALSE,"포장1";#N/A,#N/A,FALSE,"포장1"}</definedName>
    <definedName name="____wrn9" localSheetId="1" hidden="1">{#N/A,#N/A,TRUE,"9"" Twin, 26"" Csg";#N/A,#N/A,TRUE,"9"" Twin, 9-5'8 Csg";#N/A,#N/A,TRUE,"9"" Twin, 7"" Csg";#N/A,#N/A,TRUE,"9"" Twin, 2-7'8 Tbg"}</definedName>
    <definedName name="____wrn9" hidden="1">{#N/A,#N/A,TRUE,"9"" Twin, 26"" Csg";#N/A,#N/A,TRUE,"9"" Twin, 9-5'8 Csg";#N/A,#N/A,TRUE,"9"" Twin, 7"" Csg";#N/A,#N/A,TRUE,"9"" Twin, 2-7'8 Tbg"}</definedName>
    <definedName name="____xlfn.BAHTTEXT" hidden="1">#NAME?</definedName>
    <definedName name="____xlfn.SUMIFS" hidden="1">#NAME?</definedName>
    <definedName name="____yy5" localSheetId="1" hidden="1">{#N/A,#N/A,TRUE,"Front";#N/A,#N/A,TRUE,"Simple Letter";#N/A,#N/A,TRUE,"Inside";#N/A,#N/A,TRUE,"Contents";#N/A,#N/A,TRUE,"Basis";#N/A,#N/A,TRUE,"Inclusions";#N/A,#N/A,TRUE,"Exclusions";#N/A,#N/A,TRUE,"Areas";#N/A,#N/A,TRUE,"Summary";#N/A,#N/A,TRUE,"Detail"}</definedName>
    <definedName name="____yy5" hidden="1">{#N/A,#N/A,TRUE,"Front";#N/A,#N/A,TRUE,"Simple Letter";#N/A,#N/A,TRUE,"Inside";#N/A,#N/A,TRUE,"Contents";#N/A,#N/A,TRUE,"Basis";#N/A,#N/A,TRUE,"Inclusions";#N/A,#N/A,TRUE,"Exclusions";#N/A,#N/A,TRUE,"Areas";#N/A,#N/A,TRUE,"Summary";#N/A,#N/A,TRUE,"Detail"}</definedName>
    <definedName name="___ab1" localSheetId="1" hidden="1">{#N/A,#N/A,FALSE,"SumD";#N/A,#N/A,FALSE,"ElecD";#N/A,#N/A,FALSE,"MechD";#N/A,#N/A,FALSE,"GeotD";#N/A,#N/A,FALSE,"PrcsD";#N/A,#N/A,FALSE,"TunnD";#N/A,#N/A,FALSE,"CivlD";#N/A,#N/A,FALSE,"NtwkD";#N/A,#N/A,FALSE,"EstgD";#N/A,#N/A,FALSE,"PEngD"}</definedName>
    <definedName name="___ab1" hidden="1">{#N/A,#N/A,FALSE,"SumD";#N/A,#N/A,FALSE,"ElecD";#N/A,#N/A,FALSE,"MechD";#N/A,#N/A,FALSE,"GeotD";#N/A,#N/A,FALSE,"PrcsD";#N/A,#N/A,FALSE,"TunnD";#N/A,#N/A,FALSE,"CivlD";#N/A,#N/A,FALSE,"NtwkD";#N/A,#N/A,FALSE,"EstgD";#N/A,#N/A,FALSE,"PEngD"}</definedName>
    <definedName name="___as1" localSheetId="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localSheetId="1" hidden="1">{#N/A,#N/A,TRUE,"Front";#N/A,#N/A,TRUE,"Simple Letter";#N/A,#N/A,TRUE,"Inside";#N/A,#N/A,TRUE,"Contents";#N/A,#N/A,TRUE,"Basis";#N/A,#N/A,TRUE,"Inclusions";#N/A,#N/A,TRUE,"Exclusions";#N/A,#N/A,TRUE,"Areas";#N/A,#N/A,TRUE,"Summary";#N/A,#N/A,TRUE,"Detail"}</definedName>
    <definedName name="___cat12" hidden="1">{#N/A,#N/A,TRUE,"Front";#N/A,#N/A,TRUE,"Simple Letter";#N/A,#N/A,TRUE,"Inside";#N/A,#N/A,TRUE,"Contents";#N/A,#N/A,TRUE,"Basis";#N/A,#N/A,TRUE,"Inclusions";#N/A,#N/A,TRUE,"Exclusions";#N/A,#N/A,TRUE,"Areas";#N/A,#N/A,TRUE,"Summary";#N/A,#N/A,TRUE,"Detail"}</definedName>
    <definedName name="___ccr1" localSheetId="1" hidden="1">{#N/A,#N/A,TRUE,"Cover";#N/A,#N/A,TRUE,"Conts";#N/A,#N/A,TRUE,"VOS";#N/A,#N/A,TRUE,"Warrington";#N/A,#N/A,TRUE,"Widnes"}</definedName>
    <definedName name="___ccr1" hidden="1">{#N/A,#N/A,TRUE,"Cover";#N/A,#N/A,TRUE,"Conts";#N/A,#N/A,TRUE,"VOS";#N/A,#N/A,TRUE,"Warrington";#N/A,#N/A,TRUE,"Widnes"}</definedName>
    <definedName name="___dec05" localSheetId="1" hidden="1">{"'Sheet1'!$A$4386:$N$4591"}</definedName>
    <definedName name="___dec05" hidden="1">{"'Sheet1'!$A$4386:$N$4591"}</definedName>
    <definedName name="___EE1" localSheetId="1" hidden="1">{#N/A,#N/A,FALSE,"단가표지"}</definedName>
    <definedName name="___EE1" hidden="1">{#N/A,#N/A,FALSE,"단가표지"}</definedName>
    <definedName name="___ert34" localSheetId="1" hidden="1">{#N/A,#N/A,TRUE,"Front";#N/A,#N/A,TRUE,"Simple Letter";#N/A,#N/A,TRUE,"Inside";#N/A,#N/A,TRUE,"Contents";#N/A,#N/A,TRUE,"Basis";#N/A,#N/A,TRUE,"Inclusions";#N/A,#N/A,TRUE,"Exclusions";#N/A,#N/A,TRUE,"Areas";#N/A,#N/A,TRUE,"Summary";#N/A,#N/A,TRUE,"Detail"}</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localSheetId="1" hidden="1">{#N/A,#N/A,TRUE,"Front";#N/A,#N/A,TRUE,"Simple Letter";#N/A,#N/A,TRUE,"Inside";#N/A,#N/A,TRUE,"Contents";#N/A,#N/A,TRUE,"Basis";#N/A,#N/A,TRUE,"Inclusions";#N/A,#N/A,TRUE,"Exclusions";#N/A,#N/A,TRUE,"Areas";#N/A,#N/A,TRUE,"Summary";#N/A,#N/A,TRUE,"Detail"}</definedName>
    <definedName name="___hp10" hidden="1">{#N/A,#N/A,TRUE,"Front";#N/A,#N/A,TRUE,"Simple Letter";#N/A,#N/A,TRUE,"Inside";#N/A,#N/A,TRUE,"Contents";#N/A,#N/A,TRUE,"Basis";#N/A,#N/A,TRUE,"Inclusions";#N/A,#N/A,TRUE,"Exclusions";#N/A,#N/A,TRUE,"Areas";#N/A,#N/A,TRUE,"Summary";#N/A,#N/A,TRUE,"Detail"}</definedName>
    <definedName name="___may1" localSheetId="1" hidden="1">{#N/A,#N/A,FALSE,"MARCH"}</definedName>
    <definedName name="___may1" hidden="1">{#N/A,#N/A,FALSE,"MARCH"}</definedName>
    <definedName name="___MCC3" localSheetId="1" hidden="1">{#N/A,#N/A,FALSE,"CCTV"}</definedName>
    <definedName name="___MCC3" hidden="1">{#N/A,#N/A,FALSE,"CCTV"}</definedName>
    <definedName name="___new8" hidden="1">[2]GRSummary!#REF!</definedName>
    <definedName name="___ngk1109" localSheetId="1" hidden="1">{#N/A,#N/A,FALSE,"估價單  (3)"}</definedName>
    <definedName name="___ngk1109" hidden="1">{#N/A,#N/A,FALSE,"估價單  (3)"}</definedName>
    <definedName name="___nil1" localSheetId="1" hidden="1">{"Inflation-BaseYear",#N/A,FALSE,"Inputs"}</definedName>
    <definedName name="___nil1" hidden="1">{"Inflation-BaseYear",#N/A,FALSE,"Inputs"}</definedName>
    <definedName name="___nil2" localSheetId="1" hidden="1">{"Output-3Column",#N/A,FALSE,"Output"}</definedName>
    <definedName name="___nil2" hidden="1">{"Output-3Column",#N/A,FALSE,"Output"}</definedName>
    <definedName name="___nil3" localSheetId="1" hidden="1">{"Output-All",#N/A,FALSE,"Output"}</definedName>
    <definedName name="___nil3" hidden="1">{"Output-All",#N/A,FALSE,"Output"}</definedName>
    <definedName name="___nil4" localSheetId="1" hidden="1">{"Output-BaseYear",#N/A,FALSE,"Output"}</definedName>
    <definedName name="___nil4" hidden="1">{"Output-BaseYear",#N/A,FALSE,"Output"}</definedName>
    <definedName name="___nil5" localSheetId="1" hidden="1">{"Output-Min",#N/A,FALSE,"Output"}</definedName>
    <definedName name="___nil5" hidden="1">{"Output-Min",#N/A,FALSE,"Output"}</definedName>
    <definedName name="___nil6" localSheetId="1" hidden="1">{"Output%",#N/A,FALSE,"Output"}</definedName>
    <definedName name="___nil6" hidden="1">{"Output%",#N/A,FALSE,"Output"}</definedName>
    <definedName name="___nil7" localSheetId="1" hidden="1">{#N/A,#N/A,FALSE,"963YR";#N/A,#N/A,FALSE,"mkt mix";#N/A,#N/A,FALSE,"sect 5";#N/A,#N/A,FALSE,"sect 6";#N/A,#N/A,FALSE,"csh";#N/A,#N/A,FALSE,"capx";#N/A,#N/A,FALSE,"bal sheet"}</definedName>
    <definedName name="___nil7" hidden="1">{#N/A,#N/A,FALSE,"963YR";#N/A,#N/A,FALSE,"mkt mix";#N/A,#N/A,FALSE,"sect 5";#N/A,#N/A,FALSE,"sect 6";#N/A,#N/A,FALSE,"csh";#N/A,#N/A,FALSE,"capx";#N/A,#N/A,FALSE,"bal sheet"}</definedName>
    <definedName name="___old3" localSheetId="1" hidden="1">{#N/A,#N/A,FALSE,"Summary";#N/A,#N/A,FALSE,"3TJ";#N/A,#N/A,FALSE,"3TN";#N/A,#N/A,FALSE,"3TP";#N/A,#N/A,FALSE,"3SJ";#N/A,#N/A,FALSE,"3CJ";#N/A,#N/A,FALSE,"3CN";#N/A,#N/A,FALSE,"3CP";#N/A,#N/A,FALSE,"3A"}</definedName>
    <definedName name="___old3" hidden="1">{#N/A,#N/A,FALSE,"Summary";#N/A,#N/A,FALSE,"3TJ";#N/A,#N/A,FALSE,"3TN";#N/A,#N/A,FALSE,"3TP";#N/A,#N/A,FALSE,"3SJ";#N/A,#N/A,FALSE,"3CJ";#N/A,#N/A,FALSE,"3CN";#N/A,#N/A,FALSE,"3CP";#N/A,#N/A,FALSE,"3A"}</definedName>
    <definedName name="___old5" localSheetId="1"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localSheetId="1"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localSheetId="1" hidden="1">{"'장비'!$A$3:$M$12"}</definedName>
    <definedName name="___PK2" hidden="1">{"'장비'!$A$3:$M$12"}</definedName>
    <definedName name="___PKG3" localSheetId="1" hidden="1">{"'장비'!$A$3:$M$12"}</definedName>
    <definedName name="___PKG3" hidden="1">{"'장비'!$A$3:$M$12"}</definedName>
    <definedName name="___qqq222" localSheetId="1" hidden="1">{"'장비'!$A$3:$M$12"}</definedName>
    <definedName name="___qqq222" hidden="1">{"'장비'!$A$3:$M$12"}</definedName>
    <definedName name="___RAB002" localSheetId="1" hidden="1">{#N/A,#N/A,TRUE,"Front";#N/A,#N/A,TRUE,"Simple Letter";#N/A,#N/A,TRUE,"Inside";#N/A,#N/A,TRUE,"Contents";#N/A,#N/A,TRUE,"Basis";#N/A,#N/A,TRUE,"Inclusions";#N/A,#N/A,TRUE,"Exclusions";#N/A,#N/A,TRUE,"Areas";#N/A,#N/A,TRUE,"Summary";#N/A,#N/A,TRUE,"Detail"}</definedName>
    <definedName name="___RAB002" hidden="1">{#N/A,#N/A,TRUE,"Front";#N/A,#N/A,TRUE,"Simple Letter";#N/A,#N/A,TRUE,"Inside";#N/A,#N/A,TRUE,"Contents";#N/A,#N/A,TRUE,"Basis";#N/A,#N/A,TRUE,"Inclusions";#N/A,#N/A,TRUE,"Exclusions";#N/A,#N/A,TRUE,"Areas";#N/A,#N/A,TRUE,"Summary";#N/A,#N/A,TRUE,"Detail"}</definedName>
    <definedName name="___S3" localSheetId="1" hidden="1">{#N/A,#N/A,FALSE,"포장2"}</definedName>
    <definedName name="___S3" hidden="1">{#N/A,#N/A,FALSE,"포장2"}</definedName>
    <definedName name="___TC1" localSheetId="1" hidden="1">{#N/A,#N/A,FALSE,"물량산출"}</definedName>
    <definedName name="___TC1" hidden="1">{#N/A,#N/A,FALSE,"물량산출"}</definedName>
    <definedName name="___thinkcell11wvTEL6W0W2zDrq5o.quA" hidden="1">#REF!</definedName>
    <definedName name="___wet4" localSheetId="1" hidden="1">{#N/A,#N/A,FALSE,"포장1";#N/A,#N/A,FALSE,"포장1"}</definedName>
    <definedName name="___wet4" hidden="1">{#N/A,#N/A,FALSE,"포장1";#N/A,#N/A,FALSE,"포장1"}</definedName>
    <definedName name="___wrn9" localSheetId="1" hidden="1">{#N/A,#N/A,TRUE,"9"" Twin, 26"" Csg";#N/A,#N/A,TRUE,"9"" Twin, 9-5'8 Csg";#N/A,#N/A,TRUE,"9"" Twin, 7"" Csg";#N/A,#N/A,TRUE,"9"" Twin, 2-7'8 Tbg"}</definedName>
    <definedName name="___wrn9" hidden="1">{#N/A,#N/A,TRUE,"9"" Twin, 26"" Csg";#N/A,#N/A,TRUE,"9"" Twin, 9-5'8 Csg";#N/A,#N/A,TRUE,"9"" Twin, 7"" Csg";#N/A,#N/A,TRUE,"9"" Twin, 2-7'8 Tbg"}</definedName>
    <definedName name="___xlfn.BAHTTEXT" hidden="1">#NAME?</definedName>
    <definedName name="___xlfn.SUMIFS" hidden="1">#NAME?</definedName>
    <definedName name="___yy5" localSheetId="1" hidden="1">{#N/A,#N/A,TRUE,"Front";#N/A,#N/A,TRUE,"Simple Letter";#N/A,#N/A,TRUE,"Inside";#N/A,#N/A,TRUE,"Contents";#N/A,#N/A,TRUE,"Basis";#N/A,#N/A,TRUE,"Inclusions";#N/A,#N/A,TRUE,"Exclusions";#N/A,#N/A,TRUE,"Areas";#N/A,#N/A,TRUE,"Summary";#N/A,#N/A,TRUE,"Detail"}</definedName>
    <definedName name="___yy5" hidden="1">{#N/A,#N/A,TRUE,"Front";#N/A,#N/A,TRUE,"Simple Letter";#N/A,#N/A,TRUE,"Inside";#N/A,#N/A,TRUE,"Contents";#N/A,#N/A,TRUE,"Basis";#N/A,#N/A,TRUE,"Inclusions";#N/A,#N/A,TRUE,"Exclusions";#N/A,#N/A,TRUE,"Areas";#N/A,#N/A,TRUE,"Summary";#N/A,#N/A,TRUE,"Detail"}</definedName>
    <definedName name="__1__123Graph_ACHART_1" hidden="1">[3]Cash2!$G$16:$G$31</definedName>
    <definedName name="__1__123Graph_ACHART_3" localSheetId="1" hidden="1">[4]CASHFLOWS!#REF!</definedName>
    <definedName name="__1__123Graph_ACHART_3" hidden="1">[4]CASHFLOWS!#REF!</definedName>
    <definedName name="__123Graph_A" localSheetId="1" hidden="1">'[5]Rate Analysis'!#REF!</definedName>
    <definedName name="__123Graph_A" hidden="1">'[5]Rate Analysis'!#REF!</definedName>
    <definedName name="__123Graph_ACHART1" localSheetId="1" hidden="1">'[6]입찰내역 발주처 양식'!#REF!</definedName>
    <definedName name="__123Graph_ACHART1" hidden="1">'[6]입찰내역 발주처 양식'!#REF!</definedName>
    <definedName name="__123Graph_ACURRENT" localSheetId="1" hidden="1">[7]FitOutConfCentre!#REF!</definedName>
    <definedName name="__123Graph_ACURRENT" hidden="1">[7]FitOutConfCentre!#REF!</definedName>
    <definedName name="__123Graph_APETER" localSheetId="1" hidden="1">#REF!</definedName>
    <definedName name="__123Graph_APETER" hidden="1">#REF!</definedName>
    <definedName name="__123Graph_B" localSheetId="1" hidden="1">'[5]Rate Analysis'!#REF!</definedName>
    <definedName name="__123Graph_B" hidden="1">'[5]Rate Analysis'!#REF!</definedName>
    <definedName name="__123Graph_BCURRENT" hidden="1">[8]MOS!$C$6:$C$15</definedName>
    <definedName name="__123Graph_C" localSheetId="1" hidden="1">'[5]Rate Analysis'!#REF!</definedName>
    <definedName name="__123Graph_C" hidden="1">'[5]Rate Analysis'!#REF!</definedName>
    <definedName name="__123Graph_CCURRENT" hidden="1">[8]MOS!$D$6:$D$15</definedName>
    <definedName name="__123Graph_D" localSheetId="1" hidden="1">'[5]Rate Analysis'!#REF!</definedName>
    <definedName name="__123Graph_D" hidden="1">'[5]Rate Analysis'!#REF!</definedName>
    <definedName name="__123Graph_DCURRENT" hidden="1">[8]MOS!$E$6:$E$15</definedName>
    <definedName name="__123Graph_E" localSheetId="1" hidden="1">'[5]Rate Analysis'!#REF!</definedName>
    <definedName name="__123Graph_E" hidden="1">'[5]Rate Analysis'!#REF!</definedName>
    <definedName name="__123Graph_ECURRENT" hidden="1">[8]MOS!$F$6:$F$15</definedName>
    <definedName name="__123Graph_F" localSheetId="1" hidden="1">'[5]Rate Analysis'!#REF!</definedName>
    <definedName name="__123Graph_F" hidden="1">'[5]Rate Analysis'!#REF!</definedName>
    <definedName name="__123Graph_FCURRENT" hidden="1">[8]MOS!$G$6:$G$15</definedName>
    <definedName name="__123Graph_X" localSheetId="1" hidden="1">'[5]Rate Analysis'!#REF!</definedName>
    <definedName name="__123Graph_X" hidden="1">'[5]Rate Analysis'!#REF!</definedName>
    <definedName name="__123Graph_XCHART1" localSheetId="1" hidden="1">'[6]입찰내역 발주처 양식'!#REF!</definedName>
    <definedName name="__123Graph_XCHART1" hidden="1">'[6]입찰내역 발주처 양식'!#REF!</definedName>
    <definedName name="__123Graph_XCURRENT" localSheetId="1" hidden="1">'[6]입찰내역 발주처 양식'!#REF!</definedName>
    <definedName name="__123Graph_XCURRENT" hidden="1">'[6]입찰내역 발주처 양식'!#REF!</definedName>
    <definedName name="__123Graph_XPETER" localSheetId="1" hidden="1">#REF!</definedName>
    <definedName name="__123Graph_XPETER" hidden="1">#REF!</definedName>
    <definedName name="__2__123Graph_ACHART_2" hidden="1">[3]Z!$T$179:$AH$179</definedName>
    <definedName name="__2__123Graph_ACHART_4" localSheetId="1" hidden="1">[4]CASHFLOWS!#REF!</definedName>
    <definedName name="__2__123Graph_ACHART_4" hidden="1">[4]CASHFLOWS!#REF!</definedName>
    <definedName name="__3__123Graph_BCHART_2" hidden="1">[3]Z!$T$180:$AH$180</definedName>
    <definedName name="__3__123Graph_BCHART_3" localSheetId="1" hidden="1">[4]CASHFLOWS!#REF!</definedName>
    <definedName name="__3__123Graph_BCHART_3" hidden="1">[4]CASHFLOWS!#REF!</definedName>
    <definedName name="__4__123Graph_BCHART_4" localSheetId="1" hidden="1">[4]CASHFLOWS!#REF!</definedName>
    <definedName name="__4__123Graph_BCHART_4" hidden="1">[4]CASHFLOWS!#REF!</definedName>
    <definedName name="__4__123Graph_CCHART_1" hidden="1">[3]Cash2!$J$16:$J$36</definedName>
    <definedName name="__5__123Graph_DCHART_1" hidden="1">[3]Cash2!$K$16:$K$36</definedName>
    <definedName name="__5__123Graph_XCHART_3" hidden="1">[4]CASHFLOWS!$B$15:$B$29</definedName>
    <definedName name="__6__123Graph_XCHART_4" hidden="1">[4]CASHFLOWS!$B$15:$B$29</definedName>
    <definedName name="__a3" localSheetId="1" hidden="1">{#N/A,#N/A,TRUE,"Financials";#N/A,#N/A,TRUE,"Operating Statistics";#N/A,#N/A,TRUE,"Capex &amp; Depreciation";#N/A,#N/A,TRUE,"Debt"}</definedName>
    <definedName name="__a3" hidden="1">{#N/A,#N/A,TRUE,"Financials";#N/A,#N/A,TRUE,"Operating Statistics";#N/A,#N/A,TRUE,"Capex &amp; Depreciation";#N/A,#N/A,TRUE,"Debt"}</definedName>
    <definedName name="__ab1" localSheetId="1" hidden="1">{#N/A,#N/A,FALSE,"SumD";#N/A,#N/A,FALSE,"ElecD";#N/A,#N/A,FALSE,"MechD";#N/A,#N/A,FALSE,"GeotD";#N/A,#N/A,FALSE,"PrcsD";#N/A,#N/A,FALSE,"TunnD";#N/A,#N/A,FALSE,"CivlD";#N/A,#N/A,FALSE,"NtwkD";#N/A,#N/A,FALSE,"EstgD";#N/A,#N/A,FALSE,"PEngD"}</definedName>
    <definedName name="__ab1" hidden="1">{#N/A,#N/A,FALSE,"SumD";#N/A,#N/A,FALSE,"ElecD";#N/A,#N/A,FALSE,"MechD";#N/A,#N/A,FALSE,"GeotD";#N/A,#N/A,FALSE,"PrcsD";#N/A,#N/A,FALSE,"TunnD";#N/A,#N/A,FALSE,"CivlD";#N/A,#N/A,FALSE,"NtwkD";#N/A,#N/A,FALSE,"EstgD";#N/A,#N/A,FALSE,"PEngD"}</definedName>
    <definedName name="__as1" localSheetId="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localSheetId="1" hidden="1">{#N/A,#N/A,TRUE,"Front";#N/A,#N/A,TRUE,"Simple Letter";#N/A,#N/A,TRUE,"Inside";#N/A,#N/A,TRUE,"Contents";#N/A,#N/A,TRUE,"Basis";#N/A,#N/A,TRUE,"Inclusions";#N/A,#N/A,TRUE,"Exclusions";#N/A,#N/A,TRUE,"Areas";#N/A,#N/A,TRUE,"Summary";#N/A,#N/A,TRUE,"Detail"}</definedName>
    <definedName name="__cat12" hidden="1">{#N/A,#N/A,TRUE,"Front";#N/A,#N/A,TRUE,"Simple Letter";#N/A,#N/A,TRUE,"Inside";#N/A,#N/A,TRUE,"Contents";#N/A,#N/A,TRUE,"Basis";#N/A,#N/A,TRUE,"Inclusions";#N/A,#N/A,TRUE,"Exclusions";#N/A,#N/A,TRUE,"Areas";#N/A,#N/A,TRUE,"Summary";#N/A,#N/A,TRUE,"Detail"}</definedName>
    <definedName name="__ccr1" localSheetId="1" hidden="1">{#N/A,#N/A,TRUE,"Cover";#N/A,#N/A,TRUE,"Conts";#N/A,#N/A,TRUE,"VOS";#N/A,#N/A,TRUE,"Warrington";#N/A,#N/A,TRUE,"Widnes"}</definedName>
    <definedName name="__ccr1" hidden="1">{#N/A,#N/A,TRUE,"Cover";#N/A,#N/A,TRUE,"Conts";#N/A,#N/A,TRUE,"VOS";#N/A,#N/A,TRUE,"Warrington";#N/A,#N/A,TRUE,"Widnes"}</definedName>
    <definedName name="__com2" localSheetId="1" hidden="1">{"'Break down'!$A$4"}</definedName>
    <definedName name="__com2" hidden="1">{"'Break down'!$A$4"}</definedName>
    <definedName name="__dec05" localSheetId="1" hidden="1">{"'Sheet1'!$A$4386:$N$4591"}</definedName>
    <definedName name="__dec05" hidden="1">{"'Sheet1'!$A$4386:$N$4591"}</definedName>
    <definedName name="__DEC22" localSheetId="1" hidden="1">{#N/A,#N/A,TRUE,"arnitower";#N/A,#N/A,TRUE,"arnigarage "}</definedName>
    <definedName name="__DEC22" hidden="1">{#N/A,#N/A,TRUE,"arnitower";#N/A,#N/A,TRUE,"arnigarage "}</definedName>
    <definedName name="__EE1" localSheetId="1" hidden="1">{#N/A,#N/A,FALSE,"단가표지"}</definedName>
    <definedName name="__EE1" hidden="1">{#N/A,#N/A,FALSE,"단가표지"}</definedName>
    <definedName name="__ert34" localSheetId="1" hidden="1">{#N/A,#N/A,TRUE,"Front";#N/A,#N/A,TRUE,"Simple Letter";#N/A,#N/A,TRUE,"Inside";#N/A,#N/A,TRUE,"Contents";#N/A,#N/A,TRUE,"Basis";#N/A,#N/A,TRUE,"Inclusions";#N/A,#N/A,TRUE,"Exclusions";#N/A,#N/A,TRUE,"Areas";#N/A,#N/A,TRUE,"Summary";#N/A,#N/A,TRUE,"Detail"}</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localSheetId="1" hidden="1">{"Main",#N/A,FALSE,"Wacker";"Main2",#N/A,FALSE,"Wacker";"Value",#N/A,FALSE,"Wacker";"Sensitivity",#N/A,FALSE,"Wacker";"Paine",#N/A,FALSE,"Wacker";"Quaker",#N/A,FALSE,"Wacker";"Wacker",#N/A,FALSE,"Wacker";"1900",#N/A,FALSE,"Wacker";"1901",#N/A,FALSE,"Wacker"}</definedName>
    <definedName name="__fff2" hidden="1">{"Main",#N/A,FALSE,"Wacker";"Main2",#N/A,FALSE,"Wacker";"Value",#N/A,FALSE,"Wacker";"Sensitivity",#N/A,FALSE,"Wacker";"Paine",#N/A,FALSE,"Wacker";"Quaker",#N/A,FALSE,"Wacker";"Wacker",#N/A,FALSE,"Wacker";"1900",#N/A,FALSE,"Wacker";"1901",#N/A,FALSE,"Wacker"}</definedName>
    <definedName name="__fin2" localSheetId="1" hidden="1">#REF!</definedName>
    <definedName name="__fin2" hidden="1">#REF!</definedName>
    <definedName name="__gc09" localSheetId="1" hidden="1">{#N/A,#N/A,TRUE,"arnitower";#N/A,#N/A,TRUE,"arnigarage "}</definedName>
    <definedName name="__gc09" hidden="1">{#N/A,#N/A,TRUE,"arnitower";#N/A,#N/A,TRUE,"arnigarage "}</definedName>
    <definedName name="__ggg2" localSheetId="1" hidden="1">{"View1",#N/A,FALSE,"Sheet1";"View2",#N/A,FALSE,"Sheet1"}</definedName>
    <definedName name="__ggg2" hidden="1">{"View1",#N/A,FALSE,"Sheet1";"View2",#N/A,FALSE,"Sheet1"}</definedName>
    <definedName name="__ggg3" localSheetId="1" hidden="1">{"View1",#N/A,FALSE,"Sheet1";"View2",#N/A,FALSE,"Sheet1"}</definedName>
    <definedName name="__ggg3" hidden="1">{"View1",#N/A,FALSE,"Sheet1";"View2",#N/A,FALSE,"Sheet1"}</definedName>
    <definedName name="__hp10" localSheetId="1" hidden="1">{#N/A,#N/A,TRUE,"Front";#N/A,#N/A,TRUE,"Simple Letter";#N/A,#N/A,TRUE,"Inside";#N/A,#N/A,TRUE,"Contents";#N/A,#N/A,TRUE,"Basis";#N/A,#N/A,TRUE,"Inclusions";#N/A,#N/A,TRUE,"Exclusions";#N/A,#N/A,TRUE,"Areas";#N/A,#N/A,TRUE,"Summary";#N/A,#N/A,TRUE,"Detail"}</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localSheetId="1" hidden="1">{#N/A,#N/A,FALSE,"MARCH"}</definedName>
    <definedName name="__may1" hidden="1">{#N/A,#N/A,FALSE,"MARCH"}</definedName>
    <definedName name="__MCC3" localSheetId="1" hidden="1">{#N/A,#N/A,FALSE,"CCTV"}</definedName>
    <definedName name="__MCC3" hidden="1">{#N/A,#N/A,FALSE,"CCTV"}</definedName>
    <definedName name="__new8" hidden="1">[2]GRSummary!#REF!</definedName>
    <definedName name="__ngk1109" localSheetId="1" hidden="1">{#N/A,#N/A,FALSE,"估價單  (3)"}</definedName>
    <definedName name="__ngk1109" hidden="1">{#N/A,#N/A,FALSE,"估價單  (3)"}</definedName>
    <definedName name="__nil1" localSheetId="1" hidden="1">{"Inflation-BaseYear",#N/A,FALSE,"Inputs"}</definedName>
    <definedName name="__nil1" hidden="1">{"Inflation-BaseYear",#N/A,FALSE,"Inputs"}</definedName>
    <definedName name="__nil2" localSheetId="1" hidden="1">{"Output-3Column",#N/A,FALSE,"Output"}</definedName>
    <definedName name="__nil2" hidden="1">{"Output-3Column",#N/A,FALSE,"Output"}</definedName>
    <definedName name="__nil3" localSheetId="1" hidden="1">{"Output-All",#N/A,FALSE,"Output"}</definedName>
    <definedName name="__nil3" hidden="1">{"Output-All",#N/A,FALSE,"Output"}</definedName>
    <definedName name="__nil4" localSheetId="1" hidden="1">{"Output-BaseYear",#N/A,FALSE,"Output"}</definedName>
    <definedName name="__nil4" hidden="1">{"Output-BaseYear",#N/A,FALSE,"Output"}</definedName>
    <definedName name="__nil5" localSheetId="1" hidden="1">{"Output-Min",#N/A,FALSE,"Output"}</definedName>
    <definedName name="__nil5" hidden="1">{"Output-Min",#N/A,FALSE,"Output"}</definedName>
    <definedName name="__nil6" localSheetId="1" hidden="1">{"Output%",#N/A,FALSE,"Output"}</definedName>
    <definedName name="__nil6" hidden="1">{"Output%",#N/A,FALSE,"Output"}</definedName>
    <definedName name="__nil7" localSheetId="1" hidden="1">{#N/A,#N/A,FALSE,"963YR";#N/A,#N/A,FALSE,"mkt mix";#N/A,#N/A,FALSE,"sect 5";#N/A,#N/A,FALSE,"sect 6";#N/A,#N/A,FALSE,"csh";#N/A,#N/A,FALSE,"capx";#N/A,#N/A,FALSE,"bal sheet"}</definedName>
    <definedName name="__nil7" hidden="1">{#N/A,#N/A,FALSE,"963YR";#N/A,#N/A,FALSE,"mkt mix";#N/A,#N/A,FALSE,"sect 5";#N/A,#N/A,FALSE,"sect 6";#N/A,#N/A,FALSE,"csh";#N/A,#N/A,FALSE,"capx";#N/A,#N/A,FALSE,"bal sheet"}</definedName>
    <definedName name="__OD1" hidden="1">[4]FitOutConfCentre!#REF!</definedName>
    <definedName name="__old3" localSheetId="1" hidden="1">{#N/A,#N/A,FALSE,"Summary";#N/A,#N/A,FALSE,"3TJ";#N/A,#N/A,FALSE,"3TN";#N/A,#N/A,FALSE,"3TP";#N/A,#N/A,FALSE,"3SJ";#N/A,#N/A,FALSE,"3CJ";#N/A,#N/A,FALSE,"3CN";#N/A,#N/A,FALSE,"3CP";#N/A,#N/A,FALSE,"3A"}</definedName>
    <definedName name="__old3" hidden="1">{#N/A,#N/A,FALSE,"Summary";#N/A,#N/A,FALSE,"3TJ";#N/A,#N/A,FALSE,"3TN";#N/A,#N/A,FALSE,"3TP";#N/A,#N/A,FALSE,"3SJ";#N/A,#N/A,FALSE,"3CJ";#N/A,#N/A,FALSE,"3CN";#N/A,#N/A,FALSE,"3CP";#N/A,#N/A,FALSE,"3A"}</definedName>
    <definedName name="__old5" localSheetId="1"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localSheetId="1"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localSheetId="1" hidden="1">{"'장비'!$A$3:$M$12"}</definedName>
    <definedName name="__PK2" hidden="1">{"'장비'!$A$3:$M$12"}</definedName>
    <definedName name="__PKG3" localSheetId="1" hidden="1">{"'장비'!$A$3:$M$12"}</definedName>
    <definedName name="__PKG3" hidden="1">{"'장비'!$A$3:$M$12"}</definedName>
    <definedName name="__qqq222" localSheetId="1" hidden="1">{"'장비'!$A$3:$M$12"}</definedName>
    <definedName name="__qqq222" hidden="1">{"'장비'!$A$3:$M$12"}</definedName>
    <definedName name="__RAB002" localSheetId="1" hidden="1">{#N/A,#N/A,TRUE,"Front";#N/A,#N/A,TRUE,"Simple Letter";#N/A,#N/A,TRUE,"Inside";#N/A,#N/A,TRUE,"Contents";#N/A,#N/A,TRUE,"Basis";#N/A,#N/A,TRUE,"Inclusions";#N/A,#N/A,TRUE,"Exclusions";#N/A,#N/A,TRUE,"Areas";#N/A,#N/A,TRUE,"Summary";#N/A,#N/A,TRUE,"Detail"}</definedName>
    <definedName name="__RAB002" hidden="1">{#N/A,#N/A,TRUE,"Front";#N/A,#N/A,TRUE,"Simple Letter";#N/A,#N/A,TRUE,"Inside";#N/A,#N/A,TRUE,"Contents";#N/A,#N/A,TRUE,"Basis";#N/A,#N/A,TRUE,"Inclusions";#N/A,#N/A,TRUE,"Exclusions";#N/A,#N/A,TRUE,"Areas";#N/A,#N/A,TRUE,"Summary";#N/A,#N/A,TRUE,"Detail"}</definedName>
    <definedName name="__S3" localSheetId="1" hidden="1">{#N/A,#N/A,FALSE,"포장2"}</definedName>
    <definedName name="__S3" hidden="1">{#N/A,#N/A,FALSE,"포장2"}</definedName>
    <definedName name="__TC1" localSheetId="1" hidden="1">{#N/A,#N/A,FALSE,"물량산출"}</definedName>
    <definedName name="__TC1" hidden="1">{#N/A,#N/A,FALSE,"물량산출"}</definedName>
    <definedName name="__wet4" localSheetId="1" hidden="1">{#N/A,#N/A,FALSE,"포장1";#N/A,#N/A,FALSE,"포장1"}</definedName>
    <definedName name="__wet4" hidden="1">{#N/A,#N/A,FALSE,"포장1";#N/A,#N/A,FALSE,"포장1"}</definedName>
    <definedName name="__wrn9" localSheetId="1" hidden="1">{#N/A,#N/A,TRUE,"9"" Twin, 26"" Csg";#N/A,#N/A,TRUE,"9"" Twin, 9-5'8 Csg";#N/A,#N/A,TRUE,"9"" Twin, 7"" Csg";#N/A,#N/A,TRUE,"9"" Twin, 2-7'8 Tbg"}</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localSheetId="1" hidden="1">{#N/A,#N/A,TRUE,"Front";#N/A,#N/A,TRUE,"Simple Letter";#N/A,#N/A,TRUE,"Inside";#N/A,#N/A,TRUE,"Contents";#N/A,#N/A,TRUE,"Basis";#N/A,#N/A,TRUE,"Inclusions";#N/A,#N/A,TRUE,"Exclusions";#N/A,#N/A,TRUE,"Areas";#N/A,#N/A,TRUE,"Summary";#N/A,#N/A,TRUE,"Detail"}</definedName>
    <definedName name="__yy5" hidden="1">{#N/A,#N/A,TRUE,"Front";#N/A,#N/A,TRUE,"Simple Letter";#N/A,#N/A,TRUE,"Inside";#N/A,#N/A,TRUE,"Contents";#N/A,#N/A,TRUE,"Basis";#N/A,#N/A,TRUE,"Inclusions";#N/A,#N/A,TRUE,"Exclusions";#N/A,#N/A,TRUE,"Areas";#N/A,#N/A,TRUE,"Summary";#N/A,#N/A,TRUE,"Detail"}</definedName>
    <definedName name="_1____123Graph_ACHART_3" localSheetId="1" hidden="1">[4]CASHFLOWS!#REF!</definedName>
    <definedName name="_1____123Graph_ACHART_3" hidden="1">[4]CASHFLOWS!#REF!</definedName>
    <definedName name="_1__123Graph_ACHART_1" hidden="1">[9]Cash2!$G$16:$G$31</definedName>
    <definedName name="_1__123Graph_ACHART_1A" localSheetId="1" hidden="1">'[6]입찰내역 발주처 양식'!#REF!</definedName>
    <definedName name="_1__123Graph_ACHART_1A" hidden="1">'[6]입찰내역 발주처 양식'!#REF!</definedName>
    <definedName name="_1__123Graph_ACHART_3" localSheetId="1" hidden="1">[4]CASHFLOWS!#REF!</definedName>
    <definedName name="_1__123Graph_ACHART_3" hidden="1">[4]CASHFLOWS!#REF!</definedName>
    <definedName name="_10___123Graph_ACHART_4" hidden="1">[4]CASHFLOWS!#REF!</definedName>
    <definedName name="_11__123Graph_BCHART_4" localSheetId="1" hidden="1">[4]CASHFLOWS!#REF!</definedName>
    <definedName name="_11__123Graph_BCHART_4" hidden="1">[4]CASHFLOWS!#REF!</definedName>
    <definedName name="_12__123Graph_BCHART_4" localSheetId="1" hidden="1">[4]CASHFLOWS!#REF!</definedName>
    <definedName name="_12__123Graph_BCHART_4" hidden="1">[4]CASHFLOWS!#REF!</definedName>
    <definedName name="_123GRAPH_ACCURANT" localSheetId="1" hidden="1">[10]FitOutConfCentre!#REF!</definedName>
    <definedName name="_123GRAPH_ACCURANT" hidden="1">[10]FitOutConfCentre!#REF!</definedName>
    <definedName name="_123Graph_x" hidden="1">'[1]Rate Analysis'!#REF!</definedName>
    <definedName name="_124GRA" localSheetId="1" hidden="1">[11]FitOutConfCentre!#REF!</definedName>
    <definedName name="_124GRA" hidden="1">[11]FitOutConfCentre!#REF!</definedName>
    <definedName name="_13___123Graph_BCHART_3" hidden="1">[4]CASHFLOWS!#REF!</definedName>
    <definedName name="_13__123Graph_XCHART_3" hidden="1">[4]CASHFLOWS!$B$15:$B$29</definedName>
    <definedName name="_14__123Graph_XCHART_4" hidden="1">[4]CASHFLOWS!$B$15:$B$29</definedName>
    <definedName name="_15__123Graph_XCHART_3" hidden="1">[4]CASHFLOWS!$B$15:$B$29</definedName>
    <definedName name="_16___123Graph_BCHART_4" hidden="1">[4]CASHFLOWS!#REF!</definedName>
    <definedName name="_16__123Graph_XCHART_4" hidden="1">[4]CASHFLOWS!$B$15:$B$29</definedName>
    <definedName name="_17___123Graph_XCHART_3" hidden="1">[4]CASHFLOWS!$B$15:$B$29</definedName>
    <definedName name="_18___123Graph_XCHART_4" hidden="1">[4]CASHFLOWS!$B$15:$B$29</definedName>
    <definedName name="_2____123Graph_ACHART_4" localSheetId="1" hidden="1">[4]CASHFLOWS!#REF!</definedName>
    <definedName name="_2____123Graph_ACHART_4" hidden="1">[4]CASHFLOWS!#REF!</definedName>
    <definedName name="_2__123Graph_ACHART_1A" localSheetId="1" hidden="1">'[6]입찰내역 발주처 양식'!#REF!</definedName>
    <definedName name="_2__123Graph_ACHART_1A" hidden="1">'[6]입찰내역 발주처 양식'!#REF!</definedName>
    <definedName name="_2__123Graph_ACHART_2" hidden="1">[9]Z!$T$179:$AH$179</definedName>
    <definedName name="_2__123Graph_ACHART_4" localSheetId="1" hidden="1">[4]CASHFLOWS!#REF!</definedName>
    <definedName name="_2__123Graph_ACHART_4" hidden="1">[4]CASHFLOWS!#REF!</definedName>
    <definedName name="_2__123Graph_XCHART_1A" localSheetId="1" hidden="1">'[6]입찰내역 발주처 양식'!#REF!</definedName>
    <definedName name="_2__123Graph_XCHART_1A" hidden="1">'[6]입찰내역 발주처 양식'!#REF!</definedName>
    <definedName name="_23__123Graph_ACHART_3" hidden="1">[4]CASHFLOWS!#REF!</definedName>
    <definedName name="_24__123Graph_ACHART_3" hidden="1">[4]CASHFLOWS!#REF!</definedName>
    <definedName name="_28__123Graph_ACHART_4" hidden="1">[4]CASHFLOWS!#REF!</definedName>
    <definedName name="_3____123Graph_BCHART_3" localSheetId="1" hidden="1">[4]CASHFLOWS!#REF!</definedName>
    <definedName name="_3____123Graph_BCHART_3" hidden="1">[4]CASHFLOWS!#REF!</definedName>
    <definedName name="_3__123Graph_ACHART_3" localSheetId="1" hidden="1">[4]CASHFLOWS!#REF!</definedName>
    <definedName name="_3__123Graph_ACHART_3" hidden="1">[4]CASHFLOWS!#REF!</definedName>
    <definedName name="_3__123Graph_BCHART_2" hidden="1">[9]Z!$T$180:$AH$180</definedName>
    <definedName name="_3__123Graph_BCHART_3" localSheetId="1" hidden="1">[4]CASHFLOWS!#REF!</definedName>
    <definedName name="_3__123Graph_BCHART_3" hidden="1">[4]CASHFLOWS!#REF!</definedName>
    <definedName name="_30__123Graph_ACHART_4" localSheetId="1" hidden="1">[4]CASHFLOWS!#REF!</definedName>
    <definedName name="_30__123Graph_ACHART_4" hidden="1">[4]CASHFLOWS!#REF!</definedName>
    <definedName name="_321" hidden="1">[11]FitOutConfCentre!#REF!</definedName>
    <definedName name="_33__123Graph_BCHART_3" localSheetId="1" hidden="1">[4]CASHFLOWS!#REF!</definedName>
    <definedName name="_33__123Graph_BCHART_3" hidden="1">[4]CASHFLOWS!#REF!</definedName>
    <definedName name="_36__123Graph_BCHART_3" localSheetId="1" hidden="1">[4]CASHFLOWS!#REF!</definedName>
    <definedName name="_36__123Graph_BCHART_3" hidden="1">[4]CASHFLOWS!#REF!</definedName>
    <definedName name="_38__123Graph_BCHART_4" localSheetId="1" hidden="1">[4]CASHFLOWS!#REF!</definedName>
    <definedName name="_38__123Graph_BCHART_4" hidden="1">[4]CASHFLOWS!#REF!</definedName>
    <definedName name="_39__123Graph_XCHART_3" hidden="1">[4]CASHFLOWS!$B$15:$B$29</definedName>
    <definedName name="_4____123Graph_BCHART_4" localSheetId="1" hidden="1">[4]CASHFLOWS!#REF!</definedName>
    <definedName name="_4____123Graph_BCHART_4" hidden="1">[4]CASHFLOWS!#REF!</definedName>
    <definedName name="_4__123Graph_ACHART_3" localSheetId="1" hidden="1">[4]CASHFLOWS!#REF!</definedName>
    <definedName name="_4__123Graph_ACHART_3" hidden="1">[4]CASHFLOWS!#REF!</definedName>
    <definedName name="_4__123Graph_BCHART_4" localSheetId="1" hidden="1">[4]CASHFLOWS!#REF!</definedName>
    <definedName name="_4__123Graph_BCHART_4" hidden="1">[4]CASHFLOWS!#REF!</definedName>
    <definedName name="_4__123Graph_CCHART_1" hidden="1">[9]Cash2!$J$16:$J$36</definedName>
    <definedName name="_4__123Graph_XCHART_1A" localSheetId="1" hidden="1">'[6]입찰내역 발주처 양식'!#REF!</definedName>
    <definedName name="_4__123Graph_XCHART_1A" hidden="1">'[6]입찰내역 발주처 양식'!#REF!</definedName>
    <definedName name="_40__123Graph_XCHART_4" hidden="1">[4]CASHFLOWS!$B$15:$B$29</definedName>
    <definedName name="_42__123Graph_BCHART_4" localSheetId="1" hidden="1">[4]CASHFLOWS!#REF!</definedName>
    <definedName name="_42__123Graph_BCHART_4" hidden="1">[4]CASHFLOWS!#REF!</definedName>
    <definedName name="_43__123Graph_XCHART_3" hidden="1">[4]CASHFLOWS!$B$15:$B$29</definedName>
    <definedName name="_44__123Graph_XCHART_4" hidden="1">[4]CASHFLOWS!$B$15:$B$29</definedName>
    <definedName name="_5__123Graph_DCHART_1" hidden="1">[9]Cash2!$K$16:$K$36</definedName>
    <definedName name="_5__123Graph_XCHART_3" hidden="1">[4]CASHFLOWS!$B$15:$B$29</definedName>
    <definedName name="_6__123Graph_ACHART_4" hidden="1">[4]CASHFLOWS!#REF!</definedName>
    <definedName name="_6__123Graph_XCHART_4" hidden="1">[4]CASHFLOWS!$B$15:$B$29</definedName>
    <definedName name="_7___123Graph_ACHART_3" localSheetId="1" hidden="1">[4]CASHFLOWS!#REF!</definedName>
    <definedName name="_7___123Graph_ACHART_3" hidden="1">[4]CASHFLOWS!#REF!</definedName>
    <definedName name="_9__123Graph_BCHART_3" hidden="1">[4]CASHFLOWS!#REF!</definedName>
    <definedName name="_a15" hidden="1">[12]FitOutConfCentre!#REF!</definedName>
    <definedName name="_a3" localSheetId="1" hidden="1">{#N/A,#N/A,TRUE,"Financials";#N/A,#N/A,TRUE,"Operating Statistics";#N/A,#N/A,TRUE,"Capex &amp; Depreciation";#N/A,#N/A,TRUE,"Debt"}</definedName>
    <definedName name="_a3" hidden="1">{#N/A,#N/A,TRUE,"Financials";#N/A,#N/A,TRUE,"Operating Statistics";#N/A,#N/A,TRUE,"Capex &amp; Depreciation";#N/A,#N/A,TRUE,"Debt"}</definedName>
    <definedName name="_aa1" localSheetId="1" hidden="1">{#N/A,#N/A,FALSE,"SumD";#N/A,#N/A,FALSE,"ElecD";#N/A,#N/A,FALSE,"MechD";#N/A,#N/A,FALSE,"GeotD";#N/A,#N/A,FALSE,"PrcsD";#N/A,#N/A,FALSE,"TunnD";#N/A,#N/A,FALSE,"CivlD";#N/A,#N/A,FALSE,"NtwkD";#N/A,#N/A,FALSE,"EstgD";#N/A,#N/A,FALSE,"PEngD"}</definedName>
    <definedName name="_aa1" hidden="1">{#N/A,#N/A,FALSE,"SumD";#N/A,#N/A,FALSE,"ElecD";#N/A,#N/A,FALSE,"MechD";#N/A,#N/A,FALSE,"GeotD";#N/A,#N/A,FALSE,"PrcsD";#N/A,#N/A,FALSE,"TunnD";#N/A,#N/A,FALSE,"CivlD";#N/A,#N/A,FALSE,"NtwkD";#N/A,#N/A,FALSE,"EstgD";#N/A,#N/A,FALSE,"PEngD"}</definedName>
    <definedName name="_ab1" localSheetId="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C" hidden="1">[3]Cash2!$G$16:$G$31</definedName>
    <definedName name="_as1" localSheetId="1" hidden="1">{#N/A,#N/A,FALSE,"SumD";#N/A,#N/A,FALSE,"ElecD";#N/A,#N/A,FALSE,"MechD";#N/A,#N/A,FALSE,"GeotD";#N/A,#N/A,FALSE,"PrcsD";#N/A,#N/A,FALSE,"TunnD";#N/A,#N/A,FALSE,"CivlD";#N/A,#N/A,FALSE,"NtwkD";#N/A,#N/A,FALSE,"EstgD";#N/A,#N/A,FALSE,"PEngD"}</definedName>
    <definedName name="_as1"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localSheetId="1" hidden="1">#REF!</definedName>
    <definedName name="_BQ4.1" hidden="1">#REF!</definedName>
    <definedName name="_cat12" localSheetId="1" hidden="1">{#N/A,#N/A,TRUE,"Front";#N/A,#N/A,TRUE,"Simple Letter";#N/A,#N/A,TRUE,"Inside";#N/A,#N/A,TRUE,"Contents";#N/A,#N/A,TRUE,"Basis";#N/A,#N/A,TRUE,"Inclusions";#N/A,#N/A,TRUE,"Exclusions";#N/A,#N/A,TRUE,"Areas";#N/A,#N/A,TRUE,"Summary";#N/A,#N/A,TRUE,"Detail"}</definedName>
    <definedName name="_cat12" hidden="1">{#N/A,#N/A,TRUE,"Front";#N/A,#N/A,TRUE,"Simple Letter";#N/A,#N/A,TRUE,"Inside";#N/A,#N/A,TRUE,"Contents";#N/A,#N/A,TRUE,"Basis";#N/A,#N/A,TRUE,"Inclusions";#N/A,#N/A,TRUE,"Exclusions";#N/A,#N/A,TRUE,"Areas";#N/A,#N/A,TRUE,"Summary";#N/A,#N/A,TRUE,"Detail"}</definedName>
    <definedName name="_ccr1" localSheetId="1" hidden="1">{#N/A,#N/A,TRUE,"Cover";#N/A,#N/A,TRUE,"Conts";#N/A,#N/A,TRUE,"VOS";#N/A,#N/A,TRUE,"Warrington";#N/A,#N/A,TRUE,"Widnes"}</definedName>
    <definedName name="_ccr1" hidden="1">{#N/A,#N/A,TRUE,"Cover";#N/A,#N/A,TRUE,"Conts";#N/A,#N/A,TRUE,"VOS";#N/A,#N/A,TRUE,"Warrington";#N/A,#N/A,TRUE,"Widnes"}</definedName>
    <definedName name="_ccr2" localSheetId="1" hidden="1">{#N/A,#N/A,TRUE,"Cover";#N/A,#N/A,TRUE,"Conts";#N/A,#N/A,TRUE,"VOS";#N/A,#N/A,TRUE,"Warrington";#N/A,#N/A,TRUE,"Widnes"}</definedName>
    <definedName name="_ccr2" hidden="1">{#N/A,#N/A,TRUE,"Cover";#N/A,#N/A,TRUE,"Conts";#N/A,#N/A,TRUE,"VOS";#N/A,#N/A,TRUE,"Warrington";#N/A,#N/A,TRUE,"Widnes"}</definedName>
    <definedName name="_com2" localSheetId="1" hidden="1">{"'Break down'!$A$4"}</definedName>
    <definedName name="_com2" hidden="1">{"'Break down'!$A$4"}</definedName>
    <definedName name="_D1" localSheetId="1" hidden="1">{#N/A,#N/A,FALSE,"MARCH"}</definedName>
    <definedName name="_D1" hidden="1">{#N/A,#N/A,FALSE,"MARCH"}</definedName>
    <definedName name="_dec05" localSheetId="1" hidden="1">{"'Sheet1'!$A$4386:$N$4591"}</definedName>
    <definedName name="_dec05" hidden="1">{"'Sheet1'!$A$4386:$N$4591"}</definedName>
    <definedName name="_DEC22" localSheetId="1" hidden="1">{#N/A,#N/A,TRUE,"arnitower";#N/A,#N/A,TRUE,"arnigarage "}</definedName>
    <definedName name="_DEC22" hidden="1">{#N/A,#N/A,TRUE,"arnitower";#N/A,#N/A,TRUE,"arnigarage "}</definedName>
    <definedName name="_Dist_Bin" localSheetId="1" hidden="1">[13]BID!#REF!</definedName>
    <definedName name="_Dist_Bin" hidden="1">[13]BID!#REF!</definedName>
    <definedName name="_Dist_Values" localSheetId="1" hidden="1">[13]BID!#REF!</definedName>
    <definedName name="_Dist_Values" hidden="1">[13]BID!#REF!</definedName>
    <definedName name="_EE1" localSheetId="1" hidden="1">{#N/A,#N/A,FALSE,"단가표지"}</definedName>
    <definedName name="_EE1" hidden="1">{#N/A,#N/A,FALSE,"단가표지"}</definedName>
    <definedName name="_ert34" localSheetId="1" hidden="1">{#N/A,#N/A,TRUE,"Front";#N/A,#N/A,TRUE,"Simple Letter";#N/A,#N/A,TRUE,"Inside";#N/A,#N/A,TRUE,"Contents";#N/A,#N/A,TRUE,"Basis";#N/A,#N/A,TRUE,"Inclusions";#N/A,#N/A,TRUE,"Exclusions";#N/A,#N/A,TRUE,"Areas";#N/A,#N/A,TRUE,"Summary";#N/A,#N/A,TRUE,"Detail"}</definedName>
    <definedName name="_ert34" hidden="1">{#N/A,#N/A,TRUE,"Front";#N/A,#N/A,TRUE,"Simple Letter";#N/A,#N/A,TRUE,"Inside";#N/A,#N/A,TRUE,"Contents";#N/A,#N/A,TRUE,"Basis";#N/A,#N/A,TRUE,"Inclusions";#N/A,#N/A,TRUE,"Exclusions";#N/A,#N/A,TRUE,"Areas";#N/A,#N/A,TRUE,"Summary";#N/A,#N/A,TRUE,"Detail"}</definedName>
    <definedName name="_Feb06" localSheetId="1"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localSheetId="1" hidden="1">{"Main",#N/A,FALSE,"Wacker";"Main2",#N/A,FALSE,"Wacker";"Value",#N/A,FALSE,"Wacker";"Sensitivity",#N/A,FALSE,"Wacker";"Paine",#N/A,FALSE,"Wacker";"Quaker",#N/A,FALSE,"Wacker";"Wacker",#N/A,FALSE,"Wacker";"1900",#N/A,FALSE,"Wacker";"1901",#N/A,FALSE,"Wacker"}</definedName>
    <definedName name="_fff2" hidden="1">{"Main",#N/A,FALSE,"Wacker";"Main2",#N/A,FALSE,"Wacker";"Value",#N/A,FALSE,"Wacker";"Sensitivity",#N/A,FALSE,"Wacker";"Paine",#N/A,FALSE,"Wacker";"Quaker",#N/A,FALSE,"Wacker";"Wacker",#N/A,FALSE,"Wacker";"1900",#N/A,FALSE,"Wacker";"1901",#N/A,FALSE,"Wacker"}</definedName>
    <definedName name="_Fill" localSheetId="1" hidden="1">#REF!</definedName>
    <definedName name="_Fill" hidden="1">#REF!</definedName>
    <definedName name="_Fill1" localSheetId="1" hidden="1">#REF!</definedName>
    <definedName name="_Fill1" hidden="1">#REF!</definedName>
    <definedName name="_xlnm._FilterDatabase" localSheetId="1" hidden="1">#REF!</definedName>
    <definedName name="_xlnm._FilterDatabase" hidden="1">#REF!</definedName>
    <definedName name="_fin2" hidden="1">#REF!</definedName>
    <definedName name="_gc09" localSheetId="1" hidden="1">{#N/A,#N/A,TRUE,"arnitower";#N/A,#N/A,TRUE,"arnigarage "}</definedName>
    <definedName name="_gc09" hidden="1">{#N/A,#N/A,TRUE,"arnitower";#N/A,#N/A,TRUE,"arnigarage "}</definedName>
    <definedName name="_ggg2" localSheetId="1" hidden="1">{"View1",#N/A,FALSE,"Sheet1";"View2",#N/A,FALSE,"Sheet1"}</definedName>
    <definedName name="_ggg2" hidden="1">{"View1",#N/A,FALSE,"Sheet1";"View2",#N/A,FALSE,"Sheet1"}</definedName>
    <definedName name="_ggg3" localSheetId="1" hidden="1">{"View1",#N/A,FALSE,"Sheet1";"View2",#N/A,FALSE,"Sheet1"}</definedName>
    <definedName name="_ggg3" hidden="1">{"View1",#N/A,FALSE,"Sheet1";"View2",#N/A,FALSE,"Sheet1"}</definedName>
    <definedName name="_hp10" localSheetId="1" hidden="1">{#N/A,#N/A,TRUE,"Front";#N/A,#N/A,TRUE,"Simple Letter";#N/A,#N/A,TRUE,"Inside";#N/A,#N/A,TRUE,"Contents";#N/A,#N/A,TRUE,"Basis";#N/A,#N/A,TRUE,"Inclusions";#N/A,#N/A,TRUE,"Exclusions";#N/A,#N/A,TRUE,"Areas";#N/A,#N/A,TRUE,"Summary";#N/A,#N/A,TRUE,"Detail"}</definedName>
    <definedName name="_hp10" hidden="1">{#N/A,#N/A,TRUE,"Front";#N/A,#N/A,TRUE,"Simple Letter";#N/A,#N/A,TRUE,"Inside";#N/A,#N/A,TRUE,"Contents";#N/A,#N/A,TRUE,"Basis";#N/A,#N/A,TRUE,"Inclusions";#N/A,#N/A,TRUE,"Exclusions";#N/A,#N/A,TRUE,"Areas";#N/A,#N/A,TRUE,"Summary";#N/A,#N/A,TRUE,"Detail"}</definedName>
    <definedName name="_Key1" localSheetId="1" hidden="1">#REF!</definedName>
    <definedName name="_Key1" hidden="1">#REF!</definedName>
    <definedName name="_Key2" localSheetId="1" hidden="1">#REF!</definedName>
    <definedName name="_Key2" hidden="1">#REF!</definedName>
    <definedName name="_KJL0802" localSheetId="1" hidden="1">{#N/A,#N/A,FALSE,"SumD";#N/A,#N/A,FALSE,"ElecD";#N/A,#N/A,FALSE,"MechD";#N/A,#N/A,FALSE,"GeotD";#N/A,#N/A,FALSE,"PrcsD";#N/A,#N/A,FALSE,"TunnD";#N/A,#N/A,FALSE,"CivlD";#N/A,#N/A,FALSE,"NtwkD";#N/A,#N/A,FALSE,"EstgD";#N/A,#N/A,FALSE,"PEngD"}</definedName>
    <definedName name="_KJL0802" hidden="1">{#N/A,#N/A,FALSE,"SumD";#N/A,#N/A,FALSE,"ElecD";#N/A,#N/A,FALSE,"MechD";#N/A,#N/A,FALSE,"GeotD";#N/A,#N/A,FALSE,"PrcsD";#N/A,#N/A,FALSE,"TunnD";#N/A,#N/A,FALSE,"CivlD";#N/A,#N/A,FALSE,"NtwkD";#N/A,#N/A,FALSE,"EstgD";#N/A,#N/A,FALSE,"PEngD"}</definedName>
    <definedName name="_le3" localSheetId="1" hidden="1">{"'Break down'!$A$4"}</definedName>
    <definedName name="_le3" hidden="1">{"'Break down'!$A$4"}</definedName>
    <definedName name="_MatInverse_In" hidden="1">#REF!</definedName>
    <definedName name="_may1" localSheetId="1" hidden="1">{#N/A,#N/A,FALSE,"MARCH"}</definedName>
    <definedName name="_may1" hidden="1">{#N/A,#N/A,FALSE,"MARCH"}</definedName>
    <definedName name="_MCC3" localSheetId="1" hidden="1">{#N/A,#N/A,FALSE,"CCTV"}</definedName>
    <definedName name="_MCC3" hidden="1">{#N/A,#N/A,FALSE,"CCTV"}</definedName>
    <definedName name="_new8" hidden="1">[2]GRSummary!#REF!</definedName>
    <definedName name="_ngk1109" localSheetId="1" hidden="1">{#N/A,#N/A,FALSE,"估價單  (3)"}</definedName>
    <definedName name="_ngk1109" hidden="1">{#N/A,#N/A,FALSE,"估價單  (3)"}</definedName>
    <definedName name="_nil1" localSheetId="1" hidden="1">{"Inflation-BaseYear",#N/A,FALSE,"Inputs"}</definedName>
    <definedName name="_nil1" hidden="1">{"Inflation-BaseYear",#N/A,FALSE,"Inputs"}</definedName>
    <definedName name="_nil2" localSheetId="1" hidden="1">{"Output-3Column",#N/A,FALSE,"Output"}</definedName>
    <definedName name="_nil2" hidden="1">{"Output-3Column",#N/A,FALSE,"Output"}</definedName>
    <definedName name="_nil3" localSheetId="1" hidden="1">{"Output-All",#N/A,FALSE,"Output"}</definedName>
    <definedName name="_nil3" hidden="1">{"Output-All",#N/A,FALSE,"Output"}</definedName>
    <definedName name="_nil4" localSheetId="1" hidden="1">{"Output-BaseYear",#N/A,FALSE,"Output"}</definedName>
    <definedName name="_nil4" hidden="1">{"Output-BaseYear",#N/A,FALSE,"Output"}</definedName>
    <definedName name="_nil5" localSheetId="1" hidden="1">{"Output-Min",#N/A,FALSE,"Output"}</definedName>
    <definedName name="_nil5" hidden="1">{"Output-Min",#N/A,FALSE,"Output"}</definedName>
    <definedName name="_nil6" localSheetId="1" hidden="1">{"Output%",#N/A,FALSE,"Output"}</definedName>
    <definedName name="_nil6" hidden="1">{"Output%",#N/A,FALSE,"Output"}</definedName>
    <definedName name="_nil7" localSheetId="1" hidden="1">{#N/A,#N/A,FALSE,"963YR";#N/A,#N/A,FALSE,"mkt mix";#N/A,#N/A,FALSE,"sect 5";#N/A,#N/A,FALSE,"sect 6";#N/A,#N/A,FALSE,"csh";#N/A,#N/A,FALSE,"capx";#N/A,#N/A,FALSE,"bal sheet"}</definedName>
    <definedName name="_nil7" hidden="1">{#N/A,#N/A,FALSE,"963YR";#N/A,#N/A,FALSE,"mkt mix";#N/A,#N/A,FALSE,"sect 5";#N/A,#N/A,FALSE,"sect 6";#N/A,#N/A,FALSE,"csh";#N/A,#N/A,FALSE,"capx";#N/A,#N/A,FALSE,"bal sheet"}</definedName>
    <definedName name="_old3" localSheetId="1" hidden="1">{#N/A,#N/A,FALSE,"Summary";#N/A,#N/A,FALSE,"3TJ";#N/A,#N/A,FALSE,"3TN";#N/A,#N/A,FALSE,"3TP";#N/A,#N/A,FALSE,"3SJ";#N/A,#N/A,FALSE,"3CJ";#N/A,#N/A,FALSE,"3CN";#N/A,#N/A,FALSE,"3CP";#N/A,#N/A,FALSE,"3A"}</definedName>
    <definedName name="_old3" hidden="1">{#N/A,#N/A,FALSE,"Summary";#N/A,#N/A,FALSE,"3TJ";#N/A,#N/A,FALSE,"3TN";#N/A,#N/A,FALSE,"3TP";#N/A,#N/A,FALSE,"3SJ";#N/A,#N/A,FALSE,"3CJ";#N/A,#N/A,FALSE,"3CN";#N/A,#N/A,FALSE,"3CP";#N/A,#N/A,FALSE,"3A"}</definedName>
    <definedName name="_old5" localSheetId="1"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7" localSheetId="1"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88" localSheetId="1"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[14]PriceSummary!#REF!</definedName>
    <definedName name="_Parse_Out" localSheetId="1" hidden="1">#REF!</definedName>
    <definedName name="_Parse_Out" hidden="1">#REF!</definedName>
    <definedName name="_PK2" localSheetId="1" hidden="1">{"'장비'!$A$3:$M$12"}</definedName>
    <definedName name="_PK2" hidden="1">{"'장비'!$A$3:$M$12"}</definedName>
    <definedName name="_PKG3" localSheetId="1" hidden="1">{"'장비'!$A$3:$M$12"}</definedName>
    <definedName name="_PKG3" hidden="1">{"'장비'!$A$3:$M$12"}</definedName>
    <definedName name="_pub2" hidden="1">"L10003649.xls"</definedName>
    <definedName name="_RAB002" localSheetId="1" hidden="1">{#N/A,#N/A,TRUE,"Front";#N/A,#N/A,TRUE,"Simple Letter";#N/A,#N/A,TRUE,"Inside";#N/A,#N/A,TRUE,"Contents";#N/A,#N/A,TRUE,"Basis";#N/A,#N/A,TRUE,"Inclusions";#N/A,#N/A,TRUE,"Exclusions";#N/A,#N/A,TRUE,"Areas";#N/A,#N/A,TRUE,"Summary";#N/A,#N/A,TRUE,"Detail"}</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localSheetId="1" hidden="1">{#N/A,#N/A,FALSE,"포장2"}</definedName>
    <definedName name="_S3" hidden="1">{#N/A,#N/A,FALSE,"포장2"}</definedName>
    <definedName name="_Sort" hidden="1">#REF!</definedName>
    <definedName name="_t1" localSheetId="1" hidden="1">#REF!</definedName>
    <definedName name="_t1" hidden="1">#REF!</definedName>
    <definedName name="_t2" localSheetId="1" hidden="1">#REF!</definedName>
    <definedName name="_t2" hidden="1">#REF!</definedName>
    <definedName name="_Table1_In1" localSheetId="1" hidden="1">#REF!</definedName>
    <definedName name="_Table1_In1" hidden="1">#REF!</definedName>
    <definedName name="_Table1_Out" localSheetId="1" hidden="1">#REF!</definedName>
    <definedName name="_Table1_Out" hidden="1">#REF!</definedName>
    <definedName name="_table2" localSheetId="1"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C1" localSheetId="1" hidden="1">{#N/A,#N/A,FALSE,"물량산출"}</definedName>
    <definedName name="_TC1" hidden="1">{#N/A,#N/A,FALSE,"물량산출"}</definedName>
    <definedName name="_TDS2" localSheetId="1" hidden="1">{"'Sheet1'!$A$4386:$N$4591"}</definedName>
    <definedName name="_TDS2" hidden="1">{"'Sheet1'!$A$4386:$N$4591"}</definedName>
    <definedName name="_tm3" localSheetId="1" hidden="1">{#N/A,#N/A,TRUE,"Front";#N/A,#N/A,TRUE,"Simple Letter";#N/A,#N/A,TRUE,"Inside";#N/A,#N/A,TRUE,"Contents";#N/A,#N/A,TRUE,"Basis";#N/A,#N/A,TRUE,"Inclusions";#N/A,#N/A,TRUE,"Exclusions";#N/A,#N/A,TRUE,"Areas";#N/A,#N/A,TRUE,"Summary";#N/A,#N/A,TRUE,"Detail"}</definedName>
    <definedName name="_tm3" hidden="1">{#N/A,#N/A,TRUE,"Front";#N/A,#N/A,TRUE,"Simple Letter";#N/A,#N/A,TRUE,"Inside";#N/A,#N/A,TRUE,"Contents";#N/A,#N/A,TRUE,"Basis";#N/A,#N/A,TRUE,"Inclusions";#N/A,#N/A,TRUE,"Exclusions";#N/A,#N/A,TRUE,"Areas";#N/A,#N/A,TRUE,"Summary";#N/A,#N/A,TRUE,"Detail"}</definedName>
    <definedName name="_wet4" localSheetId="1" hidden="1">{#N/A,#N/A,FALSE,"포장1";#N/A,#N/A,FALSE,"포장1"}</definedName>
    <definedName name="_wet4" hidden="1">{#N/A,#N/A,FALSE,"포장1";#N/A,#N/A,FALSE,"포장1"}</definedName>
    <definedName name="_wrn9" localSheetId="1" hidden="1">{#N/A,#N/A,TRUE,"9"" Twin, 26"" Csg";#N/A,#N/A,TRUE,"9"" Twin, 9-5'8 Csg";#N/A,#N/A,TRUE,"9"" Twin, 7"" Csg";#N/A,#N/A,TRUE,"9"" Twin, 2-7'8 Tbg"}</definedName>
    <definedName name="_wrn9" hidden="1">{#N/A,#N/A,TRUE,"9"" Twin, 26"" Csg";#N/A,#N/A,TRUE,"9"" Twin, 9-5'8 Csg";#N/A,#N/A,TRUE,"9"" Twin, 7"" Csg";#N/A,#N/A,TRUE,"9"" Twin, 2-7'8 Tbg"}</definedName>
    <definedName name="_yy5" localSheetId="1" hidden="1">{#N/A,#N/A,TRUE,"Front";#N/A,#N/A,TRUE,"Simple Letter";#N/A,#N/A,TRUE,"Inside";#N/A,#N/A,TRUE,"Contents";#N/A,#N/A,TRUE,"Basis";#N/A,#N/A,TRUE,"Inclusions";#N/A,#N/A,TRUE,"Exclusions";#N/A,#N/A,TRUE,"Areas";#N/A,#N/A,TRUE,"Summary";#N/A,#N/A,TRUE,"Detail"}</definedName>
    <definedName name="_yy5" hidden="1">{#N/A,#N/A,TRUE,"Front";#N/A,#N/A,TRUE,"Simple Letter";#N/A,#N/A,TRUE,"Inside";#N/A,#N/A,TRUE,"Contents";#N/A,#N/A,TRUE,"Basis";#N/A,#N/A,TRUE,"Inclusions";#N/A,#N/A,TRUE,"Exclusions";#N/A,#N/A,TRUE,"Areas";#N/A,#N/A,TRUE,"Summary";#N/A,#N/A,TRUE,"Detail"}</definedName>
    <definedName name="´cAE°eE¹" localSheetId="1" hidden="1">#REF!</definedName>
    <definedName name="´cAE°eE¹" hidden="1">#REF!</definedName>
    <definedName name="￠￥cAE¡ÆeEⓒo" localSheetId="1" hidden="1">#REF!</definedName>
    <definedName name="￠￥cAE¡ÆeEⓒo" hidden="1">#REF!</definedName>
    <definedName name="A"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localSheetId="1" hidden="1">{#N/A,#N/A,TRUE,"Cover";#N/A,#N/A,TRUE,"Conts";#N/A,#N/A,TRUE,"VOS";#N/A,#N/A,TRUE,"Warrington";#N/A,#N/A,TRUE,"Widnes"}</definedName>
    <definedName name="a\FGg" hidden="1">{#N/A,#N/A,TRUE,"Cover";#N/A,#N/A,TRUE,"Conts";#N/A,#N/A,TRUE,"VOS";#N/A,#N/A,TRUE,"Warrington";#N/A,#N/A,TRUE,"Widnes"}</definedName>
    <definedName name="a\sdasdf" localSheetId="1" hidden="1">{#N/A,#N/A,TRUE,"Cover";#N/A,#N/A,TRUE,"Conts";#N/A,#N/A,TRUE,"VOS";#N/A,#N/A,TRUE,"Warrington";#N/A,#N/A,TRUE,"Widnes"}</definedName>
    <definedName name="a\sdasdf" hidden="1">{#N/A,#N/A,TRUE,"Cover";#N/A,#N/A,TRUE,"Conts";#N/A,#N/A,TRUE,"VOS";#N/A,#N/A,TRUE,"Warrington";#N/A,#N/A,TRUE,"Widnes"}</definedName>
    <definedName name="a2a2" localSheetId="1" hidden="1">{#N/A,#N/A,TRUE,"Financials";#N/A,#N/A,TRUE,"Operating Statistics";#N/A,#N/A,TRUE,"Capex &amp; Depreciation";#N/A,#N/A,TRUE,"Debt"}</definedName>
    <definedName name="a2a2" hidden="1">{#N/A,#N/A,TRUE,"Financials";#N/A,#N/A,TRUE,"Operating Statistics";#N/A,#N/A,TRUE,"Capex &amp; Depreciation";#N/A,#N/A,TRUE,"Debt"}</definedName>
    <definedName name="aaaa1" localSheetId="1" hidden="1">[12]FitOutConfCentre!#REF!</definedName>
    <definedName name="aaaa1" hidden="1">[12]FitOutConfCentre!#REF!</definedName>
    <definedName name="AAAAA1" localSheetId="1" hidden="1">{#N/A,#N/A,TRUE,"Basic";#N/A,#N/A,TRUE,"EXT-TABLE";#N/A,#N/A,TRUE,"STEEL";#N/A,#N/A,TRUE,"INT-Table";#N/A,#N/A,TRUE,"STEEL";#N/A,#N/A,TRUE,"Door"}</definedName>
    <definedName name="AAAAA1" hidden="1">{#N/A,#N/A,TRUE,"Basic";#N/A,#N/A,TRUE,"EXT-TABLE";#N/A,#N/A,TRUE,"STEEL";#N/A,#N/A,TRUE,"INT-Table";#N/A,#N/A,TRUE,"STEEL";#N/A,#N/A,TRUE,"Door"}</definedName>
    <definedName name="aaaaaaa" localSheetId="1" hidden="1">{"Outflow 1",#N/A,FALSE,"Outflows-Inflows";"Outflow 2",#N/A,FALSE,"Outflows-Inflows";"Inflow 1",#N/A,FALSE,"Outflows-Inflows";"Inflow 2",#N/A,FALSE,"Outflows-Inflows"}</definedName>
    <definedName name="aaaaaaa" hidden="1">{"Outflow 1",#N/A,FALSE,"Outflows-Inflows";"Outflow 2",#N/A,FALSE,"Outflows-Inflows";"Inflow 1",#N/A,FALSE,"Outflows-Inflows";"Inflow 2",#N/A,FALSE,"Outflows-Inflows"}</definedName>
    <definedName name="aaaaaaaa" localSheetId="1" hidden="1">{#N/A,#N/A,TRUE,"Cover";#N/A,#N/A,TRUE,"Conts";#N/A,#N/A,TRUE,"VOS";#N/A,#N/A,TRUE,"Warrington";#N/A,#N/A,TRUE,"Widnes"}</definedName>
    <definedName name="aaaaaaaa" hidden="1">{#N/A,#N/A,TRUE,"Cover";#N/A,#N/A,TRUE,"Conts";#N/A,#N/A,TRUE,"VOS";#N/A,#N/A,TRUE,"Warrington";#N/A,#N/A,TRUE,"Widnes"}</definedName>
    <definedName name="AAAAAAAAAAAAAAAAA" localSheetId="1" hidden="1">[12]FitOutConfCentre!#REF!</definedName>
    <definedName name="AAAAAAAAAAAAAAAAA" hidden="1">[12]FitOutConfCentre!#REF!</definedName>
    <definedName name="AAAAPP"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localSheetId="1" hidden="1">{"rtn",#N/A,FALSE,"RTN";"tables",#N/A,FALSE,"RTN";"cf",#N/A,FALSE,"CF";"stats",#N/A,FALSE,"Stats";"prop",#N/A,FALSE,"Prop"}</definedName>
    <definedName name="aasdfa" hidden="1">{"rtn",#N/A,FALSE,"RTN";"tables",#N/A,FALSE,"RTN";"cf",#N/A,FALSE,"CF";"stats",#N/A,FALSE,"Stats";"prop",#N/A,FALSE,"Prop"}</definedName>
    <definedName name="abaaa" localSheetId="1" hidden="1">{"Outflow 1",#N/A,FALSE,"Outflows-Inflows";"Outflow 2",#N/A,FALSE,"Outflows-Inflows";"Inflow 1",#N/A,FALSE,"Outflows-Inflows";"Inflow 2",#N/A,FALSE,"Outflows-Inflows"}</definedName>
    <definedName name="abaaa" hidden="1">{"Outflow 1",#N/A,FALSE,"Outflows-Inflows";"Outflow 2",#N/A,FALSE,"Outflows-Inflows";"Inflow 1",#N/A,FALSE,"Outflows-Inflows";"Inflow 2",#N/A,FALSE,"Outflows-Inflows"}</definedName>
    <definedName name="abel" hidden="1">[15]PriceSummary!#REF!</definedName>
    <definedName name="abstractEB" localSheetId="1" hidden="1">{#N/A,#N/A,TRUE,"Front";#N/A,#N/A,TRUE,"Simple Letter";#N/A,#N/A,TRUE,"Inside";#N/A,#N/A,TRUE,"Contents";#N/A,#N/A,TRUE,"Basis";#N/A,#N/A,TRUE,"Inclusions";#N/A,#N/A,TRUE,"Exclusions";#N/A,#N/A,TRUE,"Areas";#N/A,#N/A,TRUE,"Summary";#N/A,#N/A,TRUE,"Detail"}</definedName>
    <definedName name="abstractEB" hidden="1">{#N/A,#N/A,TRUE,"Front";#N/A,#N/A,TRUE,"Simple Letter";#N/A,#N/A,TRUE,"Inside";#N/A,#N/A,TRUE,"Contents";#N/A,#N/A,TRUE,"Basis";#N/A,#N/A,TRUE,"Inclusions";#N/A,#N/A,TRUE,"Exclusions";#N/A,#N/A,TRUE,"Areas";#N/A,#N/A,TRUE,"Summary";#N/A,#N/A,TRUE,"Detail"}</definedName>
    <definedName name="ACC" localSheetId="1" hidden="1">{#N/A,#N/A,TRUE,"Cover";#N/A,#N/A,TRUE,"Conts";#N/A,#N/A,TRUE,"VOS";#N/A,#N/A,TRUE,"Warrington";#N/A,#N/A,TRUE,"Widnes"}</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localSheetId="1" hidden="1">[4]FitOutConfCentre!#REF!</definedName>
    <definedName name="acu" hidden="1">[4]FitOutConfCentre!#REF!</definedName>
    <definedName name="ada" localSheetId="1" hidden="1">{#N/A,#N/A,FALSE,"갑지";#N/A,#N/A,FALSE,"개요";#N/A,#N/A,FALSE,"비목별";#N/A,#N/A,FALSE,"건물별";#N/A,#N/A,FALSE,"기구표";#N/A,#N/A,FALSE,"직원투입"}</definedName>
    <definedName name="ada" hidden="1">{#N/A,#N/A,FALSE,"갑지";#N/A,#N/A,FALSE,"개요";#N/A,#N/A,FALSE,"비목별";#N/A,#N/A,FALSE,"건물별";#N/A,#N/A,FALSE,"기구표";#N/A,#N/A,FALSE,"직원투입"}</definedName>
    <definedName name="adadad" localSheetId="1" hidden="1">{#N/A,#N/A,TRUE,"Cover";#N/A,#N/A,TRUE,"Conts";#N/A,#N/A,TRUE,"VOS";#N/A,#N/A,TRUE,"Warrington";#N/A,#N/A,TRUE,"Widnes"}</definedName>
    <definedName name="adadad" hidden="1">{#N/A,#N/A,TRUE,"Cover";#N/A,#N/A,TRUE,"Conts";#N/A,#N/A,TRUE,"VOS";#N/A,#N/A,TRUE,"Warrington";#N/A,#N/A,TRUE,"Widnes"}</definedName>
    <definedName name="addad" localSheetId="1" hidden="1">{#N/A,#N/A,TRUE,"Cover";#N/A,#N/A,TRUE,"Conts";#N/A,#N/A,TRUE,"VOS";#N/A,#N/A,TRUE,"Warrington";#N/A,#N/A,TRUE,"Widnes"}</definedName>
    <definedName name="addad" hidden="1">{#N/A,#N/A,TRUE,"Cover";#N/A,#N/A,TRUE,"Conts";#N/A,#N/A,TRUE,"VOS";#N/A,#N/A,TRUE,"Warrington";#N/A,#N/A,TRUE,"Widnes"}</definedName>
    <definedName name="aegrgas" localSheetId="1" hidden="1">{#N/A,#N/A,TRUE,"Cover";#N/A,#N/A,TRUE,"Conts";#N/A,#N/A,TRUE,"VOS";#N/A,#N/A,TRUE,"Warrington";#N/A,#N/A,TRUE,"Widnes"}</definedName>
    <definedName name="aegrgas" hidden="1">{#N/A,#N/A,TRUE,"Cover";#N/A,#N/A,TRUE,"Conts";#N/A,#N/A,TRUE,"VOS";#N/A,#N/A,TRUE,"Warrington";#N/A,#N/A,TRUE,"Widnes"}</definedName>
    <definedName name="AERAFG" localSheetId="1" hidden="1">{#N/A,#N/A,TRUE,"Cover";#N/A,#N/A,TRUE,"Conts";#N/A,#N/A,TRUE,"VOS";#N/A,#N/A,TRUE,"Warrington";#N/A,#N/A,TRUE,"Widnes"}</definedName>
    <definedName name="AERAFG" hidden="1">{#N/A,#N/A,TRUE,"Cover";#N/A,#N/A,TRUE,"Conts";#N/A,#N/A,TRUE,"VOS";#N/A,#N/A,TRUE,"Warrington";#N/A,#N/A,TRUE,"Widnes"}</definedName>
    <definedName name="aerte" localSheetId="1" hidden="1">{#N/A,#N/A,TRUE,"Cover";#N/A,#N/A,TRUE,"Conts";#N/A,#N/A,TRUE,"VOS";#N/A,#N/A,TRUE,"Warrington";#N/A,#N/A,TRUE,"Widnes"}</definedName>
    <definedName name="aerte" hidden="1">{#N/A,#N/A,TRUE,"Cover";#N/A,#N/A,TRUE,"Conts";#N/A,#N/A,TRUE,"VOS";#N/A,#N/A,TRUE,"Warrington";#N/A,#N/A,TRUE,"Widnes"}</definedName>
    <definedName name="aertes" localSheetId="1" hidden="1">{#N/A,#N/A,TRUE,"Cover";#N/A,#N/A,TRUE,"Conts";#N/A,#N/A,TRUE,"VOS";#N/A,#N/A,TRUE,"Warrington";#N/A,#N/A,TRUE,"Widnes"}</definedName>
    <definedName name="aertes" hidden="1">{#N/A,#N/A,TRUE,"Cover";#N/A,#N/A,TRUE,"Conts";#N/A,#N/A,TRUE,"VOS";#N/A,#N/A,TRUE,"Warrington";#N/A,#N/A,TRUE,"Widnes"}</definedName>
    <definedName name="aetertryh" localSheetId="1" hidden="1">{#N/A,#N/A,TRUE,"Cover";#N/A,#N/A,TRUE,"Conts";#N/A,#N/A,TRUE,"VOS";#N/A,#N/A,TRUE,"Warrington";#N/A,#N/A,TRUE,"Widnes"}</definedName>
    <definedName name="aetertryh" hidden="1">{#N/A,#N/A,TRUE,"Cover";#N/A,#N/A,TRUE,"Conts";#N/A,#N/A,TRUE,"VOS";#N/A,#N/A,TRUE,"Warrington";#N/A,#N/A,TRUE,"Widnes"}</definedName>
    <definedName name="afaf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localSheetId="1" hidden="1">{#N/A,#N/A,FALSE,"혼합골재"}</definedName>
    <definedName name="aFDf" hidden="1">{#N/A,#N/A,FALSE,"혼합골재"}</definedName>
    <definedName name="afsdfsgdg" hidden="1">'[1]Rate Analysis'!#REF!</definedName>
    <definedName name="agf" localSheetId="1" hidden="1">{#N/A,#N/A,FALSE,"CAM-G7";#N/A,#N/A,FALSE,"SPL";#N/A,#N/A,FALSE,"butt-in G7";#N/A,#N/A,FALSE,"dia-in G7";#N/A,#N/A,FALSE,"추가-STA G7"}</definedName>
    <definedName name="agf" hidden="1">{#N/A,#N/A,FALSE,"CAM-G7";#N/A,#N/A,FALSE,"SPL";#N/A,#N/A,FALSE,"butt-in G7";#N/A,#N/A,FALSE,"dia-in G7";#N/A,#N/A,FALSE,"추가-STA G7"}</definedName>
    <definedName name="agjhsafg" localSheetId="1" hidden="1">[4]FitOutConfCentre!#REF!</definedName>
    <definedName name="agjhsafg" hidden="1">[4]FitOutConfCentre!#REF!</definedName>
    <definedName name="ah" hidden="1">#REF!</definedName>
    <definedName name="AHUFan" hidden="1">#REF!</definedName>
    <definedName name="AK_1972" localSheetId="1" hidden="1">{#N/A,#N/A,TRUE,"Front";#N/A,#N/A,TRUE,"Simple Letter";#N/A,#N/A,TRUE,"Inside";#N/A,#N/A,TRUE,"Contents";#N/A,#N/A,TRUE,"Basis";#N/A,#N/A,TRUE,"Inclusions";#N/A,#N/A,TRUE,"Exclusions";#N/A,#N/A,TRUE,"Areas";#N/A,#N/A,TRUE,"Summary";#N/A,#N/A,TRUE,"Detail"}</definedName>
    <definedName name="AK_1972" hidden="1">{#N/A,#N/A,TRUE,"Front";#N/A,#N/A,TRUE,"Simple Letter";#N/A,#N/A,TRUE,"Inside";#N/A,#N/A,TRUE,"Contents";#N/A,#N/A,TRUE,"Basis";#N/A,#N/A,TRUE,"Inclusions";#N/A,#N/A,TRUE,"Exclusions";#N/A,#N/A,TRUE,"Areas";#N/A,#N/A,TRUE,"Summary";#N/A,#N/A,TRUE,"Detail"}</definedName>
    <definedName name="alsuwedi1" hidden="1">#REF!</definedName>
    <definedName name="ANGELS" hidden="1">"43801OV5TU06SFST10NP6ANKB"</definedName>
    <definedName name="anscount" hidden="1">1</definedName>
    <definedName name="anuj101" localSheetId="1" hidden="1">{#N/A,#N/A,TRUE,"Front";#N/A,#N/A,TRUE,"Simple Letter";#N/A,#N/A,TRUE,"Inside";#N/A,#N/A,TRUE,"Contents";#N/A,#N/A,TRUE,"Basis";#N/A,#N/A,TRUE,"Inclusions";#N/A,#N/A,TRUE,"Exclusions";#N/A,#N/A,TRUE,"Areas";#N/A,#N/A,TRUE,"Summary";#N/A,#N/A,TRUE,"Detail"}</definedName>
    <definedName name="anuj101" hidden="1">{#N/A,#N/A,TRUE,"Front";#N/A,#N/A,TRUE,"Simple Letter";#N/A,#N/A,TRUE,"Inside";#N/A,#N/A,TRUE,"Contents";#N/A,#N/A,TRUE,"Basis";#N/A,#N/A,TRUE,"Inclusions";#N/A,#N/A,TRUE,"Exclusions";#N/A,#N/A,TRUE,"Areas";#N/A,#N/A,TRUE,"Summary";#N/A,#N/A,TRUE,"Detail"}</definedName>
    <definedName name="anuj102" localSheetId="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localSheetId="1"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localSheetId="1"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localSheetId="1"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localSheetId="1"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localSheetId="1"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localSheetId="1"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localSheetId="1"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localSheetId="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localSheetId="1"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localSheetId="1"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localSheetId="1"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localSheetId="1"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localSheetId="1" hidden="1">{#N/A,#N/A,FALSE,"MARCH"}</definedName>
    <definedName name="Appd1" hidden="1">{#N/A,#N/A,FALSE,"MARCH"}</definedName>
    <definedName name="appraisal" localSheetId="1" hidden="1">{#N/A,#N/A,TRUE,"Cover";#N/A,#N/A,TRUE,"Conts";#N/A,#N/A,TRUE,"VOS";#N/A,#N/A,TRUE,"Warrington";#N/A,#N/A,TRUE,"Widnes"}</definedName>
    <definedName name="appraisal" hidden="1">{#N/A,#N/A,TRUE,"Cover";#N/A,#N/A,TRUE,"Conts";#N/A,#N/A,TRUE,"VOS";#N/A,#N/A,TRUE,"Warrington";#N/A,#N/A,TRUE,"Widnes"}</definedName>
    <definedName name="AQE" localSheetId="1" hidden="1">{"'장비'!$A$3:$M$12"}</definedName>
    <definedName name="AQE" hidden="1">{"'장비'!$A$3:$M$12"}</definedName>
    <definedName name="aquatic" localSheetId="1" hidden="1">{"'Break down'!$A$4"}</definedName>
    <definedName name="aquatic" hidden="1">{"'Break down'!$A$4"}</definedName>
    <definedName name="aquatic1" localSheetId="1" hidden="1">{"'Break down'!$A$4"}</definedName>
    <definedName name="aquatic1" hidden="1">{"'Break down'!$A$4"}</definedName>
    <definedName name="AS2DocOpenMode" hidden="1">"AS2DocumentEdit"</definedName>
    <definedName name="AS2HasNoAutoHeaderFooter" hidden="1">" "</definedName>
    <definedName name="asa" hidden="1">[11]FitOutConfCentre!#REF!</definedName>
    <definedName name="asadad" localSheetId="1" hidden="1">{#N/A,#N/A,TRUE,"Cover";#N/A,#N/A,TRUE,"Conts";#N/A,#N/A,TRUE,"VOS";#N/A,#N/A,TRUE,"Warrington";#N/A,#N/A,TRUE,"Widnes"}</definedName>
    <definedName name="asadad" hidden="1">{#N/A,#N/A,TRUE,"Cover";#N/A,#N/A,TRUE,"Conts";#N/A,#N/A,TRUE,"VOS";#N/A,#N/A,TRUE,"Warrington";#N/A,#N/A,TRUE,"Widnes"}</definedName>
    <definedName name="asas" localSheetId="1" hidden="1">{#N/A,#N/A,TRUE,"Basic";#N/A,#N/A,TRUE,"EXT-TABLE";#N/A,#N/A,TRUE,"STEEL";#N/A,#N/A,TRUE,"INT-Table";#N/A,#N/A,TRUE,"STEEL";#N/A,#N/A,TRUE,"Door"}</definedName>
    <definedName name="asas" hidden="1">{#N/A,#N/A,TRUE,"Basic";#N/A,#N/A,TRUE,"EXT-TABLE";#N/A,#N/A,TRUE,"STEEL";#N/A,#N/A,TRUE,"INT-Table";#N/A,#N/A,TRUE,"STEEL";#N/A,#N/A,TRUE,"Door"}</definedName>
    <definedName name="asdfas" localSheetId="1" hidden="1">{"print 1.6",#N/A,FALSE,"Sheet1";"print 2.6",#N/A,FALSE,"Sheet1";"print 3.6",#N/A,FALSE,"Sheet1";"print 4.6",#N/A,FALSE,"Sheet1";"print 5.6",#N/A,FALSE,"Sheet1";"print 6.6",#N/A,FALSE,"Sheet1"}</definedName>
    <definedName name="asdfas" hidden="1">{"print 1.6",#N/A,FALSE,"Sheet1";"print 2.6",#N/A,FALSE,"Sheet1";"print 3.6",#N/A,FALSE,"Sheet1";"print 4.6",#N/A,FALSE,"Sheet1";"print 5.6",#N/A,FALSE,"Sheet1";"print 6.6",#N/A,FALSE,"Sheet1"}</definedName>
    <definedName name="asdfasaa" localSheetId="1"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localSheetId="1" hidden="1">{#N/A,#N/A,FALSE,"CAM-G7";#N/A,#N/A,FALSE,"SPL";#N/A,#N/A,FALSE,"butt-in G7";#N/A,#N/A,FALSE,"dia-in G7";#N/A,#N/A,FALSE,"추가-STA G7"}</definedName>
    <definedName name="ASDFASDF" hidden="1">{#N/A,#N/A,FALSE,"CAM-G7";#N/A,#N/A,FALSE,"SPL";#N/A,#N/A,FALSE,"butt-in G7";#N/A,#N/A,FALSE,"dia-in G7";#N/A,#N/A,FALSE,"추가-STA G7"}</definedName>
    <definedName name="asdfg" localSheetId="1" hidden="1">{"rtn",#N/A,FALSE,"RTN";"tables",#N/A,FALSE,"RTN";"cf",#N/A,FALSE,"CF";"stats",#N/A,FALSE,"Stats";"prop",#N/A,FALSE,"Prop"}</definedName>
    <definedName name="asdfg" hidden="1">{"rtn",#N/A,FALSE,"RTN";"tables",#N/A,FALSE,"RTN";"cf",#N/A,FALSE,"CF";"stats",#N/A,FALSE,"Stats";"prop",#N/A,FALSE,"Prop"}</definedName>
    <definedName name="asfag2" localSheetId="1" hidden="1">{"Main",#N/A,FALSE,"Wacker";"Main2",#N/A,FALSE,"Wacker";"Value",#N/A,FALSE,"Wacker";"Sensitivity",#N/A,FALSE,"Wacker";"Paine",#N/A,FALSE,"Wacker";"Quaker",#N/A,FALSE,"Wacker";"Wacker",#N/A,FALSE,"Wacker";"1900",#N/A,FALSE,"Wacker";"1901",#N/A,FALSE,"Wacker"}</definedName>
    <definedName name="asfag2" hidden="1">{"Main",#N/A,FALSE,"Wacker";"Main2",#N/A,FALSE,"Wacker";"Value",#N/A,FALSE,"Wacker";"Sensitivity",#N/A,FALSE,"Wacker";"Paine",#N/A,FALSE,"Wacker";"Quaker",#N/A,FALSE,"Wacker";"Wacker",#N/A,FALSE,"Wacker";"1900",#N/A,FALSE,"Wacker";"1901",#N/A,FALSE,"Wacker"}</definedName>
    <definedName name="asfasg" localSheetId="1"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localSheetId="1" hidden="1">#REF!</definedName>
    <definedName name="ASGC" hidden="1">#REF!</definedName>
    <definedName name="asgseg" localSheetId="1" hidden="1">{#N/A,#N/A,TRUE,"Cover";#N/A,#N/A,TRUE,"Conts";#N/A,#N/A,TRUE,"VOS";#N/A,#N/A,TRUE,"Warrington";#N/A,#N/A,TRUE,"Widnes"}</definedName>
    <definedName name="asgseg" hidden="1">{#N/A,#N/A,TRUE,"Cover";#N/A,#N/A,TRUE,"Conts";#N/A,#N/A,TRUE,"VOS";#N/A,#N/A,TRUE,"Warrington";#N/A,#N/A,TRUE,"Widnes"}</definedName>
    <definedName name="asrasnrjutu" localSheetId="1" hidden="1">{#N/A,#N/A,TRUE,"Cover";#N/A,#N/A,TRUE,"Conts";#N/A,#N/A,TRUE,"VOS";#N/A,#N/A,TRUE,"Warrington";#N/A,#N/A,TRUE,"Widnes"}</definedName>
    <definedName name="asrasnrjutu" hidden="1">{#N/A,#N/A,TRUE,"Cover";#N/A,#N/A,TRUE,"Conts";#N/A,#N/A,TRUE,"VOS";#N/A,#N/A,TRUE,"Warrington";#N/A,#N/A,TRUE,"Widnes"}</definedName>
    <definedName name="ASSA" localSheetId="1" hidden="1">{#N/A,#N/A,TRUE,"Cover";#N/A,#N/A,TRUE,"Conts";#N/A,#N/A,TRUE,"VOS";#N/A,#N/A,TRUE,"Warrington";#N/A,#N/A,TRUE,"Widnes"}</definedName>
    <definedName name="ASSA" hidden="1">{#N/A,#N/A,TRUE,"Cover";#N/A,#N/A,TRUE,"Conts";#N/A,#N/A,TRUE,"VOS";#N/A,#N/A,TRUE,"Warrington";#N/A,#N/A,TRUE,"Widnes"}</definedName>
    <definedName name="asss" localSheetId="1"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localSheetId="1" hidden="1">{#N/A,#N/A,TRUE,"Cover";#N/A,#N/A,TRUE,"Conts";#N/A,#N/A,TRUE,"VOS";#N/A,#N/A,TRUE,"Warrington";#N/A,#N/A,TRUE,"Widnes"}</definedName>
    <definedName name="awt" hidden="1">{#N/A,#N/A,TRUE,"Cover";#N/A,#N/A,TRUE,"Conts";#N/A,#N/A,TRUE,"VOS";#N/A,#N/A,TRUE,"Warrington";#N/A,#N/A,TRUE,"Widnes"}</definedName>
    <definedName name="awyawghh" localSheetId="1" hidden="1">{#N/A,#N/A,TRUE,"Cover";#N/A,#N/A,TRUE,"Conts";#N/A,#N/A,TRUE,"VOS";#N/A,#N/A,TRUE,"Warrington";#N/A,#N/A,TRUE,"Widnes"}</definedName>
    <definedName name="awyawghh" hidden="1">{#N/A,#N/A,TRUE,"Cover";#N/A,#N/A,TRUE,"Conts";#N/A,#N/A,TRUE,"VOS";#N/A,#N/A,TRUE,"Warrington";#N/A,#N/A,TRUE,"Widnes"}</definedName>
    <definedName name="b" localSheetId="1" hidden="1">{#N/A,#N/A,FALSE,"MARCH"}</definedName>
    <definedName name="b" hidden="1">{#N/A,#N/A,FALSE,"MARCH"}</definedName>
    <definedName name="BABU" hidden="1">[4]FitOutConfCentre!#REF!</definedName>
    <definedName name="back1" localSheetId="1" hidden="1">{#N/A,#N/A,TRUE,"Cover";#N/A,#N/A,TRUE,"Conts";#N/A,#N/A,TRUE,"VOS";#N/A,#N/A,TRUE,"Warrington";#N/A,#N/A,TRUE,"Widnes"}</definedName>
    <definedName name="back1" hidden="1">{#N/A,#N/A,TRUE,"Cover";#N/A,#N/A,TRUE,"Conts";#N/A,#N/A,TRUE,"VOS";#N/A,#N/A,TRUE,"Warrington";#N/A,#N/A,TRUE,"Widnes"}</definedName>
    <definedName name="BadLink" hidden="1">#REF!</definedName>
    <definedName name="bbbbbbbbbb" hidden="1">#REF!</definedName>
    <definedName name="BCIS" localSheetId="1" hidden="1">{#N/A,#N/A,TRUE,"Cover";#N/A,#N/A,TRUE,"Conts";#N/A,#N/A,TRUE,"VOS";#N/A,#N/A,TRUE,"Warrington";#N/A,#N/A,TRUE,"Widnes"}</definedName>
    <definedName name="BCIS" hidden="1">{#N/A,#N/A,TRUE,"Cover";#N/A,#N/A,TRUE,"Conts";#N/A,#N/A,TRUE,"VOS";#N/A,#N/A,TRUE,"Warrington";#N/A,#N/A,TRUE,"Widnes"}</definedName>
    <definedName name="BD" localSheetId="1" hidden="1">[16]analysis!#REF!</definedName>
    <definedName name="BD" hidden="1">[16]analysis!#REF!</definedName>
    <definedName name="BDEF" localSheetId="1" hidden="1">{#N/A,#N/A,FALSE,"CAM-G7";#N/A,#N/A,FALSE,"SPL";#N/A,#N/A,FALSE,"butt-in G7";#N/A,#N/A,FALSE,"dia-in G7";#N/A,#N/A,FALSE,"추가-STA G7"}</definedName>
    <definedName name="BDEF" hidden="1">{#N/A,#N/A,FALSE,"CAM-G7";#N/A,#N/A,FALSE,"SPL";#N/A,#N/A,FALSE,"butt-in G7";#N/A,#N/A,FALSE,"dia-in G7";#N/A,#N/A,FALSE,"추가-STA G7"}</definedName>
    <definedName name="BE" localSheetId="1" hidden="1">[16]analysis!#REF!</definedName>
    <definedName name="BE" hidden="1">[16]analysis!#REF!</definedName>
    <definedName name="BG" localSheetId="1" hidden="1">[16]analysis!#REF!</definedName>
    <definedName name="BG" hidden="1">[16]analysis!#REF!</definedName>
    <definedName name="BGG" localSheetId="1" hidden="1">'[6]입찰내역 발주처 양식'!#REF!</definedName>
    <definedName name="BGG" hidden="1">'[6]입찰내역 발주처 양식'!#REF!</definedName>
    <definedName name="BH" localSheetId="1" hidden="1">[16]analysis!#REF!</definedName>
    <definedName name="BH" hidden="1">[16]analysis!#REF!</definedName>
    <definedName name="bhbb" localSheetId="1" hidden="1">{#N/A,#N/A,TRUE,"Front";#N/A,#N/A,TRUE,"Simple Letter";#N/A,#N/A,TRUE,"Inside";#N/A,#N/A,TRUE,"Contents";#N/A,#N/A,TRUE,"Basis";#N/A,#N/A,TRUE,"Inclusions";#N/A,#N/A,TRUE,"Exclusions";#N/A,#N/A,TRUE,"Areas";#N/A,#N/A,TRUE,"Summary";#N/A,#N/A,TRUE,"Detail"}</definedName>
    <definedName name="bhbb" hidden="1">{#N/A,#N/A,TRUE,"Front";#N/A,#N/A,TRUE,"Simple Letter";#N/A,#N/A,TRUE,"Inside";#N/A,#N/A,TRUE,"Contents";#N/A,#N/A,TRUE,"Basis";#N/A,#N/A,TRUE,"Inclusions";#N/A,#N/A,TRUE,"Exclusions";#N/A,#N/A,TRUE,"Areas";#N/A,#N/A,TRUE,"Summary";#N/A,#N/A,TRUE,"Detail"}</definedName>
    <definedName name="bhushan" localSheetId="1" hidden="1">{#N/A,#N/A,FALSE,"VCR"}</definedName>
    <definedName name="bhushan" hidden="1">{#N/A,#N/A,FALSE,"VCR"}</definedName>
    <definedName name="biiiiiiiiii" localSheetId="1" hidden="1">{#N/A,#N/A,TRUE,"Front";#N/A,#N/A,TRUE,"Simple Letter";#N/A,#N/A,TRUE,"Inside";#N/A,#N/A,TRUE,"Contents";#N/A,#N/A,TRUE,"Basis";#N/A,#N/A,TRUE,"Inclusions";#N/A,#N/A,TRUE,"Exclusions";#N/A,#N/A,TRUE,"Areas";#N/A,#N/A,TRUE,"Summary";#N/A,#N/A,TRUE,"Detail"}</definedName>
    <definedName name="biiiiiiiiii" hidden="1">{#N/A,#N/A,TRUE,"Front";#N/A,#N/A,TRUE,"Simple Letter";#N/A,#N/A,TRUE,"Inside";#N/A,#N/A,TRUE,"Contents";#N/A,#N/A,TRUE,"Basis";#N/A,#N/A,TRUE,"Inclusions";#N/A,#N/A,TRUE,"Exclusions";#N/A,#N/A,TRUE,"Areas";#N/A,#N/A,TRUE,"Summary";#N/A,#N/A,TRUE,"Detail"}</definedName>
    <definedName name="Biju" localSheetId="1" hidden="1">{#N/A,#N/A,FALSE,"SumG";#N/A,#N/A,FALSE,"ElecG";#N/A,#N/A,FALSE,"MechG";#N/A,#N/A,FALSE,"GeotG";#N/A,#N/A,FALSE,"PrcsG";#N/A,#N/A,FALSE,"TunnG";#N/A,#N/A,FALSE,"CivlG";#N/A,#N/A,FALSE,"NtwkG";#N/A,#N/A,FALSE,"EstgG";#N/A,#N/A,FALSE,"PEngG"}</definedName>
    <definedName name="Biju" hidden="1">{#N/A,#N/A,FALSE,"SumG";#N/A,#N/A,FALSE,"ElecG";#N/A,#N/A,FALSE,"MechG";#N/A,#N/A,FALSE,"GeotG";#N/A,#N/A,FALSE,"PrcsG";#N/A,#N/A,FALSE,"TunnG";#N/A,#N/A,FALSE,"CivlG";#N/A,#N/A,FALSE,"NtwkG";#N/A,#N/A,FALSE,"EstgG";#N/A,#N/A,FALSE,"PEngG"}</definedName>
    <definedName name="BJ" localSheetId="1" hidden="1">[16]analysis!#REF!</definedName>
    <definedName name="BJ" hidden="1">[16]analysis!#REF!</definedName>
    <definedName name="bjhj" localSheetId="1" hidden="1">{#N/A,#N/A,TRUE,"Front";#N/A,#N/A,TRUE,"Simple Letter";#N/A,#N/A,TRUE,"Inside";#N/A,#N/A,TRUE,"Contents";#N/A,#N/A,TRUE,"Basis";#N/A,#N/A,TRUE,"Inclusions";#N/A,#N/A,TRUE,"Exclusions";#N/A,#N/A,TRUE,"Areas";#N/A,#N/A,TRUE,"Summary";#N/A,#N/A,TRUE,"Detail"}</definedName>
    <definedName name="bjhj" hidden="1">{#N/A,#N/A,TRUE,"Front";#N/A,#N/A,TRUE,"Simple Letter";#N/A,#N/A,TRUE,"Inside";#N/A,#N/A,TRUE,"Contents";#N/A,#N/A,TRUE,"Basis";#N/A,#N/A,TRUE,"Inclusions";#N/A,#N/A,TRUE,"Exclusions";#N/A,#N/A,TRUE,"Areas";#N/A,#N/A,TRUE,"Summary";#N/A,#N/A,TRUE,"Detail"}</definedName>
    <definedName name="Block_Size">[17]Summary!$R$20:$R$29</definedName>
    <definedName name="bnhbh"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localSheetId="1" hidden="1">{#N/A,#N/A,TRUE,"Front";#N/A,#N/A,TRUE,"Simple Letter";#N/A,#N/A,TRUE,"Inside";#N/A,#N/A,TRUE,"Contents";#N/A,#N/A,TRUE,"Basis";#N/A,#N/A,TRUE,"Inclusions";#N/A,#N/A,TRUE,"Exclusions";#N/A,#N/A,TRUE,"Areas";#N/A,#N/A,TRUE,"Summary";#N/A,#N/A,TRUE,"Detail"}</definedName>
    <definedName name="BNHJB" hidden="1">{#N/A,#N/A,TRUE,"Front";#N/A,#N/A,TRUE,"Simple Letter";#N/A,#N/A,TRUE,"Inside";#N/A,#N/A,TRUE,"Contents";#N/A,#N/A,TRUE,"Basis";#N/A,#N/A,TRUE,"Inclusions";#N/A,#N/A,TRUE,"Exclusions";#N/A,#N/A,TRUE,"Areas";#N/A,#N/A,TRUE,"Summary";#N/A,#N/A,TRUE,"Detail"}</definedName>
    <definedName name="book5" localSheetId="1" hidden="1">{"REBAR",#N/A,FALSE,"Sheet1";"CONCRETE",#N/A,FALSE,"Sheet1"}</definedName>
    <definedName name="book5" hidden="1">{"REBAR",#N/A,FALSE,"Sheet1";"CONCRETE",#N/A,FALSE,"Sheet1"}</definedName>
    <definedName name="boop" localSheetId="1" hidden="1">{"'Break down'!$A$4"}</definedName>
    <definedName name="boop" hidden="1">{"'Break down'!$A$4"}</definedName>
    <definedName name="boy" localSheetId="1" hidden="1">{"AnnualRentRoll",#N/A,FALSE,"RentRoll"}</definedName>
    <definedName name="boy" hidden="1">{"AnnualRentRoll",#N/A,FALSE,"RentRoll"}</definedName>
    <definedName name="BS" localSheetId="1" hidden="1">{#N/A,#N/A,FALSE,"CAM-G7";#N/A,#N/A,FALSE,"SPL";#N/A,#N/A,FALSE,"butt-in G7";#N/A,#N/A,FALSE,"dia-in G7";#N/A,#N/A,FALSE,"추가-STA G7"}</definedName>
    <definedName name="BS" hidden="1">{#N/A,#N/A,FALSE,"CAM-G7";#N/A,#N/A,FALSE,"SPL";#N/A,#N/A,FALSE,"butt-in G7";#N/A,#N/A,FALSE,"dia-in G7";#N/A,#N/A,FALSE,"추가-STA G7"}</definedName>
    <definedName name="BSDF" localSheetId="1" hidden="1">{#N/A,#N/A,FALSE,"CAM-G7";#N/A,#N/A,FALSE,"SPL";#N/A,#N/A,FALSE,"butt-in G7";#N/A,#N/A,FALSE,"dia-in G7";#N/A,#N/A,FALSE,"추가-STA G7"}</definedName>
    <definedName name="BSDF" hidden="1">{#N/A,#N/A,FALSE,"CAM-G7";#N/A,#N/A,FALSE,"SPL";#N/A,#N/A,FALSE,"butt-in G7";#N/A,#N/A,FALSE,"dia-in G7";#N/A,#N/A,FALSE,"추가-STA G7"}</definedName>
    <definedName name="BUYT" localSheetId="1" hidden="1">{#N/A,#N/A,TRUE,"Front";#N/A,#N/A,TRUE,"Simple Letter";#N/A,#N/A,TRUE,"Inside";#N/A,#N/A,TRUE,"Contents";#N/A,#N/A,TRUE,"Basis";#N/A,#N/A,TRUE,"Inclusions";#N/A,#N/A,TRUE,"Exclusions";#N/A,#N/A,TRUE,"Areas";#N/A,#N/A,TRUE,"Summary";#N/A,#N/A,TRUE,"Detail"}</definedName>
    <definedName name="BUYT" hidden="1">{#N/A,#N/A,TRUE,"Front";#N/A,#N/A,TRUE,"Simple Letter";#N/A,#N/A,TRUE,"Inside";#N/A,#N/A,TRUE,"Contents";#N/A,#N/A,TRUE,"Basis";#N/A,#N/A,TRUE,"Inclusions";#N/A,#N/A,TRUE,"Exclusions";#N/A,#N/A,TRUE,"Areas";#N/A,#N/A,TRUE,"Summary";#N/A,#N/A,TRUE,"Detail"}</definedName>
    <definedName name="BVGFDBGF" localSheetId="1" hidden="1">[4]FitOutConfCentre!#REF!</definedName>
    <definedName name="BVGFDBGF" hidden="1">[4]FitOutConfCentre!#REF!</definedName>
    <definedName name="BYT" localSheetId="1" hidden="1">{#N/A,#N/A,TRUE,"Front";#N/A,#N/A,TRUE,"Simple Letter";#N/A,#N/A,TRUE,"Inside";#N/A,#N/A,TRUE,"Contents";#N/A,#N/A,TRUE,"Basis";#N/A,#N/A,TRUE,"Inclusions";#N/A,#N/A,TRUE,"Exclusions";#N/A,#N/A,TRUE,"Areas";#N/A,#N/A,TRUE,"Summary";#N/A,#N/A,TRUE,"Detail"}</definedName>
    <definedName name="BYT" hidden="1">{#N/A,#N/A,TRUE,"Front";#N/A,#N/A,TRUE,"Simple Letter";#N/A,#N/A,TRUE,"Inside";#N/A,#N/A,TRUE,"Contents";#N/A,#N/A,TRUE,"Basis";#N/A,#N/A,TRUE,"Inclusions";#N/A,#N/A,TRUE,"Exclusions";#N/A,#N/A,TRUE,"Areas";#N/A,#N/A,TRUE,"Summary";#N/A,#N/A,TRUE,"Detail"}</definedName>
    <definedName name="cancel" localSheetId="1" hidden="1">[4]FitOutConfCentre!#REF!</definedName>
    <definedName name="cancel" hidden="1">[4]FitOutConfCentre!#REF!</definedName>
    <definedName name="CARL" localSheetId="1" hidden="1">{#N/A,#N/A,FALSE,"CCTV"}</definedName>
    <definedName name="CARL" hidden="1">{#N/A,#N/A,FALSE,"CCTV"}</definedName>
    <definedName name="CARL1" localSheetId="1" hidden="1">{#N/A,#N/A,FALSE,"CCTV"}</definedName>
    <definedName name="CARL1" hidden="1">{#N/A,#N/A,FALSE,"CCTV"}</definedName>
    <definedName name="CARL2" localSheetId="1" hidden="1">{#N/A,#N/A,FALSE,"CCTV"}</definedName>
    <definedName name="CARL2" hidden="1">{#N/A,#N/A,FALSE,"CCTV"}</definedName>
    <definedName name="cashfl" localSheetId="1" hidden="1">{#N/A,#N/A,TRUE,"Cover";#N/A,#N/A,TRUE,"Conts";#N/A,#N/A,TRUE,"VOS";#N/A,#N/A,TRUE,"Warrington";#N/A,#N/A,TRUE,"Widnes"}</definedName>
    <definedName name="cashfl" hidden="1">{#N/A,#N/A,TRUE,"Cover";#N/A,#N/A,TRUE,"Conts";#N/A,#N/A,TRUE,"VOS";#N/A,#N/A,TRUE,"Warrington";#N/A,#N/A,TRUE,"Widnes"}</definedName>
    <definedName name="Casing" localSheetId="1" hidden="1">{#N/A,#N/A,TRUE,"11"", 9-5'8 Csg";#N/A,#N/A,TRUE,"11"", 7"" Csg";#N/A,#N/A,TRUE,"11"", 2-7'8 Tbg";#N/A,#N/A,TRUE,"9"" Twin, 26"" Csg";#N/A,#N/A,TRUE,"9"" Twin, 9-5'8 Csg";#N/A,#N/A,TRUE,"9"" Twin, 7"" Csg";#N/A,#N/A,TRUE,"9"" Twin, 2-7'8 Tbg"}</definedName>
    <definedName name="Casing" hidden="1">{#N/A,#N/A,TRUE,"11"", 9-5'8 Csg";#N/A,#N/A,TRUE,"11"", 7"" Csg";#N/A,#N/A,TRUE,"11"", 2-7'8 Tbg";#N/A,#N/A,TRUE,"9"" Twin, 26"" Csg";#N/A,#N/A,TRUE,"9"" Twin, 9-5'8 Csg";#N/A,#N/A,TRUE,"9"" Twin, 7"" Csg";#N/A,#N/A,TRUE,"9"" Twin, 2-7'8 Tbg"}</definedName>
    <definedName name="Cast_Alum" localSheetId="1" hidden="1">{"'Break down'!$A$4"}</definedName>
    <definedName name="Cast_Alum" hidden="1">{"'Break down'!$A$4"}</definedName>
    <definedName name="CB_VST" localSheetId="1" hidden="1">{#N/A,#N/A,FALSE,"CAM-G7";#N/A,#N/A,FALSE,"SPL";#N/A,#N/A,FALSE,"butt-in G7";#N/A,#N/A,FALSE,"dia-in G7";#N/A,#N/A,FALSE,"추가-STA G7"}</definedName>
    <definedName name="CB_VST" hidden="1">{#N/A,#N/A,FALSE,"CAM-G7";#N/A,#N/A,FALSE,"SPL";#N/A,#N/A,FALSE,"butt-in G7";#N/A,#N/A,FALSE,"dia-in G7";#N/A,#N/A,FALSE,"추가-STA G7"}</definedName>
    <definedName name="CBWorkbookPriority" hidden="1">-1289300559</definedName>
    <definedName name="cccccc" localSheetId="1" hidden="1">#REF!</definedName>
    <definedName name="cccccc" hidden="1">#REF!</definedName>
    <definedName name="CCR" localSheetId="1" hidden="1">{#N/A,#N/A,TRUE,"Cover";#N/A,#N/A,TRUE,"Conts";#N/A,#N/A,TRUE,"VOS";#N/A,#N/A,TRUE,"Warrington";#N/A,#N/A,TRUE,"Widnes"}</definedName>
    <definedName name="CCR" hidden="1">{#N/A,#N/A,TRUE,"Cover";#N/A,#N/A,TRUE,"Conts";#N/A,#N/A,TRUE,"VOS";#N/A,#N/A,TRUE,"Warrington";#N/A,#N/A,TRUE,"Widnes"}</definedName>
    <definedName name="ccv" localSheetId="1" hidden="1">{#N/A,#N/A,TRUE,"Front";#N/A,#N/A,TRUE,"Simple Letter";#N/A,#N/A,TRUE,"Inside";#N/A,#N/A,TRUE,"Contents";#N/A,#N/A,TRUE,"Basis";#N/A,#N/A,TRUE,"Inclusions";#N/A,#N/A,TRUE,"Exclusions";#N/A,#N/A,TRUE,"Areas";#N/A,#N/A,TRUE,"Summary";#N/A,#N/A,TRUE,"Detail"}</definedName>
    <definedName name="ccv" hidden="1">{#N/A,#N/A,TRUE,"Front";#N/A,#N/A,TRUE,"Simple Letter";#N/A,#N/A,TRUE,"Inside";#N/A,#N/A,TRUE,"Contents";#N/A,#N/A,TRUE,"Basis";#N/A,#N/A,TRUE,"Inclusions";#N/A,#N/A,TRUE,"Exclusions";#N/A,#N/A,TRUE,"Areas";#N/A,#N/A,TRUE,"Summary";#N/A,#N/A,TRUE,"Detail"}</definedName>
    <definedName name="cement0001" localSheetId="1" hidden="1">{#N/A,#N/A,FALSE,"Info";#N/A,#N/A,FALSE,"Cost 1";#N/A,#N/A,FALSE,"Cost 2";#N/A,#N/A,FALSE,"Cost 3";#N/A,#N/A,FALSE,"Bits";#N/A,#N/A,FALSE,"Drilling";#N/A,#N/A,FALSE,"Casing";#N/A,#N/A,FALSE,"Completion";#N/A,#N/A,FALSE,"Tubing";#N/A,#N/A,FALSE,"Wellhead";#N/A,#N/A,FALSE,"Equip";#N/A,#N/A,FALSE,"Misc";#N/A,#N/A,FALSE,"Stock";#N/A,#N/A,FALSE,"Supplies"}</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localSheetId="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localSheetId="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localSheetId="1" hidden="1">{#N/A,#N/A,TRUE,"Front";#N/A,#N/A,TRUE,"Simple Letter";#N/A,#N/A,TRUE,"Inside";#N/A,#N/A,TRUE,"Contents";#N/A,#N/A,TRUE,"Basis";#N/A,#N/A,TRUE,"Inclusions";#N/A,#N/A,TRUE,"Exclusions";#N/A,#N/A,TRUE,"Areas";#N/A,#N/A,TRUE,"Summary";#N/A,#N/A,TRUE,"Detail"}</definedName>
    <definedName name="Cert2" hidden="1">{#N/A,#N/A,TRUE,"Front";#N/A,#N/A,TRUE,"Simple Letter";#N/A,#N/A,TRUE,"Inside";#N/A,#N/A,TRUE,"Contents";#N/A,#N/A,TRUE,"Basis";#N/A,#N/A,TRUE,"Inclusions";#N/A,#N/A,TRUE,"Exclusions";#N/A,#N/A,TRUE,"Areas";#N/A,#N/A,TRUE,"Summary";#N/A,#N/A,TRUE,"Detail"}</definedName>
    <definedName name="CFS" localSheetId="1" hidden="1">{#N/A,#N/A,TRUE,"Cover";#N/A,#N/A,TRUE,"Conts";#N/A,#N/A,TRUE,"VOS";#N/A,#N/A,TRUE,"Warrington";#N/A,#N/A,TRUE,"Widnes"}</definedName>
    <definedName name="CFS" hidden="1">{#N/A,#N/A,TRUE,"Cover";#N/A,#N/A,TRUE,"Conts";#N/A,#N/A,TRUE,"VOS";#N/A,#N/A,TRUE,"Warrington";#N/A,#N/A,TRUE,"Widnes"}</definedName>
    <definedName name="chl" localSheetId="1" hidden="1">{#N/A,#N/A,TRUE,"Basic";#N/A,#N/A,TRUE,"EXT-TABLE";#N/A,#N/A,TRUE,"STEEL";#N/A,#N/A,TRUE,"INT-Table";#N/A,#N/A,TRUE,"STEEL";#N/A,#N/A,TRUE,"Door"}</definedName>
    <definedName name="chl" hidden="1">{#N/A,#N/A,TRUE,"Basic";#N/A,#N/A,TRUE,"EXT-TABLE";#N/A,#N/A,TRUE,"STEEL";#N/A,#N/A,TRUE,"INT-Table";#N/A,#N/A,TRUE,"STEEL";#N/A,#N/A,TRUE,"Door"}</definedName>
    <definedName name="civil" localSheetId="1" hidden="1">{#N/A,#N/A,TRUE,"Front";#N/A,#N/A,TRUE,"Simple Letter";#N/A,#N/A,TRUE,"Inside";#N/A,#N/A,TRUE,"Contents";#N/A,#N/A,TRUE,"Basis";#N/A,#N/A,TRUE,"Inclusions";#N/A,#N/A,TRUE,"Exclusions";#N/A,#N/A,TRUE,"Areas";#N/A,#N/A,TRUE,"Summary";#N/A,#N/A,TRUE,"Detail"}</definedName>
    <definedName name="civil" hidden="1">{#N/A,#N/A,TRUE,"Front";#N/A,#N/A,TRUE,"Simple Letter";#N/A,#N/A,TRUE,"Inside";#N/A,#N/A,TRUE,"Contents";#N/A,#N/A,TRUE,"Basis";#N/A,#N/A,TRUE,"Inclusions";#N/A,#N/A,TRUE,"Exclusions";#N/A,#N/A,TRUE,"Areas";#N/A,#N/A,TRUE,"Summary";#N/A,#N/A,TRUE,"Detail"}</definedName>
    <definedName name="cmt" localSheetId="1" hidden="1">{#N/A,#N/A,FALSE,"Info";#N/A,#N/A,FALSE,"Cost 1";#N/A,#N/A,FALSE,"Cost 2";#N/A,#N/A,FALSE,"Cost 3";#N/A,#N/A,FALSE,"Bits";#N/A,#N/A,FALSE,"Drilling";#N/A,#N/A,FALSE,"Casing";#N/A,#N/A,FALSE,"Completion";#N/A,#N/A,FALSE,"Tubing";#N/A,#N/A,FALSE,"Wellhead";#N/A,#N/A,FALSE,"Equip";#N/A,#N/A,FALSE,"Misc";#N/A,#N/A,FALSE,"Stock";#N/A,#N/A,FALSE,"Supplies"}</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localSheetId="1" hidden="1">#REF!</definedName>
    <definedName name="Code" hidden="1">#REF!</definedName>
    <definedName name="CON" localSheetId="1" hidden="1">{#N/A,#N/A,TRUE,"Cover";#N/A,#N/A,TRUE,"Conts";#N/A,#N/A,TRUE,"VOS";#N/A,#N/A,TRUE,"Warrington";#N/A,#N/A,TRUE,"Widnes"}</definedName>
    <definedName name="CON" hidden="1">{#N/A,#N/A,TRUE,"Cover";#N/A,#N/A,TRUE,"Conts";#N/A,#N/A,TRUE,"VOS";#N/A,#N/A,TRUE,"Warrington";#N/A,#N/A,TRUE,"Widnes"}</definedName>
    <definedName name="CONCOURSE" localSheetId="1" hidden="1">{#N/A,#N/A,TRUE,"Cover";#N/A,#N/A,TRUE,"Conts";#N/A,#N/A,TRUE,"VOS";#N/A,#N/A,TRUE,"Warrington";#N/A,#N/A,TRUE,"Widnes"}</definedName>
    <definedName name="CONCOURSE" hidden="1">{#N/A,#N/A,TRUE,"Cover";#N/A,#N/A,TRUE,"Conts";#N/A,#N/A,TRUE,"VOS";#N/A,#N/A,TRUE,"Warrington";#N/A,#N/A,TRUE,"Widnes"}</definedName>
    <definedName name="Contra" localSheetId="1" hidden="1">{#N/A,#N/A,TRUE,"Front";#N/A,#N/A,TRUE,"Simple Letter";#N/A,#N/A,TRUE,"Inside";#N/A,#N/A,TRUE,"Contents";#N/A,#N/A,TRUE,"Basis";#N/A,#N/A,TRUE,"Inclusions";#N/A,#N/A,TRUE,"Exclusions";#N/A,#N/A,TRUE,"Areas";#N/A,#N/A,TRUE,"Summary";#N/A,#N/A,TRUE,"Detail"}</definedName>
    <definedName name="Contra" hidden="1">{#N/A,#N/A,TRUE,"Front";#N/A,#N/A,TRUE,"Simple Letter";#N/A,#N/A,TRUE,"Inside";#N/A,#N/A,TRUE,"Contents";#N/A,#N/A,TRUE,"Basis";#N/A,#N/A,TRUE,"Inclusions";#N/A,#N/A,TRUE,"Exclusions";#N/A,#N/A,TRUE,"Areas";#N/A,#N/A,TRUE,"Summary";#N/A,#N/A,TRUE,"Detail"}</definedName>
    <definedName name="Contractdetors" localSheetId="1"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localSheetId="1" hidden="1">{#N/A,#N/A,TRUE,"Basic";#N/A,#N/A,TRUE,"EXT-TABLE";#N/A,#N/A,TRUE,"STEEL";#N/A,#N/A,TRUE,"INT-Table";#N/A,#N/A,TRUE,"STEEL";#N/A,#N/A,TRUE,"Door"}</definedName>
    <definedName name="COST2" hidden="1">{#N/A,#N/A,TRUE,"Basic";#N/A,#N/A,TRUE,"EXT-TABLE";#N/A,#N/A,TRUE,"STEEL";#N/A,#N/A,TRUE,"INT-Table";#N/A,#N/A,TRUE,"STEEL";#N/A,#N/A,TRUE,"Door"}</definedName>
    <definedName name="cpf" localSheetId="1" hidden="1">{#N/A,#N/A,TRUE,"Basic";#N/A,#N/A,TRUE,"EXT-TABLE";#N/A,#N/A,TRUE,"STEEL";#N/A,#N/A,TRUE,"INT-Table";#N/A,#N/A,TRUE,"STEEL";#N/A,#N/A,TRUE,"Door"}</definedName>
    <definedName name="cpf" hidden="1">{#N/A,#N/A,TRUE,"Basic";#N/A,#N/A,TRUE,"EXT-TABLE";#N/A,#N/A,TRUE,"STEEL";#N/A,#N/A,TRUE,"INT-Table";#N/A,#N/A,TRUE,"STEEL";#N/A,#N/A,TRUE,"Door"}</definedName>
    <definedName name="crsr" hidden="1">[16]analysis!#REF!</definedName>
    <definedName name="crsr1" hidden="1">[16]analysis!#REF!</definedName>
    <definedName name="crsr2" hidden="1">[16]analysis!#REF!</definedName>
    <definedName name="crsr3" hidden="1">[16]analysis!#REF!</definedName>
    <definedName name="CSDCSDSAS" localSheetId="1" hidden="1">#REF!</definedName>
    <definedName name="CSDCSDSAS" hidden="1">#REF!</definedName>
    <definedName name="ct"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localSheetId="1" hidden="1">{"'Sheet1'!$A$4386:$N$4591"}</definedName>
    <definedName name="d_jp" hidden="1">{"'Sheet1'!$A$4386:$N$4591"}</definedName>
    <definedName name="Dad" localSheetId="1" hidden="1">{#N/A,#N/A,FALSE,"MARCH"}</definedName>
    <definedName name="Dad" hidden="1">{#N/A,#N/A,FALSE,"MARCH"}</definedName>
    <definedName name="dada" localSheetId="1" hidden="1">{#N/A,#N/A,TRUE,"Cover";#N/A,#N/A,TRUE,"Conts";#N/A,#N/A,TRUE,"VOS";#N/A,#N/A,TRUE,"Warrington";#N/A,#N/A,TRUE,"Widnes"}</definedName>
    <definedName name="dada" hidden="1">{#N/A,#N/A,TRUE,"Cover";#N/A,#N/A,TRUE,"Conts";#N/A,#N/A,TRUE,"VOS";#N/A,#N/A,TRUE,"Warrington";#N/A,#N/A,TRUE,"Widnes"}</definedName>
    <definedName name="DAdsaD" hidden="1">'[1]Rate Analysis'!#REF!</definedName>
    <definedName name="daniel"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localSheetId="1" hidden="1">{"'Bill No. 7'!$A$1:$G$32"}</definedName>
    <definedName name="dasd" hidden="1">{"'Bill No. 7'!$A$1:$G$32"}</definedName>
    <definedName name="data1" hidden="1">#REF!</definedName>
    <definedName name="data2" hidden="1">#REF!</definedName>
    <definedName name="data3" hidden="1">#REF!</definedName>
    <definedName name="Daywork1" localSheetId="1" hidden="1">{#N/A,#N/A,FALSE,"MARCH"}</definedName>
    <definedName name="Daywork1" hidden="1">{#N/A,#N/A,FALSE,"MARCH"}</definedName>
    <definedName name="dcebmtfggjm" localSheetId="1" hidden="1">{#N/A,#N/A,TRUE,"Front";#N/A,#N/A,TRUE,"Simple Letter";#N/A,#N/A,TRUE,"Inside";#N/A,#N/A,TRUE,"Contents";#N/A,#N/A,TRUE,"Basis";#N/A,#N/A,TRUE,"Inclusions";#N/A,#N/A,TRUE,"Exclusions";#N/A,#N/A,TRUE,"Areas";#N/A,#N/A,TRUE,"Summary";#N/A,#N/A,TRUE,"Detail"}</definedName>
    <definedName name="dcebmtfggjm" hidden="1">{#N/A,#N/A,TRUE,"Front";#N/A,#N/A,TRUE,"Simple Letter";#N/A,#N/A,TRUE,"Inside";#N/A,#N/A,TRUE,"Contents";#N/A,#N/A,TRUE,"Basis";#N/A,#N/A,TRUE,"Inclusions";#N/A,#N/A,TRUE,"Exclusions";#N/A,#N/A,TRUE,"Areas";#N/A,#N/A,TRUE,"Summary";#N/A,#N/A,TRUE,"Detail"}</definedName>
    <definedName name="DCI" localSheetId="1"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localSheetId="1" hidden="1">{#N/A,#N/A,FALSE,"SumD";#N/A,#N/A,FALSE,"ElecD";#N/A,#N/A,FALSE,"MechD";#N/A,#N/A,FALSE,"GeotD";#N/A,#N/A,FALSE,"PrcsD";#N/A,#N/A,FALSE,"TunnD";#N/A,#N/A,FALSE,"CivlD";#N/A,#N/A,FALSE,"NtwkD";#N/A,#N/A,FALSE,"EstgD";#N/A,#N/A,FALSE,"PEngD"}</definedName>
    <definedName name="ddddd" hidden="1">{#N/A,#N/A,FALSE,"SumD";#N/A,#N/A,FALSE,"ElecD";#N/A,#N/A,FALSE,"MechD";#N/A,#N/A,FALSE,"GeotD";#N/A,#N/A,FALSE,"PrcsD";#N/A,#N/A,FALSE,"TunnD";#N/A,#N/A,FALSE,"CivlD";#N/A,#N/A,FALSE,"NtwkD";#N/A,#N/A,FALSE,"EstgD";#N/A,#N/A,FALSE,"PEngD"}</definedName>
    <definedName name="dddddddddddddd" localSheetId="1" hidden="1">{#N/A,#N/A,TRUE,"Basic";#N/A,#N/A,TRUE,"EXT-TABLE";#N/A,#N/A,TRUE,"STEEL";#N/A,#N/A,TRUE,"INT-Table";#N/A,#N/A,TRUE,"STEEL";#N/A,#N/A,TRUE,"Door"}</definedName>
    <definedName name="dddddddddddddd" hidden="1">{#N/A,#N/A,TRUE,"Basic";#N/A,#N/A,TRUE,"EXT-TABLE";#N/A,#N/A,TRUE,"STEEL";#N/A,#N/A,TRUE,"INT-Table";#N/A,#N/A,TRUE,"STEEL";#N/A,#N/A,TRUE,"Door"}</definedName>
    <definedName name="ddddddddddddddddddddddddddddd" localSheetId="1" hidden="1">{#N/A,#N/A,TRUE,"Front";#N/A,#N/A,TRUE,"Simple Letter";#N/A,#N/A,TRUE,"Inside";#N/A,#N/A,TRUE,"Contents";#N/A,#N/A,TRUE,"Basis";#N/A,#N/A,TRUE,"Inclusions";#N/A,#N/A,TRUE,"Exclusions";#N/A,#N/A,TRUE,"Areas";#N/A,#N/A,TRUE,"Summary";#N/A,#N/A,TRUE,"Detail"}</definedName>
    <definedName name="ddddddddddddddddddddddddddddd" hidden="1">{#N/A,#N/A,TRUE,"Front";#N/A,#N/A,TRUE,"Simple Letter";#N/A,#N/A,TRUE,"Inside";#N/A,#N/A,TRUE,"Contents";#N/A,#N/A,TRUE,"Basis";#N/A,#N/A,TRUE,"Inclusions";#N/A,#N/A,TRUE,"Exclusions";#N/A,#N/A,TRUE,"Areas";#N/A,#N/A,TRUE,"Summary";#N/A,#N/A,TRUE,"Detail"}</definedName>
    <definedName name="dddt" localSheetId="1" hidden="1">{"'Break down'!$A$4"}</definedName>
    <definedName name="dddt" hidden="1">{"'Break down'!$A$4"}</definedName>
    <definedName name="DDFEWFFW" hidden="1">'[1]Rate Analysis'!#REF!</definedName>
    <definedName name="DEC_19" localSheetId="1" hidden="1">{#N/A,#N/A,TRUE,"arnitower";#N/A,#N/A,TRUE,"arnigarage "}</definedName>
    <definedName name="DEC_19" hidden="1">{#N/A,#N/A,TRUE,"arnitower";#N/A,#N/A,TRUE,"arnigarage "}</definedName>
    <definedName name="dec_25" localSheetId="1" hidden="1">{#N/A,#N/A,TRUE,"arnitower";#N/A,#N/A,TRUE,"arnigarage "}</definedName>
    <definedName name="dec_25" hidden="1">{#N/A,#N/A,TRUE,"arnitower";#N/A,#N/A,TRUE,"arnigarage "}</definedName>
    <definedName name="Deepak" localSheetId="1" hidden="1">{#N/A,#N/A,FALSE,"VCR"}</definedName>
    <definedName name="Deepak" hidden="1">{#N/A,#N/A,FALSE,"VCR"}</definedName>
    <definedName name="Delshan" localSheetId="1" hidden="1">{#N/A,#N/A,FALSE,"VCR"}</definedName>
    <definedName name="Delshan" hidden="1">{#N/A,#N/A,FALSE,"VCR"}</definedName>
    <definedName name="depart" localSheetId="1" hidden="1">{"'Sheet1'!$A$4386:$N$4591"}</definedName>
    <definedName name="depart" hidden="1">{"'Sheet1'!$A$4386:$N$4591"}</definedName>
    <definedName name="Depereciation" localSheetId="1" hidden="1">{"'Furniture&amp; O.E'!$A$4:$D$27"}</definedName>
    <definedName name="Depereciation" hidden="1">{"'Furniture&amp; O.E'!$A$4:$D$27"}</definedName>
    <definedName name="dfdfs" localSheetId="1" hidden="1">{"'Sheet1'!$A$4386:$N$4591"}</definedName>
    <definedName name="dfdfs" hidden="1">{"'Sheet1'!$A$4386:$N$4591"}</definedName>
    <definedName name="dffddf" localSheetId="1" hidden="1">{"'Break down'!$A$4"}</definedName>
    <definedName name="dffddf" hidden="1">{"'Break down'!$A$4"}</definedName>
    <definedName name="dffds" localSheetId="1" hidden="1">{#N/A,#N/A,TRUE,"Front";#N/A,#N/A,TRUE,"Simple Letter";#N/A,#N/A,TRUE,"Inside";#N/A,#N/A,TRUE,"Contents";#N/A,#N/A,TRUE,"Basis";#N/A,#N/A,TRUE,"Inclusions";#N/A,#N/A,TRUE,"Exclusions";#N/A,#N/A,TRUE,"Areas";#N/A,#N/A,TRUE,"Summary";#N/A,#N/A,TRUE,"Detail"}</definedName>
    <definedName name="dffds" hidden="1">{#N/A,#N/A,TRUE,"Front";#N/A,#N/A,TRUE,"Simple Letter";#N/A,#N/A,TRUE,"Inside";#N/A,#N/A,TRUE,"Contents";#N/A,#N/A,TRUE,"Basis";#N/A,#N/A,TRUE,"Inclusions";#N/A,#N/A,TRUE,"Exclusions";#N/A,#N/A,TRUE,"Areas";#N/A,#N/A,TRUE,"Summary";#N/A,#N/A,TRUE,"Detail"}</definedName>
    <definedName name="dfffff" localSheetId="1" hidden="1">{#N/A,#N/A,FALSE,"SumG";#N/A,#N/A,FALSE,"ElecG";#N/A,#N/A,FALSE,"MechG";#N/A,#N/A,FALSE,"GeotG";#N/A,#N/A,FALSE,"PrcsG";#N/A,#N/A,FALSE,"TunnG";#N/A,#N/A,FALSE,"CivlG";#N/A,#N/A,FALSE,"NtwkG";#N/A,#N/A,FALSE,"EstgG";#N/A,#N/A,FALSE,"PEngG"}</definedName>
    <definedName name="dfffff" hidden="1">{#N/A,#N/A,FALSE,"SumG";#N/A,#N/A,FALSE,"ElecG";#N/A,#N/A,FALSE,"MechG";#N/A,#N/A,FALSE,"GeotG";#N/A,#N/A,FALSE,"PrcsG";#N/A,#N/A,FALSE,"TunnG";#N/A,#N/A,FALSE,"CivlG";#N/A,#N/A,FALSE,"NtwkG";#N/A,#N/A,FALSE,"EstgG";#N/A,#N/A,FALSE,"PEngG"}</definedName>
    <definedName name="dfgd" localSheetId="1" hidden="1">{#N/A,#N/A,TRUE,"Cover";#N/A,#N/A,TRUE,"Conts";#N/A,#N/A,TRUE,"VOS";#N/A,#N/A,TRUE,"Warrington";#N/A,#N/A,TRUE,"Widnes"}</definedName>
    <definedName name="dfgd" hidden="1">{#N/A,#N/A,TRUE,"Cover";#N/A,#N/A,TRUE,"Conts";#N/A,#N/A,TRUE,"VOS";#N/A,#N/A,TRUE,"Warrington";#N/A,#N/A,TRUE,"Widnes"}</definedName>
    <definedName name="dfgfd" localSheetId="1" hidden="1">{#N/A,#N/A,TRUE,"Front";#N/A,#N/A,TRUE,"Simple Letter";#N/A,#N/A,TRUE,"Inside";#N/A,#N/A,TRUE,"Contents";#N/A,#N/A,TRUE,"Basis";#N/A,#N/A,TRUE,"Inclusions";#N/A,#N/A,TRUE,"Exclusions";#N/A,#N/A,TRUE,"Areas";#N/A,#N/A,TRUE,"Summary";#N/A,#N/A,TRUE,"Detail"}</definedName>
    <definedName name="dfgfd" hidden="1">{#N/A,#N/A,TRUE,"Front";#N/A,#N/A,TRUE,"Simple Letter";#N/A,#N/A,TRUE,"Inside";#N/A,#N/A,TRUE,"Contents";#N/A,#N/A,TRUE,"Basis";#N/A,#N/A,TRUE,"Inclusions";#N/A,#N/A,TRUE,"Exclusions";#N/A,#N/A,TRUE,"Areas";#N/A,#N/A,TRUE,"Summary";#N/A,#N/A,TRUE,"Detail"}</definedName>
    <definedName name="DFGTAETETYER" localSheetId="1" hidden="1">{"'Break down'!$A$4"}</definedName>
    <definedName name="DFGTAETETYER" hidden="1">{"'Break down'!$A$4"}</definedName>
    <definedName name="dfmlksfasn" localSheetId="1" hidden="1">{#N/A,#N/A,TRUE,"Front";#N/A,#N/A,TRUE,"Simple Letter";#N/A,#N/A,TRUE,"Inside";#N/A,#N/A,TRUE,"Contents";#N/A,#N/A,TRUE,"Basis";#N/A,#N/A,TRUE,"Inclusions";#N/A,#N/A,TRUE,"Exclusions";#N/A,#N/A,TRUE,"Areas";#N/A,#N/A,TRUE,"Summary";#N/A,#N/A,TRUE,"Detail"}</definedName>
    <definedName name="dfmlksfasn" hidden="1">{#N/A,#N/A,TRUE,"Front";#N/A,#N/A,TRUE,"Simple Letter";#N/A,#N/A,TRUE,"Inside";#N/A,#N/A,TRUE,"Contents";#N/A,#N/A,TRUE,"Basis";#N/A,#N/A,TRUE,"Inclusions";#N/A,#N/A,TRUE,"Exclusions";#N/A,#N/A,TRUE,"Areas";#N/A,#N/A,TRUE,"Summary";#N/A,#N/A,TRUE,"Detail"}</definedName>
    <definedName name="dgagd" localSheetId="1" hidden="1">{#N/A,#N/A,TRUE,"Basic";#N/A,#N/A,TRUE,"EXT-TABLE";#N/A,#N/A,TRUE,"STEEL";#N/A,#N/A,TRUE,"INT-Table";#N/A,#N/A,TRUE,"STEEL";#N/A,#N/A,TRUE,"Door"}</definedName>
    <definedName name="dgagd" hidden="1">{#N/A,#N/A,TRUE,"Basic";#N/A,#N/A,TRUE,"EXT-TABLE";#N/A,#N/A,TRUE,"STEEL";#N/A,#N/A,TRUE,"INT-Table";#N/A,#N/A,TRUE,"STEEL";#N/A,#N/A,TRUE,"Door"}</definedName>
    <definedName name="dgfd" localSheetId="1" hidden="1">{#N/A,#N/A,FALSE,"SumG";#N/A,#N/A,FALSE,"ElecG";#N/A,#N/A,FALSE,"MechG";#N/A,#N/A,FALSE,"GeotG";#N/A,#N/A,FALSE,"PrcsG";#N/A,#N/A,FALSE,"TunnG";#N/A,#N/A,FALSE,"CivlG";#N/A,#N/A,FALSE,"NtwkG";#N/A,#N/A,FALSE,"EstgG";#N/A,#N/A,FALSE,"PEngG"}</definedName>
    <definedName name="dgfd" hidden="1">{#N/A,#N/A,FALSE,"SumG";#N/A,#N/A,FALSE,"ElecG";#N/A,#N/A,FALSE,"MechG";#N/A,#N/A,FALSE,"GeotG";#N/A,#N/A,FALSE,"PrcsG";#N/A,#N/A,FALSE,"TunnG";#N/A,#N/A,FALSE,"CivlG";#N/A,#N/A,FALSE,"NtwkG";#N/A,#N/A,FALSE,"EstgG";#N/A,#N/A,FALSE,"PEngG"}</definedName>
    <definedName name="dggqwq" localSheetId="1" hidden="1">{#N/A,#N/A,TRUE,"Front";#N/A,#N/A,TRUE,"Simple Letter";#N/A,#N/A,TRUE,"Inside";#N/A,#N/A,TRUE,"Contents";#N/A,#N/A,TRUE,"Basis";#N/A,#N/A,TRUE,"Inclusions";#N/A,#N/A,TRUE,"Exclusions";#N/A,#N/A,TRUE,"Areas";#N/A,#N/A,TRUE,"Summary";#N/A,#N/A,TRUE,"Detail"}</definedName>
    <definedName name="dggqwq" hidden="1">{#N/A,#N/A,TRUE,"Front";#N/A,#N/A,TRUE,"Simple Letter";#N/A,#N/A,TRUE,"Inside";#N/A,#N/A,TRUE,"Contents";#N/A,#N/A,TRUE,"Basis";#N/A,#N/A,TRUE,"Inclusions";#N/A,#N/A,TRUE,"Exclusions";#N/A,#N/A,TRUE,"Areas";#N/A,#N/A,TRUE,"Summary";#N/A,#N/A,TRUE,"Detail"}</definedName>
    <definedName name="dghkl" localSheetId="1" hidden="1">{"'Bill No. 7'!$A$1:$G$32"}</definedName>
    <definedName name="dghkl" hidden="1">{"'Bill No. 7'!$A$1:$G$32"}</definedName>
    <definedName name="DH" hidden="1">'[18]2002년12월'!$A$5:$A$36</definedName>
    <definedName name="dhdfh" localSheetId="1" hidden="1">{#N/A,#N/A,FALSE,"물량산출"}</definedName>
    <definedName name="dhdfh" hidden="1">{#N/A,#N/A,FALSE,"물량산출"}</definedName>
    <definedName name="dhdghh" localSheetId="1" hidden="1">{#N/A,#N/A,FALSE,"포장2"}</definedName>
    <definedName name="dhdghh" hidden="1">{#N/A,#N/A,FALSE,"포장2"}</definedName>
    <definedName name="dhdhfh" localSheetId="1" hidden="1">{#N/A,#N/A,FALSE,"물량산출"}</definedName>
    <definedName name="dhdhfh" hidden="1">{#N/A,#N/A,FALSE,"물량산출"}</definedName>
    <definedName name="dhd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localSheetId="1" hidden="1">{#N/A,#N/A,FALSE,"운반시간"}</definedName>
    <definedName name="dhfdh" hidden="1">{#N/A,#N/A,FALSE,"운반시간"}</definedName>
    <definedName name="dhgdf" localSheetId="1" hidden="1">{#N/A,#N/A,TRUE,"Front";#N/A,#N/A,TRUE,"Simple Letter";#N/A,#N/A,TRUE,"Inside";#N/A,#N/A,TRUE,"Contents";#N/A,#N/A,TRUE,"Basis";#N/A,#N/A,TRUE,"Inclusions";#N/A,#N/A,TRUE,"Exclusions";#N/A,#N/A,TRUE,"Areas";#N/A,#N/A,TRUE,"Summary";#N/A,#N/A,TRUE,"Detail"}</definedName>
    <definedName name="dhgdf" hidden="1">{#N/A,#N/A,TRUE,"Front";#N/A,#N/A,TRUE,"Simple Letter";#N/A,#N/A,TRUE,"Inside";#N/A,#N/A,TRUE,"Contents";#N/A,#N/A,TRUE,"Basis";#N/A,#N/A,TRUE,"Inclusions";#N/A,#N/A,TRUE,"Exclusions";#N/A,#N/A,TRUE,"Areas";#N/A,#N/A,TRUE,"Summary";#N/A,#N/A,TRUE,"Detail"}</definedName>
    <definedName name="dhghdh" localSheetId="1" hidden="1">{#N/A,#N/A,FALSE,"갑지";#N/A,#N/A,FALSE,"개요";#N/A,#N/A,FALSE,"비목별";#N/A,#N/A,FALSE,"건물별";#N/A,#N/A,FALSE,"기구표";#N/A,#N/A,FALSE,"직원투입"}</definedName>
    <definedName name="dhghdh" hidden="1">{#N/A,#N/A,FALSE,"갑지";#N/A,#N/A,FALSE,"개요";#N/A,#N/A,FALSE,"비목별";#N/A,#N/A,FALSE,"건물별";#N/A,#N/A,FALSE,"기구표";#N/A,#N/A,FALSE,"직원투입"}</definedName>
    <definedName name="dhghjhg" localSheetId="1" hidden="1">{#N/A,#N/A,FALSE,"물량산출"}</definedName>
    <definedName name="dhghjhg" hidden="1">{#N/A,#N/A,FALSE,"물량산출"}</definedName>
    <definedName name="dhh"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TML" localSheetId="1" hidden="1">{"'Sheet1'!$A$4386:$N$4591"}</definedName>
    <definedName name="DHTML" hidden="1">{"'Sheet1'!$A$4386:$N$4591"}</definedName>
    <definedName name="DIGN" localSheetId="1" hidden="1">{#N/A,#N/A,TRUE,"Basic";#N/A,#N/A,TRUE,"EXT-TABLE";#N/A,#N/A,TRUE,"STEEL";#N/A,#N/A,TRUE,"INT-Table";#N/A,#N/A,TRUE,"STEEL";#N/A,#N/A,TRUE,"Door"}</definedName>
    <definedName name="DIGN" hidden="1">{#N/A,#N/A,TRUE,"Basic";#N/A,#N/A,TRUE,"EXT-TABLE";#N/A,#N/A,TRUE,"STEEL";#N/A,#N/A,TRUE,"INT-Table";#N/A,#N/A,TRUE,"STEEL";#N/A,#N/A,TRUE,"Door"}</definedName>
    <definedName name="DIM" localSheetId="1" hidden="1">{#N/A,#N/A,FALSE,"CAM-G7";#N/A,#N/A,FALSE,"SPL";#N/A,#N/A,FALSE,"butt-in G7";#N/A,#N/A,FALSE,"dia-in G7";#N/A,#N/A,FALSE,"추가-STA G7"}</definedName>
    <definedName name="DIM" hidden="1">{#N/A,#N/A,FALSE,"CAM-G7";#N/A,#N/A,FALSE,"SPL";#N/A,#N/A,FALSE,"butt-in G7";#N/A,#N/A,FALSE,"dia-in G7";#N/A,#N/A,FALSE,"추가-STA G7"}</definedName>
    <definedName name="Discount" localSheetId="1" hidden="1">#REF!</definedName>
    <definedName name="Discount" hidden="1">#REF!</definedName>
    <definedName name="display_area_2" hidden="1">#REF!</definedName>
    <definedName name="djhdgjdj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localSheetId="1" hidden="1">{#N/A,#N/A,FALSE,"2~8번"}</definedName>
    <definedName name="djhgjghj" hidden="1">{#N/A,#N/A,FALSE,"2~8번"}</definedName>
    <definedName name="djhk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localSheetId="1" hidden="1">{#N/A,#N/A,TRUE,"Cover";#N/A,#N/A,TRUE,"Conts";#N/A,#N/A,TRUE,"VOS";#N/A,#N/A,TRUE,"Warrington";#N/A,#N/A,TRUE,"Widnes"}</definedName>
    <definedName name="djjii" hidden="1">{#N/A,#N/A,TRUE,"Cover";#N/A,#N/A,TRUE,"Conts";#N/A,#N/A,TRUE,"VOS";#N/A,#N/A,TRUE,"Warrington";#N/A,#N/A,TRUE,"Widnes"}</definedName>
    <definedName name="DKDLFJKDS" localSheetId="1" hidden="1">{#N/A,#N/A,TRUE,"Basic";#N/A,#N/A,TRUE,"EXT-TABLE";#N/A,#N/A,TRUE,"STEEL";#N/A,#N/A,TRUE,"INT-Table";#N/A,#N/A,TRUE,"STEEL";#N/A,#N/A,TRUE,"Door"}</definedName>
    <definedName name="DKDLFJKDS" hidden="1">{#N/A,#N/A,TRUE,"Basic";#N/A,#N/A,TRUE,"EXT-TABLE";#N/A,#N/A,TRUE,"STEEL";#N/A,#N/A,TRUE,"INT-Table";#N/A,#N/A,TRUE,"STEEL";#N/A,#N/A,TRUE,"Door"}</definedName>
    <definedName name="dn" localSheetId="1" hidden="1">{#N/A,#N/A,FALSE,"혼합골재"}</definedName>
    <definedName name="dn" hidden="1">{#N/A,#N/A,FALSE,"혼합골재"}</definedName>
    <definedName name="dpr" localSheetId="1" hidden="1">{"'Sheet1'!$A$4386:$N$4591"}</definedName>
    <definedName name="dpr" hidden="1">{"'Sheet1'!$A$4386:$N$4591"}</definedName>
    <definedName name="drytytuyu" localSheetId="1" hidden="1">{#N/A,#N/A,TRUE,"Cover";#N/A,#N/A,TRUE,"Conts";#N/A,#N/A,TRUE,"VOS";#N/A,#N/A,TRUE,"Warrington";#N/A,#N/A,TRUE,"Widnes"}</definedName>
    <definedName name="drytytuyu" hidden="1">{#N/A,#N/A,TRUE,"Cover";#N/A,#N/A,TRUE,"Conts";#N/A,#N/A,TRUE,"VOS";#N/A,#N/A,TRUE,"Warrington";#N/A,#N/A,TRUE,"Widnes"}</definedName>
    <definedName name="dsmnfsfn" localSheetId="1" hidden="1">{#N/A,#N/A,TRUE,"Front";#N/A,#N/A,TRUE,"Simple Letter";#N/A,#N/A,TRUE,"Inside";#N/A,#N/A,TRUE,"Contents";#N/A,#N/A,TRUE,"Basis";#N/A,#N/A,TRUE,"Inclusions";#N/A,#N/A,TRUE,"Exclusions";#N/A,#N/A,TRUE,"Areas";#N/A,#N/A,TRUE,"Summary";#N/A,#N/A,TRUE,"Detail"}</definedName>
    <definedName name="dsmnfsfn" hidden="1">{#N/A,#N/A,TRUE,"Front";#N/A,#N/A,TRUE,"Simple Letter";#N/A,#N/A,TRUE,"Inside";#N/A,#N/A,TRUE,"Contents";#N/A,#N/A,TRUE,"Basis";#N/A,#N/A,TRUE,"Inclusions";#N/A,#N/A,TRUE,"Exclusions";#N/A,#N/A,TRUE,"Areas";#N/A,#N/A,TRUE,"Summary";#N/A,#N/A,TRUE,"Detail"}</definedName>
    <definedName name="DSP" localSheetId="1" hidden="1">{#N/A,#N/A,FALSE,"估價單  (3)"}</definedName>
    <definedName name="DSP" hidden="1">{#N/A,#N/A,FALSE,"估價單  (3)"}</definedName>
    <definedName name="DT_A2"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localSheetId="1" hidden="1">{#N/A,#N/A,TRUE,"Cover";#N/A,#N/A,TRUE,"Conts";#N/A,#N/A,TRUE,"VOS";#N/A,#N/A,TRUE,"Warrington";#N/A,#N/A,TRUE,"Widnes"}</definedName>
    <definedName name="dtdry" hidden="1">{#N/A,#N/A,TRUE,"Cover";#N/A,#N/A,TRUE,"Conts";#N/A,#N/A,TRUE,"VOS";#N/A,#N/A,TRUE,"Warrington";#N/A,#N/A,TRUE,"Widnes"}</definedName>
    <definedName name="dthyn" localSheetId="1" hidden="1">{#N/A,#N/A,TRUE,"Front";#N/A,#N/A,TRUE,"Simple Letter";#N/A,#N/A,TRUE,"Inside";#N/A,#N/A,TRUE,"Contents";#N/A,#N/A,TRUE,"Basis";#N/A,#N/A,TRUE,"Inclusions";#N/A,#N/A,TRUE,"Exclusions";#N/A,#N/A,TRUE,"Areas";#N/A,#N/A,TRUE,"Summary";#N/A,#N/A,TRUE,"Detail"}</definedName>
    <definedName name="dthyn" hidden="1">{#N/A,#N/A,TRUE,"Front";#N/A,#N/A,TRUE,"Simple Letter";#N/A,#N/A,TRUE,"Inside";#N/A,#N/A,TRUE,"Contents";#N/A,#N/A,TRUE,"Basis";#N/A,#N/A,TRUE,"Inclusions";#N/A,#N/A,TRUE,"Exclusions";#N/A,#N/A,TRUE,"Areas";#N/A,#N/A,TRUE,"Summary";#N/A,#N/A,TRUE,"Detail"}</definedName>
    <definedName name="dturuthju" localSheetId="1" hidden="1">{#N/A,#N/A,TRUE,"Cover";#N/A,#N/A,TRUE,"Conts";#N/A,#N/A,TRUE,"VOS";#N/A,#N/A,TRUE,"Warrington";#N/A,#N/A,TRUE,"Widnes"}</definedName>
    <definedName name="dturuthju" hidden="1">{#N/A,#N/A,TRUE,"Cover";#N/A,#N/A,TRUE,"Conts";#N/A,#N/A,TRUE,"VOS";#N/A,#N/A,TRUE,"Warrington";#N/A,#N/A,TRUE,"Widnes"}</definedName>
    <definedName name="dtyusdu" localSheetId="1" hidden="1">{#N/A,#N/A,TRUE,"Front";#N/A,#N/A,TRUE,"Simple Letter";#N/A,#N/A,TRUE,"Inside";#N/A,#N/A,TRUE,"Contents";#N/A,#N/A,TRUE,"Basis";#N/A,#N/A,TRUE,"Inclusions";#N/A,#N/A,TRUE,"Exclusions";#N/A,#N/A,TRUE,"Areas";#N/A,#N/A,TRUE,"Summary";#N/A,#N/A,TRUE,"Detail"}</definedName>
    <definedName name="dtyusdu" hidden="1">{#N/A,#N/A,TRUE,"Front";#N/A,#N/A,TRUE,"Simple Letter";#N/A,#N/A,TRUE,"Inside";#N/A,#N/A,TRUE,"Contents";#N/A,#N/A,TRUE,"Basis";#N/A,#N/A,TRUE,"Inclusions";#N/A,#N/A,TRUE,"Exclusions";#N/A,#N/A,TRUE,"Areas";#N/A,#N/A,TRUE,"Summary";#N/A,#N/A,TRUE,"Detail"}</definedName>
    <definedName name="dueuuiyj" localSheetId="1" hidden="1">{#N/A,#N/A,TRUE,"Cover";#N/A,#N/A,TRUE,"Conts";#N/A,#N/A,TRUE,"VOS";#N/A,#N/A,TRUE,"Warrington";#N/A,#N/A,TRUE,"Widnes"}</definedName>
    <definedName name="dueuuiyj" hidden="1">{#N/A,#N/A,TRUE,"Cover";#N/A,#N/A,TRUE,"Conts";#N/A,#N/A,TRUE,"VOS";#N/A,#N/A,TRUE,"Warrington";#N/A,#N/A,TRUE,"Widnes"}</definedName>
    <definedName name="dvbgf" localSheetId="1" hidden="1">{#N/A,#N/A,FALSE,"SumD";#N/A,#N/A,FALSE,"ElecD";#N/A,#N/A,FALSE,"MechD";#N/A,#N/A,FALSE,"GeotD";#N/A,#N/A,FALSE,"PrcsD";#N/A,#N/A,FALSE,"TunnD";#N/A,#N/A,FALSE,"CivlD";#N/A,#N/A,FALSE,"NtwkD";#N/A,#N/A,FALSE,"EstgD";#N/A,#N/A,FALSE,"PEngD"}</definedName>
    <definedName name="dvbgf" hidden="1">{#N/A,#N/A,FALSE,"SumD";#N/A,#N/A,FALSE,"ElecD";#N/A,#N/A,FALSE,"MechD";#N/A,#N/A,FALSE,"GeotD";#N/A,#N/A,FALSE,"PrcsD";#N/A,#N/A,FALSE,"TunnD";#N/A,#N/A,FALSE,"CivlD";#N/A,#N/A,FALSE,"NtwkD";#N/A,#N/A,FALSE,"EstgD";#N/A,#N/A,FALSE,"PEngD"}</definedName>
    <definedName name="dwgyg" localSheetId="1" hidden="1">{#N/A,#N/A,TRUE,"Front";#N/A,#N/A,TRUE,"Simple Letter";#N/A,#N/A,TRUE,"Inside";#N/A,#N/A,TRUE,"Contents";#N/A,#N/A,TRUE,"Basis";#N/A,#N/A,TRUE,"Inclusions";#N/A,#N/A,TRUE,"Exclusions";#N/A,#N/A,TRUE,"Areas";#N/A,#N/A,TRUE,"Summary";#N/A,#N/A,TRUE,"Detail"}</definedName>
    <definedName name="dwgyg" hidden="1">{#N/A,#N/A,TRUE,"Front";#N/A,#N/A,TRUE,"Simple Letter";#N/A,#N/A,TRUE,"Inside";#N/A,#N/A,TRUE,"Contents";#N/A,#N/A,TRUE,"Basis";#N/A,#N/A,TRUE,"Inclusions";#N/A,#N/A,TRUE,"Exclusions";#N/A,#N/A,TRUE,"Areas";#N/A,#N/A,TRUE,"Summary";#N/A,#N/A,TRUE,"Detail"}</definedName>
    <definedName name="DWH" localSheetId="1"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localSheetId="1" hidden="1">{#N/A,#N/A,TRUE,"Basic";#N/A,#N/A,TRUE,"EXT-TABLE";#N/A,#N/A,TRUE,"STEEL";#N/A,#N/A,TRUE,"INT-Table";#N/A,#N/A,TRUE,"STEEL";#N/A,#N/A,TRUE,"Door"}</definedName>
    <definedName name="dwv" hidden="1">{#N/A,#N/A,TRUE,"Basic";#N/A,#N/A,TRUE,"EXT-TABLE";#N/A,#N/A,TRUE,"STEEL";#N/A,#N/A,TRUE,"INT-Table";#N/A,#N/A,TRUE,"STEEL";#N/A,#N/A,TRUE,"Door"}</definedName>
    <definedName name="dydfugfuj" localSheetId="1" hidden="1">{#N/A,#N/A,TRUE,"Cover";#N/A,#N/A,TRUE,"Conts";#N/A,#N/A,TRUE,"VOS";#N/A,#N/A,TRUE,"Warrington";#N/A,#N/A,TRUE,"Widnes"}</definedName>
    <definedName name="dydfugfuj" hidden="1">{#N/A,#N/A,TRUE,"Cover";#N/A,#N/A,TRUE,"Conts";#N/A,#N/A,TRUE,"VOS";#N/A,#N/A,TRUE,"Warrington";#N/A,#N/A,TRUE,"Widnes"}</definedName>
    <definedName name="dyuiuouo" localSheetId="1" hidden="1">{#N/A,#N/A,TRUE,"Cover";#N/A,#N/A,TRUE,"Conts";#N/A,#N/A,TRUE,"VOS";#N/A,#N/A,TRUE,"Warrington";#N/A,#N/A,TRUE,"Widnes"}</definedName>
    <definedName name="dyuiuouo" hidden="1">{#N/A,#N/A,TRUE,"Cover";#N/A,#N/A,TRUE,"Conts";#N/A,#N/A,TRUE,"VOS";#N/A,#N/A,TRUE,"Warrington";#N/A,#N/A,TRUE,"Widnes"}</definedName>
    <definedName name="eagrga" localSheetId="1" hidden="1">{#N/A,#N/A,TRUE,"Cover";#N/A,#N/A,TRUE,"Conts";#N/A,#N/A,TRUE,"VOS";#N/A,#N/A,TRUE,"Warrington";#N/A,#N/A,TRUE,"Widnes"}</definedName>
    <definedName name="eagrga" hidden="1">{#N/A,#N/A,TRUE,"Cover";#N/A,#N/A,TRUE,"Conts";#N/A,#N/A,TRUE,"VOS";#N/A,#N/A,TRUE,"Warrington";#N/A,#N/A,TRUE,"Widnes"}</definedName>
    <definedName name="ed" localSheetId="1" hidden="1">[12]FitOutConfCentre!#REF!</definedName>
    <definedName name="ed" hidden="1">[12]FitOutConfCentre!#REF!</definedName>
    <definedName name="edsed" localSheetId="1" hidden="1">[11]FitOutConfCentre!#REF!</definedName>
    <definedName name="edsed" hidden="1">[11]FitOutConfCentre!#REF!</definedName>
    <definedName name="eedrfe" localSheetId="1" hidden="1">{#N/A,#N/A,TRUE,"Front";#N/A,#N/A,TRUE,"Simple Letter";#N/A,#N/A,TRUE,"Inside";#N/A,#N/A,TRUE,"Contents";#N/A,#N/A,TRUE,"Basis";#N/A,#N/A,TRUE,"Inclusions";#N/A,#N/A,TRUE,"Exclusions";#N/A,#N/A,TRUE,"Areas";#N/A,#N/A,TRUE,"Summary";#N/A,#N/A,TRUE,"Detail"}</definedName>
    <definedName name="eedrfe" hidden="1">{#N/A,#N/A,TRUE,"Front";#N/A,#N/A,TRUE,"Simple Letter";#N/A,#N/A,TRUE,"Inside";#N/A,#N/A,TRUE,"Contents";#N/A,#N/A,TRUE,"Basis";#N/A,#N/A,TRUE,"Inclusions";#N/A,#N/A,TRUE,"Exclusions";#N/A,#N/A,TRUE,"Areas";#N/A,#N/A,TRUE,"Summary";#N/A,#N/A,TRUE,"Detail"}</definedName>
    <definedName name="eeeee" localSheetId="1" hidden="1">{#N/A,#N/A,TRUE,"Cover";#N/A,#N/A,TRUE,"Conts";#N/A,#N/A,TRUE,"VOS";#N/A,#N/A,TRUE,"Warrington";#N/A,#N/A,TRUE,"Widnes"}</definedName>
    <definedName name="eeeee" hidden="1">{#N/A,#N/A,TRUE,"Cover";#N/A,#N/A,TRUE,"Conts";#N/A,#N/A,TRUE,"VOS";#N/A,#N/A,TRUE,"Warrington";#N/A,#N/A,TRUE,"Widnes"}</definedName>
    <definedName name="efrdefd" localSheetId="1" hidden="1">{#N/A,#N/A,FALSE,"BS-lead";#N/A,#N/A,FALSE,"BS- cladding";#N/A,#N/A,FALSE,"BS-GRC";#N/A,#N/A,FALSE,"P&amp;L-Lead";#N/A,#N/A,FALSE,"P&amp;L-Cladding";#N/A,#N/A,FALSE,"P&amp;L-GRC"}</definedName>
    <definedName name="efrdefd" hidden="1">{#N/A,#N/A,FALSE,"BS-lead";#N/A,#N/A,FALSE,"BS- cladding";#N/A,#N/A,FALSE,"BS-GRC";#N/A,#N/A,FALSE,"P&amp;L-Lead";#N/A,#N/A,FALSE,"P&amp;L-Cladding";#N/A,#N/A,FALSE,"P&amp;L-GRC"}</definedName>
    <definedName name="egag" localSheetId="1" hidden="1">{#N/A,#N/A,TRUE,"Cover";#N/A,#N/A,TRUE,"Conts";#N/A,#N/A,TRUE,"VOS";#N/A,#N/A,TRUE,"Warrington";#N/A,#N/A,TRUE,"Widnes"}</definedName>
    <definedName name="egag" hidden="1">{#N/A,#N/A,TRUE,"Cover";#N/A,#N/A,TRUE,"Conts";#N/A,#N/A,TRUE,"VOS";#N/A,#N/A,TRUE,"Warrington";#N/A,#N/A,TRUE,"Widnes"}</definedName>
    <definedName name="Ele" localSheetId="1" hidden="1">{"'Break down'!$A$4"}</definedName>
    <definedName name="Ele" hidden="1">{"'Break down'!$A$4"}</definedName>
    <definedName name="ELEE" localSheetId="1" hidden="1">{"'Break down'!$A$4"}</definedName>
    <definedName name="ELEE" hidden="1">{"'Break down'!$A$4"}</definedName>
    <definedName name="ELLEN1" localSheetId="1" hidden="1">{#N/A,#N/A,FALSE,"CCTV"}</definedName>
    <definedName name="ELLEN1" hidden="1">{#N/A,#N/A,FALSE,"CCTV"}</definedName>
    <definedName name="ELLEN10" localSheetId="1" hidden="1">{#N/A,#N/A,FALSE,"CCTV"}</definedName>
    <definedName name="ELLEN10" hidden="1">{#N/A,#N/A,FALSE,"CCTV"}</definedName>
    <definedName name="ELLEN11" localSheetId="1" hidden="1">{#N/A,#N/A,FALSE,"CCTV"}</definedName>
    <definedName name="ELLEN11" hidden="1">{#N/A,#N/A,FALSE,"CCTV"}</definedName>
    <definedName name="ELLEN12" localSheetId="1" hidden="1">{#N/A,#N/A,FALSE,"CCTV"}</definedName>
    <definedName name="ELLEN12" hidden="1">{#N/A,#N/A,FALSE,"CCTV"}</definedName>
    <definedName name="ELLEN13" localSheetId="1" hidden="1">{#N/A,#N/A,FALSE,"CCTV"}</definedName>
    <definedName name="ELLEN13" hidden="1">{#N/A,#N/A,FALSE,"CCTV"}</definedName>
    <definedName name="ELLEN14" localSheetId="1" hidden="1">{#N/A,#N/A,FALSE,"CCTV"}</definedName>
    <definedName name="ELLEN14" hidden="1">{#N/A,#N/A,FALSE,"CCTV"}</definedName>
    <definedName name="ELLEN15" localSheetId="1" hidden="1">{#N/A,#N/A,FALSE,"CCTV"}</definedName>
    <definedName name="ELLEN15" hidden="1">{#N/A,#N/A,FALSE,"CCTV"}</definedName>
    <definedName name="ELLEN16" localSheetId="1" hidden="1">{#N/A,#N/A,FALSE,"CCTV"}</definedName>
    <definedName name="ELLEN16" hidden="1">{#N/A,#N/A,FALSE,"CCTV"}</definedName>
    <definedName name="ELLEN17" localSheetId="1" hidden="1">{#N/A,#N/A,FALSE,"CCTV"}</definedName>
    <definedName name="ELLEN17" hidden="1">{#N/A,#N/A,FALSE,"CCTV"}</definedName>
    <definedName name="ELLEN18" localSheetId="1" hidden="1">{#N/A,#N/A,FALSE,"CCTV"}</definedName>
    <definedName name="ELLEN18" hidden="1">{#N/A,#N/A,FALSE,"CCTV"}</definedName>
    <definedName name="ELLEN19" localSheetId="1" hidden="1">{#N/A,#N/A,FALSE,"CCTV"}</definedName>
    <definedName name="ELLEN19" hidden="1">{#N/A,#N/A,FALSE,"CCTV"}</definedName>
    <definedName name="ELLEN2" localSheetId="1" hidden="1">{#N/A,#N/A,FALSE,"CCTV"}</definedName>
    <definedName name="ELLEN2" hidden="1">{#N/A,#N/A,FALSE,"CCTV"}</definedName>
    <definedName name="ELLEN3" localSheetId="1" hidden="1">{#N/A,#N/A,FALSE,"CCTV"}</definedName>
    <definedName name="ELLEN3" hidden="1">{#N/A,#N/A,FALSE,"CCTV"}</definedName>
    <definedName name="ELLEN4" localSheetId="1" hidden="1">{#N/A,#N/A,FALSE,"CCTV"}</definedName>
    <definedName name="ELLEN4" hidden="1">{#N/A,#N/A,FALSE,"CCTV"}</definedName>
    <definedName name="ELLEN5" localSheetId="1" hidden="1">{#N/A,#N/A,FALSE,"CCTV"}</definedName>
    <definedName name="ELLEN5" hidden="1">{#N/A,#N/A,FALSE,"CCTV"}</definedName>
    <definedName name="ELLEN6" localSheetId="1" hidden="1">{#N/A,#N/A,FALSE,"CCTV"}</definedName>
    <definedName name="ELLEN6" hidden="1">{#N/A,#N/A,FALSE,"CCTV"}</definedName>
    <definedName name="ELLEN7" localSheetId="1" hidden="1">{#N/A,#N/A,FALSE,"CCTV"}</definedName>
    <definedName name="ELLEN7" hidden="1">{#N/A,#N/A,FALSE,"CCTV"}</definedName>
    <definedName name="ELLEN8" localSheetId="1" hidden="1">{#N/A,#N/A,FALSE,"CCTV"}</definedName>
    <definedName name="ELLEN8" hidden="1">{#N/A,#N/A,FALSE,"CCTV"}</definedName>
    <definedName name="ELLEN9" localSheetId="1" hidden="1">{#N/A,#N/A,FALSE,"CCTV"}</definedName>
    <definedName name="ELLEN9" hidden="1">{#N/A,#N/A,FALSE,"CCTV"}</definedName>
    <definedName name="empty" localSheetId="1" hidden="1">{#N/A,#N/A,FALSE,"963YR";#N/A,#N/A,FALSE,"mkt mix";#N/A,#N/A,FALSE,"sect 5";#N/A,#N/A,FALSE,"sect 6";#N/A,#N/A,FALSE,"csh";#N/A,#N/A,FALSE,"capx";#N/A,#N/A,FALSE,"bal sheet"}</definedName>
    <definedName name="empty" hidden="1">{#N/A,#N/A,FALSE,"963YR";#N/A,#N/A,FALSE,"mkt mix";#N/A,#N/A,FALSE,"sect 5";#N/A,#N/A,FALSE,"sect 6";#N/A,#N/A,FALSE,"csh";#N/A,#N/A,FALSE,"capx";#N/A,#N/A,FALSE,"bal sheet"}</definedName>
    <definedName name="er" localSheetId="1" hidden="1">{#N/A,#N/A,FALSE,"SumG";#N/A,#N/A,FALSE,"ElecG";#N/A,#N/A,FALSE,"MechG";#N/A,#N/A,FALSE,"GeotG";#N/A,#N/A,FALSE,"PrcsG";#N/A,#N/A,FALSE,"TunnG";#N/A,#N/A,FALSE,"CivlG";#N/A,#N/A,FALSE,"NtwkG";#N/A,#N/A,FALSE,"EstgG";#N/A,#N/A,FALSE,"PEngG"}</definedName>
    <definedName name="er" hidden="1">{#N/A,#N/A,FALSE,"SumG";#N/A,#N/A,FALSE,"ElecG";#N/A,#N/A,FALSE,"MechG";#N/A,#N/A,FALSE,"GeotG";#N/A,#N/A,FALSE,"PrcsG";#N/A,#N/A,FALSE,"TunnG";#N/A,#N/A,FALSE,"CivlG";#N/A,#N/A,FALSE,"NtwkG";#N/A,#N/A,FALSE,"EstgG";#N/A,#N/A,FALSE,"PEngG"}</definedName>
    <definedName name="erer"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localSheetId="1" hidden="1">{#N/A,#N/A,TRUE,"Cover";#N/A,#N/A,TRUE,"Conts";#N/A,#N/A,TRUE,"VOS";#N/A,#N/A,TRUE,"Warrington";#N/A,#N/A,TRUE,"Widnes"}</definedName>
    <definedName name="ergaghag" hidden="1">{#N/A,#N/A,TRUE,"Cover";#N/A,#N/A,TRUE,"Conts";#N/A,#N/A,TRUE,"VOS";#N/A,#N/A,TRUE,"Warrington";#N/A,#N/A,TRUE,"Widnes"}</definedName>
    <definedName name="ergega" localSheetId="1" hidden="1">{#N/A,#N/A,TRUE,"Cover";#N/A,#N/A,TRUE,"Conts";#N/A,#N/A,TRUE,"VOS";#N/A,#N/A,TRUE,"Warrington";#N/A,#N/A,TRUE,"Widnes"}</definedName>
    <definedName name="ergega" hidden="1">{#N/A,#N/A,TRUE,"Cover";#N/A,#N/A,TRUE,"Conts";#N/A,#N/A,TRUE,"VOS";#N/A,#N/A,TRUE,"Warrington";#N/A,#N/A,TRUE,"Widnes"}</definedName>
    <definedName name="ergtaeg" localSheetId="1" hidden="1">{#N/A,#N/A,TRUE,"Cover";#N/A,#N/A,TRUE,"Conts";#N/A,#N/A,TRUE,"VOS";#N/A,#N/A,TRUE,"Warrington";#N/A,#N/A,TRUE,"Widnes"}</definedName>
    <definedName name="ergtaeg" hidden="1">{#N/A,#N/A,TRUE,"Cover";#N/A,#N/A,TRUE,"Conts";#N/A,#N/A,TRUE,"VOS";#N/A,#N/A,TRUE,"Warrington";#N/A,#N/A,TRUE,"Widnes"}</definedName>
    <definedName name="ERKGNRR" localSheetId="1" hidden="1">{#N/A,#N/A,TRUE,"Front";#N/A,#N/A,TRUE,"Simple Letter";#N/A,#N/A,TRUE,"Inside";#N/A,#N/A,TRUE,"Contents";#N/A,#N/A,TRUE,"Basis";#N/A,#N/A,TRUE,"Inclusions";#N/A,#N/A,TRUE,"Exclusions";#N/A,#N/A,TRUE,"Areas";#N/A,#N/A,TRUE,"Summary";#N/A,#N/A,TRUE,"Detail"}</definedName>
    <definedName name="ERKGNRR" hidden="1">{#N/A,#N/A,TRUE,"Front";#N/A,#N/A,TRUE,"Simple Letter";#N/A,#N/A,TRUE,"Inside";#N/A,#N/A,TRUE,"Contents";#N/A,#N/A,TRUE,"Basis";#N/A,#N/A,TRUE,"Inclusions";#N/A,#N/A,TRUE,"Exclusions";#N/A,#N/A,TRUE,"Areas";#N/A,#N/A,TRUE,"Summary";#N/A,#N/A,TRUE,"Detail"}</definedName>
    <definedName name="ErrName301948010" localSheetId="1" hidden="1">{0,0,0,0;0,0,0,0;0,0,0,0;0,0,0,0;0,0,0,0;0,0,0,0}</definedName>
    <definedName name="ErrName301948010" hidden="1">{0,0,0,0;0,0,0,0;0,0,0,0;0,0,0,0;0,0,0,0;0,0,0,0}</definedName>
    <definedName name="ersyy" localSheetId="1" hidden="1">{#N/A,#N/A,TRUE,"Cover";#N/A,#N/A,TRUE,"Conts";#N/A,#N/A,TRUE,"VOS";#N/A,#N/A,TRUE,"Warrington";#N/A,#N/A,TRUE,"Widnes"}</definedName>
    <definedName name="ersyy" hidden="1">{#N/A,#N/A,TRUE,"Cover";#N/A,#N/A,TRUE,"Conts";#N/A,#N/A,TRUE,"VOS";#N/A,#N/A,TRUE,"Warrington";#N/A,#N/A,TRUE,"Widnes"}</definedName>
    <definedName name="erter" localSheetId="1" hidden="1">{#N/A,#N/A,TRUE,"Front";#N/A,#N/A,TRUE,"Simple Letter";#N/A,#N/A,TRUE,"Inside";#N/A,#N/A,TRUE,"Contents";#N/A,#N/A,TRUE,"Basis";#N/A,#N/A,TRUE,"Inclusions";#N/A,#N/A,TRUE,"Exclusions";#N/A,#N/A,TRUE,"Areas";#N/A,#N/A,TRUE,"Summary";#N/A,#N/A,TRUE,"Detail"}</definedName>
    <definedName name="erter" hidden="1">{#N/A,#N/A,TRUE,"Front";#N/A,#N/A,TRUE,"Simple Letter";#N/A,#N/A,TRUE,"Inside";#N/A,#N/A,TRUE,"Contents";#N/A,#N/A,TRUE,"Basis";#N/A,#N/A,TRUE,"Inclusions";#N/A,#N/A,TRUE,"Exclusions";#N/A,#N/A,TRUE,"Areas";#N/A,#N/A,TRUE,"Summary";#N/A,#N/A,TRUE,"Detail"}</definedName>
    <definedName name="ertertyry" localSheetId="1" hidden="1">{#N/A,#N/A,TRUE,"Cover";#N/A,#N/A,TRUE,"Conts";#N/A,#N/A,TRUE,"VOS";#N/A,#N/A,TRUE,"Warrington";#N/A,#N/A,TRUE,"Widnes"}</definedName>
    <definedName name="ertertyry" hidden="1">{#N/A,#N/A,TRUE,"Cover";#N/A,#N/A,TRUE,"Conts";#N/A,#N/A,TRUE,"VOS";#N/A,#N/A,TRUE,"Warrington";#N/A,#N/A,TRUE,"Widnes"}</definedName>
    <definedName name="erterydrutru" localSheetId="1" hidden="1">{#N/A,#N/A,TRUE,"Cover";#N/A,#N/A,TRUE,"Conts";#N/A,#N/A,TRUE,"VOS";#N/A,#N/A,TRUE,"Warrington";#N/A,#N/A,TRUE,"Widnes"}</definedName>
    <definedName name="erterydrutru" hidden="1">{#N/A,#N/A,TRUE,"Cover";#N/A,#N/A,TRUE,"Conts";#N/A,#N/A,TRUE,"VOS";#N/A,#N/A,TRUE,"Warrington";#N/A,#N/A,TRUE,"Widnes"}</definedName>
    <definedName name="erteysry" localSheetId="1" hidden="1">{#N/A,#N/A,TRUE,"Cover";#N/A,#N/A,TRUE,"Conts";#N/A,#N/A,TRUE,"VOS";#N/A,#N/A,TRUE,"Warrington";#N/A,#N/A,TRUE,"Widnes"}</definedName>
    <definedName name="erteysry" hidden="1">{#N/A,#N/A,TRUE,"Cover";#N/A,#N/A,TRUE,"Conts";#N/A,#N/A,TRUE,"VOS";#N/A,#N/A,TRUE,"Warrington";#N/A,#N/A,TRUE,"Widnes"}</definedName>
    <definedName name="erwewr" localSheetId="1" hidden="1">{#N/A,#N/A,TRUE,"Front";#N/A,#N/A,TRUE,"Simple Letter";#N/A,#N/A,TRUE,"Inside";#N/A,#N/A,TRUE,"Contents";#N/A,#N/A,TRUE,"Basis";#N/A,#N/A,TRUE,"Inclusions";#N/A,#N/A,TRUE,"Exclusions";#N/A,#N/A,TRUE,"Areas";#N/A,#N/A,TRUE,"Summary";#N/A,#N/A,TRUE,"Detail"}</definedName>
    <definedName name="erwewr" hidden="1">{#N/A,#N/A,TRUE,"Front";#N/A,#N/A,TRUE,"Simple Letter";#N/A,#N/A,TRUE,"Inside";#N/A,#N/A,TRUE,"Contents";#N/A,#N/A,TRUE,"Basis";#N/A,#N/A,TRUE,"Inclusions";#N/A,#N/A,TRUE,"Exclusions";#N/A,#N/A,TRUE,"Areas";#N/A,#N/A,TRUE,"Summary";#N/A,#N/A,TRUE,"Detail"}</definedName>
    <definedName name="eryr" localSheetId="1" hidden="1">{#N/A,#N/A,TRUE,"Cover";#N/A,#N/A,TRUE,"Conts";#N/A,#N/A,TRUE,"VOS";#N/A,#N/A,TRUE,"Warrington";#N/A,#N/A,TRUE,"Widnes"}</definedName>
    <definedName name="eryr" hidden="1">{#N/A,#N/A,TRUE,"Cover";#N/A,#N/A,TRUE,"Conts";#N/A,#N/A,TRUE,"VOS";#N/A,#N/A,TRUE,"Warrington";#N/A,#N/A,TRUE,"Widnes"}</definedName>
    <definedName name="eryrte" localSheetId="1" hidden="1">{#N/A,#N/A,FALSE,"속도"}</definedName>
    <definedName name="eryrte" hidden="1">{#N/A,#N/A,FALSE,"속도"}</definedName>
    <definedName name="eryrutru" localSheetId="1" hidden="1">{#N/A,#N/A,TRUE,"Cover";#N/A,#N/A,TRUE,"Conts";#N/A,#N/A,TRUE,"VOS";#N/A,#N/A,TRUE,"Warrington";#N/A,#N/A,TRUE,"Widnes"}</definedName>
    <definedName name="eryrutru" hidden="1">{#N/A,#N/A,TRUE,"Cover";#N/A,#N/A,TRUE,"Conts";#N/A,#N/A,TRUE,"VOS";#N/A,#N/A,TRUE,"Warrington";#N/A,#N/A,TRUE,"Widnes"}</definedName>
    <definedName name="erytrh" localSheetId="1" hidden="1">{#N/A,#N/A,TRUE,"Cover";#N/A,#N/A,TRUE,"Conts";#N/A,#N/A,TRUE,"VOS";#N/A,#N/A,TRUE,"Warrington";#N/A,#N/A,TRUE,"Widnes"}</definedName>
    <definedName name="erytrh" hidden="1">{#N/A,#N/A,TRUE,"Cover";#N/A,#N/A,TRUE,"Conts";#N/A,#N/A,TRUE,"VOS";#N/A,#N/A,TRUE,"Warrington";#N/A,#N/A,TRUE,"Widnes"}</definedName>
    <definedName name="erytuui" localSheetId="1" hidden="1">{#N/A,#N/A,TRUE,"Cover";#N/A,#N/A,TRUE,"Conts";#N/A,#N/A,TRUE,"VOS";#N/A,#N/A,TRUE,"Warrington";#N/A,#N/A,TRUE,"Widnes"}</definedName>
    <definedName name="erytuui" hidden="1">{#N/A,#N/A,TRUE,"Cover";#N/A,#N/A,TRUE,"Conts";#N/A,#N/A,TRUE,"VOS";#N/A,#N/A,TRUE,"Warrington";#N/A,#N/A,TRUE,"Widnes"}</definedName>
    <definedName name="erywwwgyy" localSheetId="1" hidden="1">{#N/A,#N/A,TRUE,"Front";#N/A,#N/A,TRUE,"Simple Letter";#N/A,#N/A,TRUE,"Inside";#N/A,#N/A,TRUE,"Contents";#N/A,#N/A,TRUE,"Basis";#N/A,#N/A,TRUE,"Inclusions";#N/A,#N/A,TRUE,"Exclusions";#N/A,#N/A,TRUE,"Areas";#N/A,#N/A,TRUE,"Summary";#N/A,#N/A,TRUE,"Detail"}</definedName>
    <definedName name="erywwwgyy" hidden="1">{#N/A,#N/A,TRUE,"Front";#N/A,#N/A,TRUE,"Simple Letter";#N/A,#N/A,TRUE,"Inside";#N/A,#N/A,TRUE,"Contents";#N/A,#N/A,TRUE,"Basis";#N/A,#N/A,TRUE,"Inclusions";#N/A,#N/A,TRUE,"Exclusions";#N/A,#N/A,TRUE,"Areas";#N/A,#N/A,TRUE,"Summary";#N/A,#N/A,TRUE,"Detail"}</definedName>
    <definedName name="eryytrysy" localSheetId="1" hidden="1">{#N/A,#N/A,TRUE,"Cover";#N/A,#N/A,TRUE,"Conts";#N/A,#N/A,TRUE,"VOS";#N/A,#N/A,TRUE,"Warrington";#N/A,#N/A,TRUE,"Widnes"}</definedName>
    <definedName name="eryytrysy" hidden="1">{#N/A,#N/A,TRUE,"Cover";#N/A,#N/A,TRUE,"Conts";#N/A,#N/A,TRUE,"VOS";#N/A,#N/A,TRUE,"Warrington";#N/A,#N/A,TRUE,"Widnes"}</definedName>
    <definedName name="ES" localSheetId="1" hidden="1">{#N/A,#N/A,FALSE,"Organisation Chart"}</definedName>
    <definedName name="ES" hidden="1">{#N/A,#N/A,FALSE,"Organisation Chart"}</definedName>
    <definedName name="estetystry" localSheetId="1" hidden="1">{#N/A,#N/A,TRUE,"Cover";#N/A,#N/A,TRUE,"Conts";#N/A,#N/A,TRUE,"VOS";#N/A,#N/A,TRUE,"Warrington";#N/A,#N/A,TRUE,"Widnes"}</definedName>
    <definedName name="estetystry" hidden="1">{#N/A,#N/A,TRUE,"Cover";#N/A,#N/A,TRUE,"Conts";#N/A,#N/A,TRUE,"VOS";#N/A,#N/A,TRUE,"Warrington";#N/A,#N/A,TRUE,"Widnes"}</definedName>
    <definedName name="estimateb" localSheetId="1" hidden="1">{#N/A,#N/A,TRUE,"Cover";#N/A,#N/A,TRUE,"Conts";#N/A,#N/A,TRUE,"VOS";#N/A,#N/A,TRUE,"Warrington";#N/A,#N/A,TRUE,"Widnes"}</definedName>
    <definedName name="estimateb" hidden="1">{#N/A,#N/A,TRUE,"Cover";#N/A,#N/A,TRUE,"Conts";#N/A,#N/A,TRUE,"VOS";#N/A,#N/A,TRUE,"Warrington";#N/A,#N/A,TRUE,"Widnes"}</definedName>
    <definedName name="etertyr" localSheetId="1" hidden="1">{#N/A,#N/A,TRUE,"Cover";#N/A,#N/A,TRUE,"Conts";#N/A,#N/A,TRUE,"VOS";#N/A,#N/A,TRUE,"Warrington";#N/A,#N/A,TRUE,"Widnes"}</definedName>
    <definedName name="etertyr" hidden="1">{#N/A,#N/A,TRUE,"Cover";#N/A,#N/A,TRUE,"Conts";#N/A,#N/A,TRUE,"VOS";#N/A,#N/A,TRUE,"Warrington";#N/A,#N/A,TRUE,"Widnes"}</definedName>
    <definedName name="etetert" localSheetId="1" hidden="1">{#N/A,#N/A,TRUE,"Cover";#N/A,#N/A,TRUE,"Conts";#N/A,#N/A,TRUE,"VOS";#N/A,#N/A,TRUE,"Warrington";#N/A,#N/A,TRUE,"Widnes"}</definedName>
    <definedName name="etetert" hidden="1">{#N/A,#N/A,TRUE,"Cover";#N/A,#N/A,TRUE,"Conts";#N/A,#N/A,TRUE,"VOS";#N/A,#N/A,TRUE,"Warrington";#N/A,#N/A,TRUE,"Widnes"}</definedName>
    <definedName name="etgewt" localSheetId="1" hidden="1">{#N/A,#N/A,FALSE,"CAM-G7";#N/A,#N/A,FALSE,"SPL";#N/A,#N/A,FALSE,"butt-in G7";#N/A,#N/A,FALSE,"dia-in G7";#N/A,#N/A,FALSE,"추가-STA G7"}</definedName>
    <definedName name="etgewt" hidden="1">{#N/A,#N/A,FALSE,"CAM-G7";#N/A,#N/A,FALSE,"SPL";#N/A,#N/A,FALSE,"butt-in G7";#N/A,#N/A,FALSE,"dia-in G7";#N/A,#N/A,FALSE,"추가-STA G7"}</definedName>
    <definedName name="eth" hidden="1">[4]FitOutConfCentre!#REF!</definedName>
    <definedName name="etr6str7tuiuo" localSheetId="1" hidden="1">{#N/A,#N/A,TRUE,"Cover";#N/A,#N/A,TRUE,"Conts";#N/A,#N/A,TRUE,"VOS";#N/A,#N/A,TRUE,"Warrington";#N/A,#N/A,TRUE,"Widnes"}</definedName>
    <definedName name="etr6str7tuiuo" hidden="1">{#N/A,#N/A,TRUE,"Cover";#N/A,#N/A,TRUE,"Conts";#N/A,#N/A,TRUE,"VOS";#N/A,#N/A,TRUE,"Warrington";#N/A,#N/A,TRUE,"Widnes"}</definedName>
    <definedName name="etretyer" localSheetId="1" hidden="1">{#N/A,#N/A,TRUE,"Cover";#N/A,#N/A,TRUE,"Conts";#N/A,#N/A,TRUE,"VOS";#N/A,#N/A,TRUE,"Warrington";#N/A,#N/A,TRUE,"Widnes"}</definedName>
    <definedName name="etretyer" hidden="1">{#N/A,#N/A,TRUE,"Cover";#N/A,#N/A,TRUE,"Conts";#N/A,#N/A,TRUE,"VOS";#N/A,#N/A,TRUE,"Warrington";#N/A,#N/A,TRUE,"Widnes"}</definedName>
    <definedName name="etrytwe" localSheetId="1" hidden="1">{#N/A,#N/A,FALSE,"CAM-G7";#N/A,#N/A,FALSE,"SPL";#N/A,#N/A,FALSE,"butt-in G7";#N/A,#N/A,FALSE,"dia-in G7";#N/A,#N/A,FALSE,"추가-STA G7"}</definedName>
    <definedName name="etrytwe" hidden="1">{#N/A,#N/A,FALSE,"CAM-G7";#N/A,#N/A,FALSE,"SPL";#N/A,#N/A,FALSE,"butt-in G7";#N/A,#N/A,FALSE,"dia-in G7";#N/A,#N/A,FALSE,"추가-STA G7"}</definedName>
    <definedName name="etwrtwt" localSheetId="1" hidden="1">{#N/A,#N/A,FALSE,"물량산출"}</definedName>
    <definedName name="etwrtwt" hidden="1">{#N/A,#N/A,FALSE,"물량산출"}</definedName>
    <definedName name="etyegf" localSheetId="1" hidden="1">{#N/A,#N/A,TRUE,"Cover";#N/A,#N/A,TRUE,"Conts";#N/A,#N/A,TRUE,"VOS";#N/A,#N/A,TRUE,"Warrington";#N/A,#N/A,TRUE,"Widnes"}</definedName>
    <definedName name="etyegf" hidden="1">{#N/A,#N/A,TRUE,"Cover";#N/A,#N/A,TRUE,"Conts";#N/A,#N/A,TRUE,"VOS";#N/A,#N/A,TRUE,"Warrington";#N/A,#N/A,TRUE,"Widnes"}</definedName>
    <definedName name="etyytr" localSheetId="1" hidden="1">{#N/A,#N/A,TRUE,"Cover";#N/A,#N/A,TRUE,"Conts";#N/A,#N/A,TRUE,"VOS";#N/A,#N/A,TRUE,"Warrington";#N/A,#N/A,TRUE,"Widnes"}</definedName>
    <definedName name="etyytr"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localSheetId="1" hidden="1">{#N/A,#N/A,TRUE,"Cover";#N/A,#N/A,TRUE,"Conts";#N/A,#N/A,TRUE,"VOS";#N/A,#N/A,TRUE,"Warrington";#N/A,#N/A,TRUE,"Widnes"}</definedName>
    <definedName name="ewateryryxyz" hidden="1">{#N/A,#N/A,TRUE,"Cover";#N/A,#N/A,TRUE,"Conts";#N/A,#N/A,TRUE,"VOS";#N/A,#N/A,TRUE,"Warrington";#N/A,#N/A,TRUE,"Widnes"}</definedName>
    <definedName name="ewdsd" localSheetId="1" hidden="1">{"'Break down'!$A$4"}</definedName>
    <definedName name="ewdsd" hidden="1">{"'Break down'!$A$4"}</definedName>
    <definedName name="ewt" localSheetId="1" hidden="1">{#N/A,#N/A,TRUE,"Cover";#N/A,#N/A,TRUE,"Conts";#N/A,#N/A,TRUE,"VOS";#N/A,#N/A,TRUE,"Warrington";#N/A,#N/A,TRUE,"Widnes"}</definedName>
    <definedName name="ewt" hidden="1">{#N/A,#N/A,TRUE,"Cover";#N/A,#N/A,TRUE,"Conts";#N/A,#N/A,TRUE,"VOS";#N/A,#N/A,TRUE,"Warrington";#N/A,#N/A,TRUE,"Widnes"}</definedName>
    <definedName name="ewtateryry" localSheetId="1" hidden="1">{#N/A,#N/A,TRUE,"Cover";#N/A,#N/A,TRUE,"Conts";#N/A,#N/A,TRUE,"VOS";#N/A,#N/A,TRUE,"Warrington";#N/A,#N/A,TRUE,"Widnes"}</definedName>
    <definedName name="ewtateryry" hidden="1">{#N/A,#N/A,TRUE,"Cover";#N/A,#N/A,TRUE,"Conts";#N/A,#N/A,TRUE,"VOS";#N/A,#N/A,TRUE,"Warrington";#N/A,#N/A,TRUE,"Widnes"}</definedName>
    <definedName name="ewtewtew" localSheetId="1" hidden="1">{#N/A,#N/A,FALSE,"CAM-G7";#N/A,#N/A,FALSE,"SPL";#N/A,#N/A,FALSE,"butt-in G7";#N/A,#N/A,FALSE,"dia-in G7";#N/A,#N/A,FALSE,"추가-STA G7"}</definedName>
    <definedName name="ewtewtew" hidden="1">{#N/A,#N/A,FALSE,"CAM-G7";#N/A,#N/A,FALSE,"SPL";#N/A,#N/A,FALSE,"butt-in G7";#N/A,#N/A,FALSE,"dia-in G7";#N/A,#N/A,FALSE,"추가-STA G7"}</definedName>
    <definedName name="ewtw453wt" localSheetId="1" hidden="1">{#N/A,#N/A,FALSE,"토공2"}</definedName>
    <definedName name="ewtw453wt" hidden="1">{#N/A,#N/A,FALSE,"토공2"}</definedName>
    <definedName name="eyt" localSheetId="1" hidden="1">{"'Break down'!$A$4"}</definedName>
    <definedName name="eyt" hidden="1">{"'Break down'!$A$4"}</definedName>
    <definedName name="eytryerety" localSheetId="1" hidden="1">{#N/A,#N/A,FALSE,"배수2"}</definedName>
    <definedName name="eytryerety" hidden="1">{#N/A,#N/A,FALSE,"배수2"}</definedName>
    <definedName name="eyy" localSheetId="1" hidden="1">{#N/A,#N/A,TRUE,"Cover";#N/A,#N/A,TRUE,"Conts";#N/A,#N/A,TRUE,"VOS";#N/A,#N/A,TRUE,"Warrington";#N/A,#N/A,TRUE,"Widnes"}</definedName>
    <definedName name="eyy" hidden="1">{#N/A,#N/A,TRUE,"Cover";#N/A,#N/A,TRUE,"Conts";#N/A,#N/A,TRUE,"VOS";#N/A,#N/A,TRUE,"Warrington";#N/A,#N/A,TRUE,"Widnes"}</definedName>
    <definedName name="f" localSheetId="1" hidden="1">#REF!</definedName>
    <definedName name="f" hidden="1">#REF!</definedName>
    <definedName name="fasfsdfsdfasdfsdfsd" localSheetId="1" hidden="1">{#N/A,#N/A,TRUE,"Basic";#N/A,#N/A,TRUE,"EXT-TABLE";#N/A,#N/A,TRUE,"STEEL";#N/A,#N/A,TRUE,"INT-Table";#N/A,#N/A,TRUE,"STEEL";#N/A,#N/A,TRUE,"Door"}</definedName>
    <definedName name="fasfsdfsdfasdfsdfsd" hidden="1">{#N/A,#N/A,TRUE,"Basic";#N/A,#N/A,TRUE,"EXT-TABLE";#N/A,#N/A,TRUE,"STEEL";#N/A,#N/A,TRUE,"INT-Table";#N/A,#N/A,TRUE,"STEEL";#N/A,#N/A,TRUE,"Door"}</definedName>
    <definedName name="FCode" localSheetId="1" hidden="1">#REF!</definedName>
    <definedName name="FCode" hidden="1">#REF!</definedName>
    <definedName name="FDDH" localSheetId="1" hidden="1">{#N/A,#N/A,TRUE,"Front";#N/A,#N/A,TRUE,"Simple Letter";#N/A,#N/A,TRUE,"Inside";#N/A,#N/A,TRUE,"Contents";#N/A,#N/A,TRUE,"Basis";#N/A,#N/A,TRUE,"Inclusions";#N/A,#N/A,TRUE,"Exclusions";#N/A,#N/A,TRUE,"Areas";#N/A,#N/A,TRUE,"Summary";#N/A,#N/A,TRUE,"Detail"}</definedName>
    <definedName name="FDDH" hidden="1">{#N/A,#N/A,TRUE,"Front";#N/A,#N/A,TRUE,"Simple Letter";#N/A,#N/A,TRUE,"Inside";#N/A,#N/A,TRUE,"Contents";#N/A,#N/A,TRUE,"Basis";#N/A,#N/A,TRUE,"Inclusions";#N/A,#N/A,TRUE,"Exclusions";#N/A,#N/A,TRUE,"Areas";#N/A,#N/A,TRUE,"Summary";#N/A,#N/A,TRUE,"Detail"}</definedName>
    <definedName name="fdfddf" localSheetId="1" hidden="1">{#N/A,#N/A,FALSE,"SumD";#N/A,#N/A,FALSE,"ElecD";#N/A,#N/A,FALSE,"MechD";#N/A,#N/A,FALSE,"GeotD";#N/A,#N/A,FALSE,"PrcsD";#N/A,#N/A,FALSE,"TunnD";#N/A,#N/A,FALSE,"CivlD";#N/A,#N/A,FALSE,"NtwkD";#N/A,#N/A,FALSE,"EstgD";#N/A,#N/A,FALSE,"PEngD"}</definedName>
    <definedName name="fdfddf" hidden="1">{#N/A,#N/A,FALSE,"SumD";#N/A,#N/A,FALSE,"ElecD";#N/A,#N/A,FALSE,"MechD";#N/A,#N/A,FALSE,"GeotD";#N/A,#N/A,FALSE,"PrcsD";#N/A,#N/A,FALSE,"TunnD";#N/A,#N/A,FALSE,"CivlD";#N/A,#N/A,FALSE,"NtwkD";#N/A,#N/A,FALSE,"EstgD";#N/A,#N/A,FALSE,"PEngD"}</definedName>
    <definedName name="fdff" localSheetId="1" hidden="1">{#N/A,#N/A,FALSE,"SumG";#N/A,#N/A,FALSE,"ElecG";#N/A,#N/A,FALSE,"MechG";#N/A,#N/A,FALSE,"GeotG";#N/A,#N/A,FALSE,"PrcsG";#N/A,#N/A,FALSE,"TunnG";#N/A,#N/A,FALSE,"CivlG";#N/A,#N/A,FALSE,"NtwkG";#N/A,#N/A,FALSE,"EstgG";#N/A,#N/A,FALSE,"PEngG"}</definedName>
    <definedName name="fdff" hidden="1">{#N/A,#N/A,FALSE,"SumG";#N/A,#N/A,FALSE,"ElecG";#N/A,#N/A,FALSE,"MechG";#N/A,#N/A,FALSE,"GeotG";#N/A,#N/A,FALSE,"PrcsG";#N/A,#N/A,FALSE,"TunnG";#N/A,#N/A,FALSE,"CivlG";#N/A,#N/A,FALSE,"NtwkG";#N/A,#N/A,FALSE,"EstgG";#N/A,#N/A,FALSE,"PEngG"}</definedName>
    <definedName name="fdghdfhg" localSheetId="1" hidden="1">{#N/A,#N/A,FALSE,"2~8번"}</definedName>
    <definedName name="fdghdfhg" hidden="1">{#N/A,#N/A,FALSE,"2~8번"}</definedName>
    <definedName name="fdhdfh" localSheetId="1" hidden="1">{#N/A,#N/A,TRUE,"Front";#N/A,#N/A,TRUE,"Simple Letter";#N/A,#N/A,TRUE,"Inside";#N/A,#N/A,TRUE,"Contents";#N/A,#N/A,TRUE,"Basis";#N/A,#N/A,TRUE,"Inclusions";#N/A,#N/A,TRUE,"Exclusions";#N/A,#N/A,TRUE,"Areas";#N/A,#N/A,TRUE,"Summary";#N/A,#N/A,TRUE,"Detail"}</definedName>
    <definedName name="fdhdfh" hidden="1">{#N/A,#N/A,TRUE,"Front";#N/A,#N/A,TRUE,"Simple Letter";#N/A,#N/A,TRUE,"Inside";#N/A,#N/A,TRUE,"Contents";#N/A,#N/A,TRUE,"Basis";#N/A,#N/A,TRUE,"Inclusions";#N/A,#N/A,TRUE,"Exclusions";#N/A,#N/A,TRUE,"Areas";#N/A,#N/A,TRUE,"Summary";#N/A,#N/A,TRUE,"Detail"}</definedName>
    <definedName name="fdhdh" localSheetId="1" hidden="1">{#N/A,#N/A,FALSE,"갑지";#N/A,#N/A,FALSE,"개요";#N/A,#N/A,FALSE,"비목별";#N/A,#N/A,FALSE,"건물별";#N/A,#N/A,FALSE,"기구표";#N/A,#N/A,FALSE,"직원투입"}</definedName>
    <definedName name="fdhdh" hidden="1">{#N/A,#N/A,FALSE,"갑지";#N/A,#N/A,FALSE,"개요";#N/A,#N/A,FALSE,"비목별";#N/A,#N/A,FALSE,"건물별";#N/A,#N/A,FALSE,"기구표";#N/A,#N/A,FALSE,"직원투입"}</definedName>
    <definedName name="fdhfdh" localSheetId="1" hidden="1">{#N/A,#N/A,FALSE,"운반시간"}</definedName>
    <definedName name="fdhfdh" hidden="1">{#N/A,#N/A,FALSE,"운반시간"}</definedName>
    <definedName name="fdhghdfh" localSheetId="1" hidden="1">{#N/A,#N/A,FALSE,"물량산출"}</definedName>
    <definedName name="fdhghdfh" hidden="1">{#N/A,#N/A,FALSE,"물량산출"}</definedName>
    <definedName name="FDR" localSheetId="1" hidden="1">#REF!</definedName>
    <definedName name="FDR" hidden="1">#REF!</definedName>
    <definedName name="FDSA" localSheetId="1" hidden="1">{#N/A,#N/A,FALSE,"물량산출"}</definedName>
    <definedName name="FDSA" hidden="1">{#N/A,#N/A,FALSE,"물량산출"}</definedName>
    <definedName name="fdsfsd" localSheetId="1" hidden="1">{#N/A,#N/A,FALSE,"갑지";#N/A,#N/A,FALSE,"개요";#N/A,#N/A,FALSE,"비목별";#N/A,#N/A,FALSE,"건물별";#N/A,#N/A,FALSE,"기구표";#N/A,#N/A,FALSE,"직원투입"}</definedName>
    <definedName name="fdsfsd" hidden="1">{#N/A,#N/A,FALSE,"갑지";#N/A,#N/A,FALSE,"개요";#N/A,#N/A,FALSE,"비목별";#N/A,#N/A,FALSE,"건물별";#N/A,#N/A,FALSE,"기구표";#N/A,#N/A,FALSE,"직원투입"}</definedName>
    <definedName name="fedr" localSheetId="1" hidden="1">{#N/A,#N/A,TRUE,"Front";#N/A,#N/A,TRUE,"Simple Letter";#N/A,#N/A,TRUE,"Inside";#N/A,#N/A,TRUE,"Contents";#N/A,#N/A,TRUE,"Basis";#N/A,#N/A,TRUE,"Inclusions";#N/A,#N/A,TRUE,"Exclusions";#N/A,#N/A,TRUE,"Areas";#N/A,#N/A,TRUE,"Summary";#N/A,#N/A,TRUE,"Detail"}</definedName>
    <definedName name="fedr" hidden="1">{#N/A,#N/A,TRUE,"Front";#N/A,#N/A,TRUE,"Simple Letter";#N/A,#N/A,TRUE,"Inside";#N/A,#N/A,TRUE,"Contents";#N/A,#N/A,TRUE,"Basis";#N/A,#N/A,TRUE,"Inclusions";#N/A,#N/A,TRUE,"Exclusions";#N/A,#N/A,TRUE,"Areas";#N/A,#N/A,TRUE,"Summary";#N/A,#N/A,TRUE,"Detail"}</definedName>
    <definedName name="Fees.1" localSheetId="1" hidden="1">{#N/A,#N/A,TRUE,"Cover";#N/A,#N/A,TRUE,"Conts";#N/A,#N/A,TRUE,"VOS";#N/A,#N/A,TRUE,"Warrington";#N/A,#N/A,TRUE,"Widnes"}</definedName>
    <definedName name="Fees.1" hidden="1">{#N/A,#N/A,TRUE,"Cover";#N/A,#N/A,TRUE,"Conts";#N/A,#N/A,TRUE,"VOS";#N/A,#N/A,TRUE,"Warrington";#N/A,#N/A,TRUE,"Widnes"}</definedName>
    <definedName name="fefwe" localSheetId="1" hidden="1">{#N/A,#N/A,TRUE,"Front";#N/A,#N/A,TRUE,"Simple Letter";#N/A,#N/A,TRUE,"Inside";#N/A,#N/A,TRUE,"Contents";#N/A,#N/A,TRUE,"Basis";#N/A,#N/A,TRUE,"Inclusions";#N/A,#N/A,TRUE,"Exclusions";#N/A,#N/A,TRUE,"Areas";#N/A,#N/A,TRUE,"Summary";#N/A,#N/A,TRUE,"Detail"}</definedName>
    <definedName name="fefwe" hidden="1">{#N/A,#N/A,TRUE,"Front";#N/A,#N/A,TRUE,"Simple Letter";#N/A,#N/A,TRUE,"Inside";#N/A,#N/A,TRUE,"Contents";#N/A,#N/A,TRUE,"Basis";#N/A,#N/A,TRUE,"Inclusions";#N/A,#N/A,TRUE,"Exclusions";#N/A,#N/A,TRUE,"Areas";#N/A,#N/A,TRUE,"Summary";#N/A,#N/A,TRUE,"Detail"}</definedName>
    <definedName name="few" localSheetId="1"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localSheetId="1"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localSheetId="1" hidden="1">{#N/A,#N/A,FALSE,"MARCH"}</definedName>
    <definedName name="Fffef" hidden="1">{#N/A,#N/A,FALSE,"MARCH"}</definedName>
    <definedName name="fffff" localSheetId="1" hidden="1">#REF!</definedName>
    <definedName name="fffff" hidden="1">#REF!</definedName>
    <definedName name="fffffff" localSheetId="1" hidden="1">#REF!</definedName>
    <definedName name="fffffff" hidden="1">#REF!</definedName>
    <definedName name="fffuu" localSheetId="1" hidden="1">{"'Break down'!$A$4"}</definedName>
    <definedName name="fffuu" hidden="1">{"'Break down'!$A$4"}</definedName>
    <definedName name="ffqwe" localSheetId="1" hidden="1">{#N/A,#N/A,TRUE,"Front";#N/A,#N/A,TRUE,"Simple Letter";#N/A,#N/A,TRUE,"Inside";#N/A,#N/A,TRUE,"Contents";#N/A,#N/A,TRUE,"Basis";#N/A,#N/A,TRUE,"Inclusions";#N/A,#N/A,TRUE,"Exclusions";#N/A,#N/A,TRUE,"Areas";#N/A,#N/A,TRUE,"Summary";#N/A,#N/A,TRUE,"Detail"}</definedName>
    <definedName name="ffqwe" hidden="1">{#N/A,#N/A,TRUE,"Front";#N/A,#N/A,TRUE,"Simple Letter";#N/A,#N/A,TRUE,"Inside";#N/A,#N/A,TRUE,"Contents";#N/A,#N/A,TRUE,"Basis";#N/A,#N/A,TRUE,"Inclusions";#N/A,#N/A,TRUE,"Exclusions";#N/A,#N/A,TRUE,"Areas";#N/A,#N/A,TRUE,"Summary";#N/A,#N/A,TRUE,"Detail"}</definedName>
    <definedName name="FFRRRR" localSheetId="1" hidden="1">{#N/A,#N/A,FALSE,"Organisation Chart"}</definedName>
    <definedName name="FFRRRR" hidden="1">{#N/A,#N/A,FALSE,"Organisation Chart"}</definedName>
    <definedName name="ffsdf" localSheetId="1" hidden="1">{#N/A,#N/A,TRUE,"Front";#N/A,#N/A,TRUE,"Simple Letter";#N/A,#N/A,TRUE,"Inside";#N/A,#N/A,TRUE,"Contents";#N/A,#N/A,TRUE,"Basis";#N/A,#N/A,TRUE,"Inclusions";#N/A,#N/A,TRUE,"Exclusions";#N/A,#N/A,TRUE,"Areas";#N/A,#N/A,TRUE,"Summary";#N/A,#N/A,TRUE,"Detail"}</definedName>
    <definedName name="ffsdf" hidden="1">{#N/A,#N/A,TRUE,"Front";#N/A,#N/A,TRUE,"Simple Letter";#N/A,#N/A,TRUE,"Inside";#N/A,#N/A,TRUE,"Contents";#N/A,#N/A,TRUE,"Basis";#N/A,#N/A,TRUE,"Inclusions";#N/A,#N/A,TRUE,"Exclusions";#N/A,#N/A,TRUE,"Areas";#N/A,#N/A,TRUE,"Summary";#N/A,#N/A,TRUE,"Detail"}</definedName>
    <definedName name="fgdfg" localSheetId="1" hidden="1">{#N/A,#N/A,FALSE,"SumD";#N/A,#N/A,FALSE,"ElecD";#N/A,#N/A,FALSE,"MechD";#N/A,#N/A,FALSE,"GeotD";#N/A,#N/A,FALSE,"PrcsD";#N/A,#N/A,FALSE,"TunnD";#N/A,#N/A,FALSE,"CivlD";#N/A,#N/A,FALSE,"NtwkD";#N/A,#N/A,FALSE,"EstgD";#N/A,#N/A,FALSE,"PEngD"}</definedName>
    <definedName name="fgdfg" hidden="1">{#N/A,#N/A,FALSE,"SumD";#N/A,#N/A,FALSE,"ElecD";#N/A,#N/A,FALSE,"MechD";#N/A,#N/A,FALSE,"GeotD";#N/A,#N/A,FALSE,"PrcsD";#N/A,#N/A,FALSE,"TunnD";#N/A,#N/A,FALSE,"CivlD";#N/A,#N/A,FALSE,"NtwkD";#N/A,#N/A,FALSE,"EstgD";#N/A,#N/A,FALSE,"PEngD"}</definedName>
    <definedName name="FGDGB" hidden="1">#REF!</definedName>
    <definedName name="fgfdg" localSheetId="1" hidden="1">{#N/A,#N/A,FALSE,"SumG";#N/A,#N/A,FALSE,"ElecG";#N/A,#N/A,FALSE,"MechG";#N/A,#N/A,FALSE,"GeotG";#N/A,#N/A,FALSE,"PrcsG";#N/A,#N/A,FALSE,"TunnG";#N/A,#N/A,FALSE,"CivlG";#N/A,#N/A,FALSE,"NtwkG";#N/A,#N/A,FALSE,"EstgG";#N/A,#N/A,FALSE,"PEngG"}</definedName>
    <definedName name="fgfdg" hidden="1">{#N/A,#N/A,FALSE,"SumG";#N/A,#N/A,FALSE,"ElecG";#N/A,#N/A,FALSE,"MechG";#N/A,#N/A,FALSE,"GeotG";#N/A,#N/A,FALSE,"PrcsG";#N/A,#N/A,FALSE,"TunnG";#N/A,#N/A,FALSE,"CivlG";#N/A,#N/A,FALSE,"NtwkG";#N/A,#N/A,FALSE,"EstgG";#N/A,#N/A,FALSE,"PEngG"}</definedName>
    <definedName name="FGFG" localSheetId="1" hidden="1">{#N/A,#N/A,FALSE,"CAM-G7";#N/A,#N/A,FALSE,"SPL";#N/A,#N/A,FALSE,"butt-in G7";#N/A,#N/A,FALSE,"dia-in G7";#N/A,#N/A,FALSE,"추가-STA G7"}</definedName>
    <definedName name="FGFG" hidden="1">{#N/A,#N/A,FALSE,"CAM-G7";#N/A,#N/A,FALSE,"SPL";#N/A,#N/A,FALSE,"butt-in G7";#N/A,#N/A,FALSE,"dia-in G7";#N/A,#N/A,FALSE,"추가-STA G7"}</definedName>
    <definedName name="fgfgsfdg" localSheetId="1" hidden="1">{#N/A,#N/A,FALSE,"Organisation Chart"}</definedName>
    <definedName name="fgfgsfdg" hidden="1">{#N/A,#N/A,FALSE,"Organisation Chart"}</definedName>
    <definedName name="fgg" localSheetId="1" hidden="1">{"'장비'!$A$3:$M$12"}</definedName>
    <definedName name="fgg" hidden="1">{"'장비'!$A$3:$M$12"}</definedName>
    <definedName name="fggdfhdf" localSheetId="1" hidden="1">{#N/A,#N/A,TRUE,"Front";#N/A,#N/A,TRUE,"Simple Letter";#N/A,#N/A,TRUE,"Inside";#N/A,#N/A,TRUE,"Contents";#N/A,#N/A,TRUE,"Basis";#N/A,#N/A,TRUE,"Inclusions";#N/A,#N/A,TRUE,"Exclusions";#N/A,#N/A,TRUE,"Areas";#N/A,#N/A,TRUE,"Summary";#N/A,#N/A,TRUE,"Detail"}</definedName>
    <definedName name="fggdfhdf" hidden="1">{#N/A,#N/A,TRUE,"Front";#N/A,#N/A,TRUE,"Simple Letter";#N/A,#N/A,TRUE,"Inside";#N/A,#N/A,TRUE,"Contents";#N/A,#N/A,TRUE,"Basis";#N/A,#N/A,TRUE,"Inclusions";#N/A,#N/A,TRUE,"Exclusions";#N/A,#N/A,TRUE,"Areas";#N/A,#N/A,TRUE,"Summary";#N/A,#N/A,TRUE,"Detail"}</definedName>
    <definedName name="fgghgh" localSheetId="1"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localSheetId="1" hidden="1">#REF!</definedName>
    <definedName name="fghdfds" hidden="1">#REF!</definedName>
    <definedName name="fghfg" localSheetId="1" hidden="1">{#N/A,#N/A,FALSE,"SumD";#N/A,#N/A,FALSE,"ElecD";#N/A,#N/A,FALSE,"MechD";#N/A,#N/A,FALSE,"GeotD";#N/A,#N/A,FALSE,"PrcsD";#N/A,#N/A,FALSE,"TunnD";#N/A,#N/A,FALSE,"CivlD";#N/A,#N/A,FALSE,"NtwkD";#N/A,#N/A,FALSE,"EstgD";#N/A,#N/A,FALSE,"PEngD"}</definedName>
    <definedName name="fghfg" hidden="1">{#N/A,#N/A,FALSE,"SumD";#N/A,#N/A,FALSE,"ElecD";#N/A,#N/A,FALSE,"MechD";#N/A,#N/A,FALSE,"GeotD";#N/A,#N/A,FALSE,"PrcsD";#N/A,#N/A,FALSE,"TunnD";#N/A,#N/A,FALSE,"CivlD";#N/A,#N/A,FALSE,"NtwkD";#N/A,#N/A,FALSE,"EstgD";#N/A,#N/A,FALSE,"PEngD"}</definedName>
    <definedName name="FGHH" localSheetId="1"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g" localSheetId="1" hidden="1">{#N/A,#N/A,TRUE,"Front";#N/A,#N/A,TRUE,"Simple Letter";#N/A,#N/A,TRUE,"Inside";#N/A,#N/A,TRUE,"Contents";#N/A,#N/A,TRUE,"Basis";#N/A,#N/A,TRUE,"Inclusions";#N/A,#N/A,TRUE,"Exclusions";#N/A,#N/A,TRUE,"Areas";#N/A,#N/A,TRUE,"Summary";#N/A,#N/A,TRUE,"Detail"}</definedName>
    <definedName name="fghhg" hidden="1">{#N/A,#N/A,TRUE,"Front";#N/A,#N/A,TRUE,"Simple Letter";#N/A,#N/A,TRUE,"Inside";#N/A,#N/A,TRUE,"Contents";#N/A,#N/A,TRUE,"Basis";#N/A,#N/A,TRUE,"Inclusions";#N/A,#N/A,TRUE,"Exclusions";#N/A,#N/A,TRUE,"Areas";#N/A,#N/A,TRUE,"Summary";#N/A,#N/A,TRUE,"Detail"}</definedName>
    <definedName name="fghjhgfj" localSheetId="1" hidden="1">{#N/A,#N/A,FALSE,"CAM-G7";#N/A,#N/A,FALSE,"SPL";#N/A,#N/A,FALSE,"butt-in G7";#N/A,#N/A,FALSE,"dia-in G7";#N/A,#N/A,FALSE,"추가-STA G7"}</definedName>
    <definedName name="fghjhgfj" hidden="1">{#N/A,#N/A,FALSE,"CAM-G7";#N/A,#N/A,FALSE,"SPL";#N/A,#N/A,FALSE,"butt-in G7";#N/A,#N/A,FALSE,"dia-in G7";#N/A,#N/A,FALSE,"추가-STA G7"}</definedName>
    <definedName name="fgjgj" localSheetId="1" hidden="1">{#N/A,#N/A,TRUE,"Front";#N/A,#N/A,TRUE,"Simple Letter";#N/A,#N/A,TRUE,"Inside";#N/A,#N/A,TRUE,"Contents";#N/A,#N/A,TRUE,"Basis";#N/A,#N/A,TRUE,"Inclusions";#N/A,#N/A,TRUE,"Exclusions";#N/A,#N/A,TRUE,"Areas";#N/A,#N/A,TRUE,"Summary";#N/A,#N/A,TRUE,"Detail"}</definedName>
    <definedName name="fgjgj" hidden="1">{#N/A,#N/A,TRUE,"Front";#N/A,#N/A,TRUE,"Simple Letter";#N/A,#N/A,TRUE,"Inside";#N/A,#N/A,TRUE,"Contents";#N/A,#N/A,TRUE,"Basis";#N/A,#N/A,TRUE,"Inclusions";#N/A,#N/A,TRUE,"Exclusions";#N/A,#N/A,TRUE,"Areas";#N/A,#N/A,TRUE,"Summary";#N/A,#N/A,TRUE,"Detail"}</definedName>
    <definedName name="fgjjjkyg" localSheetId="1" hidden="1">{#N/A,#N/A,TRUE,"Cover";#N/A,#N/A,TRUE,"Conts";#N/A,#N/A,TRUE,"VOS";#N/A,#N/A,TRUE,"Warrington";#N/A,#N/A,TRUE,"Widnes"}</definedName>
    <definedName name="fgjjjkyg" hidden="1">{#N/A,#N/A,TRUE,"Cover";#N/A,#N/A,TRUE,"Conts";#N/A,#N/A,TRUE,"VOS";#N/A,#N/A,TRUE,"Warrington";#N/A,#N/A,TRUE,"Widnes"}</definedName>
    <definedName name="fgtt" localSheetId="1" hidden="1">{"'Sheet1'!$A$4386:$N$4591"}</definedName>
    <definedName name="fgtt" hidden="1">{"'Sheet1'!$A$4386:$N$4591"}</definedName>
    <definedName name="fhff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localSheetId="1" hidden="1">{#N/A,#N/A,TRUE,"Cover";#N/A,#N/A,TRUE,"Conts";#N/A,#N/A,TRUE,"VOS";#N/A,#N/A,TRUE,"Warrington";#N/A,#N/A,TRUE,"Widnes"}</definedName>
    <definedName name="fhgujguthi" hidden="1">{#N/A,#N/A,TRUE,"Cover";#N/A,#N/A,TRUE,"Conts";#N/A,#N/A,TRUE,"VOS";#N/A,#N/A,TRUE,"Warrington";#N/A,#N/A,TRUE,"Widnes"}</definedName>
    <definedName name="fhhfhg" localSheetId="1" hidden="1">{#N/A,#N/A,TRUE,"Front";#N/A,#N/A,TRUE,"Simple Letter";#N/A,#N/A,TRUE,"Inside";#N/A,#N/A,TRUE,"Contents";#N/A,#N/A,TRUE,"Basis";#N/A,#N/A,TRUE,"Inclusions";#N/A,#N/A,TRUE,"Exclusions";#N/A,#N/A,TRUE,"Areas";#N/A,#N/A,TRUE,"Summary";#N/A,#N/A,TRUE,"Detail"}</definedName>
    <definedName name="fhhfhg" hidden="1">{#N/A,#N/A,TRUE,"Front";#N/A,#N/A,TRUE,"Simple Letter";#N/A,#N/A,TRUE,"Inside";#N/A,#N/A,TRUE,"Contents";#N/A,#N/A,TRUE,"Basis";#N/A,#N/A,TRUE,"Inclusions";#N/A,#N/A,TRUE,"Exclusions";#N/A,#N/A,TRUE,"Areas";#N/A,#N/A,TRUE,"Summary";#N/A,#N/A,TRUE,"Detail"}</definedName>
    <definedName name="fhjgfjhg" localSheetId="1" hidden="1">{#N/A,#N/A,FALSE,"CAM-G7";#N/A,#N/A,FALSE,"SPL";#N/A,#N/A,FALSE,"butt-in G7";#N/A,#N/A,FALSE,"dia-in G7";#N/A,#N/A,FALSE,"추가-STA G7"}</definedName>
    <definedName name="fhjgfjhg" hidden="1">{#N/A,#N/A,FALSE,"CAM-G7";#N/A,#N/A,FALSE,"SPL";#N/A,#N/A,FALSE,"butt-in G7";#N/A,#N/A,FALSE,"dia-in G7";#N/A,#N/A,FALSE,"추가-STA G7"}</definedName>
    <definedName name="fhjsjs" localSheetId="1" hidden="1">{#N/A,#N/A,TRUE,"Cover";#N/A,#N/A,TRUE,"Conts";#N/A,#N/A,TRUE,"VOS";#N/A,#N/A,TRUE,"Warrington";#N/A,#N/A,TRUE,"Widnes"}</definedName>
    <definedName name="fhjsjs" hidden="1">{#N/A,#N/A,TRUE,"Cover";#N/A,#N/A,TRUE,"Conts";#N/A,#N/A,TRUE,"VOS";#N/A,#N/A,TRUE,"Warrington";#N/A,#N/A,TRUE,"Widnes"}</definedName>
    <definedName name="FILL" localSheetId="1" hidden="1">'[19]A.O.R.'!#REF!</definedName>
    <definedName name="FILL" hidden="1">'[19]A.O.R.'!#REF!</definedName>
    <definedName name="fino" localSheetId="1" hidden="1">{#N/A,#N/A,FALSE,"summary";#N/A,#N/A,FALSE,"preliminy";#N/A,#N/A,FALSE,"bill 3";#N/A,#N/A,FALSE,"bill 4"}</definedName>
    <definedName name="fino" hidden="1">{#N/A,#N/A,FALSE,"summary";#N/A,#N/A,FALSE,"preliminy";#N/A,#N/A,FALSE,"bill 3";#N/A,#N/A,FALSE,"bill 4"}</definedName>
    <definedName name="fino1" localSheetId="1" hidden="1">{#N/A,#N/A,FALSE,"summary";#N/A,#N/A,FALSE,"preliminy";#N/A,#N/A,FALSE,"bill 3";#N/A,#N/A,FALSE,"bill 4"}</definedName>
    <definedName name="fino1" hidden="1">{#N/A,#N/A,FALSE,"summary";#N/A,#N/A,FALSE,"preliminy";#N/A,#N/A,FALSE,"bill 3";#N/A,#N/A,FALSE,"bill 4"}</definedName>
    <definedName name="fiyu" localSheetId="1" hidden="1">{"'Break down'!$A$4"}</definedName>
    <definedName name="fiyu" hidden="1">{"'Break down'!$A$4"}</definedName>
    <definedName name="fjfghj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localSheetId="1" hidden="1">{#N/A,#N/A,FALSE,"물량산출"}</definedName>
    <definedName name="fjfgj" hidden="1">{#N/A,#N/A,FALSE,"물량산출"}</definedName>
    <definedName name="fjfgjfg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localSheetId="1" hidden="1">{#N/A,#N/A,FALSE,"CAM-G7";#N/A,#N/A,FALSE,"SPL";#N/A,#N/A,FALSE,"butt-in G7";#N/A,#N/A,FALSE,"dia-in G7";#N/A,#N/A,FALSE,"추가-STA G7"}</definedName>
    <definedName name="fjfhjf" hidden="1">{#N/A,#N/A,FALSE,"CAM-G7";#N/A,#N/A,FALSE,"SPL";#N/A,#N/A,FALSE,"butt-in G7";#N/A,#N/A,FALSE,"dia-in G7";#N/A,#N/A,FALSE,"추가-STA G7"}</definedName>
    <definedName name="fjfjfj" localSheetId="1" hidden="1">{#N/A,#N/A,FALSE,"CAM-G7";#N/A,#N/A,FALSE,"SPL";#N/A,#N/A,FALSE,"butt-in G7";#N/A,#N/A,FALSE,"dia-in G7";#N/A,#N/A,FALSE,"추가-STA G7"}</definedName>
    <definedName name="fjfjfj" hidden="1">{#N/A,#N/A,FALSE,"CAM-G7";#N/A,#N/A,FALSE,"SPL";#N/A,#N/A,FALSE,"butt-in G7";#N/A,#N/A,FALSE,"dia-in G7";#N/A,#N/A,FALSE,"추가-STA G7"}</definedName>
    <definedName name="fjhgfd" localSheetId="1" hidden="1">{"'Sheet1'!$A$4386:$N$4591"}</definedName>
    <definedName name="fjhgfd" hidden="1">{"'Sheet1'!$A$4386:$N$4591"}</definedName>
    <definedName name="fjhgjghj" localSheetId="1" hidden="1">{#N/A,#N/A,FALSE,"CAM-G7";#N/A,#N/A,FALSE,"SPL";#N/A,#N/A,FALSE,"butt-in G7";#N/A,#N/A,FALSE,"dia-in G7";#N/A,#N/A,FALSE,"추가-STA G7"}</definedName>
    <definedName name="fjhgjghj" hidden="1">{#N/A,#N/A,FALSE,"CAM-G7";#N/A,#N/A,FALSE,"SPL";#N/A,#N/A,FALSE,"butt-in G7";#N/A,#N/A,FALSE,"dia-in G7";#N/A,#N/A,FALSE,"추가-STA G7"}</definedName>
    <definedName name="fjhjf" localSheetId="1" hidden="1">{#N/A,#N/A,FALSE,"CAM-G7";#N/A,#N/A,FALSE,"SPL";#N/A,#N/A,FALSE,"butt-in G7";#N/A,#N/A,FALSE,"dia-in G7";#N/A,#N/A,FALSE,"추가-STA G7"}</definedName>
    <definedName name="fjhjf" hidden="1">{#N/A,#N/A,FALSE,"CAM-G7";#N/A,#N/A,FALSE,"SPL";#N/A,#N/A,FALSE,"butt-in G7";#N/A,#N/A,FALSE,"dia-in G7";#N/A,#N/A,FALSE,"추가-STA G7"}</definedName>
    <definedName name="fjhjfgh" localSheetId="1" hidden="1">{#N/A,#N/A,FALSE,"CAM-G7";#N/A,#N/A,FALSE,"SPL";#N/A,#N/A,FALSE,"butt-in G7";#N/A,#N/A,FALSE,"dia-in G7";#N/A,#N/A,FALSE,"추가-STA G7"}</definedName>
    <definedName name="fjhjfgh" hidden="1">{#N/A,#N/A,FALSE,"CAM-G7";#N/A,#N/A,FALSE,"SPL";#N/A,#N/A,FALSE,"butt-in G7";#N/A,#N/A,FALSE,"dia-in G7";#N/A,#N/A,FALSE,"추가-STA G7"}</definedName>
    <definedName name="fjhjfgj" localSheetId="1" hidden="1">{#N/A,#N/A,FALSE,"혼합골재"}</definedName>
    <definedName name="fjhjfgj" hidden="1">{#N/A,#N/A,FALSE,"혼합골재"}</definedName>
    <definedName name="fjhjfj" localSheetId="1" hidden="1">{#N/A,#N/A,FALSE,"CAM-G7";#N/A,#N/A,FALSE,"SPL";#N/A,#N/A,FALSE,"butt-in G7";#N/A,#N/A,FALSE,"dia-in G7";#N/A,#N/A,FALSE,"추가-STA G7"}</definedName>
    <definedName name="fjhjfj" hidden="1">{#N/A,#N/A,FALSE,"CAM-G7";#N/A,#N/A,FALSE,"SPL";#N/A,#N/A,FALSE,"butt-in G7";#N/A,#N/A,FALSE,"dia-in G7";#N/A,#N/A,FALSE,"추가-STA G7"}</definedName>
    <definedName name="fjhjghjf" localSheetId="1" hidden="1">{#N/A,#N/A,FALSE,"운반시간"}</definedName>
    <definedName name="fjhjghjf" hidden="1">{#N/A,#N/A,FALSE,"운반시간"}</definedName>
    <definedName name="fkfkvhikkhju" localSheetId="1" hidden="1">{#N/A,#N/A,TRUE,"Cover";#N/A,#N/A,TRUE,"Conts";#N/A,#N/A,TRUE,"VOS";#N/A,#N/A,TRUE,"Warrington";#N/A,#N/A,TRUE,"Widnes"}</definedName>
    <definedName name="fkfkvhikkhju" hidden="1">{#N/A,#N/A,TRUE,"Cover";#N/A,#N/A,TRUE,"Conts";#N/A,#N/A,TRUE,"VOS";#N/A,#N/A,TRUE,"Warrington";#N/A,#N/A,TRUE,"Widnes"}</definedName>
    <definedName name="fnfjjfnfn" localSheetId="1" hidden="1">{#N/A,#N/A,TRUE,"Front";#N/A,#N/A,TRUE,"Simple Letter";#N/A,#N/A,TRUE,"Inside";#N/A,#N/A,TRUE,"Contents";#N/A,#N/A,TRUE,"Basis";#N/A,#N/A,TRUE,"Inclusions";#N/A,#N/A,TRUE,"Exclusions";#N/A,#N/A,TRUE,"Areas";#N/A,#N/A,TRUE,"Summary";#N/A,#N/A,TRUE,"Detail"}</definedName>
    <definedName name="fnfjjfnfn" hidden="1">{#N/A,#N/A,TRUE,"Front";#N/A,#N/A,TRUE,"Simple Letter";#N/A,#N/A,TRUE,"Inside";#N/A,#N/A,TRUE,"Contents";#N/A,#N/A,TRUE,"Basis";#N/A,#N/A,TRUE,"Inclusions";#N/A,#N/A,TRUE,"Exclusions";#N/A,#N/A,TRUE,"Areas";#N/A,#N/A,TRUE,"Summary";#N/A,#N/A,TRUE,"Detail"}</definedName>
    <definedName name="fqwettqwtq" localSheetId="1" hidden="1">{#N/A,#N/A,FALSE,"MARCH"}</definedName>
    <definedName name="fqwettqwtq" hidden="1">{#N/A,#N/A,FALSE,"MARCH"}</definedName>
    <definedName name="fre" localSheetId="1" hidden="1">{#N/A,#N/A,TRUE,"Cover";#N/A,#N/A,TRUE,"Conts";#N/A,#N/A,TRUE,"VOS";#N/A,#N/A,TRUE,"Warrington";#N/A,#N/A,TRUE,"Widnes"}</definedName>
    <definedName name="fre" hidden="1">{#N/A,#N/A,TRUE,"Cover";#N/A,#N/A,TRUE,"Conts";#N/A,#N/A,TRUE,"VOS";#N/A,#N/A,TRUE,"Warrington";#N/A,#N/A,TRUE,"Widnes"}</definedName>
    <definedName name="FReport5" localSheetId="1" hidden="1">{#N/A,#N/A,FALSE,"MARCH"}</definedName>
    <definedName name="FReport5" hidden="1">{#N/A,#N/A,FALSE,"MARCH"}</definedName>
    <definedName name="frff" localSheetId="1" hidden="1">{#N/A,#N/A,TRUE,"Front";#N/A,#N/A,TRUE,"Simple Letter";#N/A,#N/A,TRUE,"Inside";#N/A,#N/A,TRUE,"Contents";#N/A,#N/A,TRUE,"Basis";#N/A,#N/A,TRUE,"Inclusions";#N/A,#N/A,TRUE,"Exclusions";#N/A,#N/A,TRUE,"Areas";#N/A,#N/A,TRUE,"Summary";#N/A,#N/A,TRUE,"Detail"}</definedName>
    <definedName name="frff" hidden="1">{#N/A,#N/A,TRUE,"Front";#N/A,#N/A,TRUE,"Simple Letter";#N/A,#N/A,TRUE,"Inside";#N/A,#N/A,TRUE,"Contents";#N/A,#N/A,TRUE,"Basis";#N/A,#N/A,TRUE,"Inclusions";#N/A,#N/A,TRUE,"Exclusions";#N/A,#N/A,TRUE,"Areas";#N/A,#N/A,TRUE,"Summary";#N/A,#N/A,TRUE,"Detail"}</definedName>
    <definedName name="frjj" localSheetId="1" hidden="1">{#N/A,#N/A,TRUE,"Cover";#N/A,#N/A,TRUE,"Conts";#N/A,#N/A,TRUE,"VOS";#N/A,#N/A,TRUE,"Warrington";#N/A,#N/A,TRUE,"Widnes"}</definedName>
    <definedName name="frjj" hidden="1">{#N/A,#N/A,TRUE,"Cover";#N/A,#N/A,TRUE,"Conts";#N/A,#N/A,TRUE,"VOS";#N/A,#N/A,TRUE,"Warrington";#N/A,#N/A,TRUE,"Widnes"}</definedName>
    <definedName name="fsda" localSheetId="1" hidden="1">{#N/A,#N/A,TRUE,"Basic";#N/A,#N/A,TRUE,"EXT-TABLE";#N/A,#N/A,TRUE,"STEEL";#N/A,#N/A,TRUE,"INT-Table";#N/A,#N/A,TRUE,"STEEL";#N/A,#N/A,TRUE,"Door"}</definedName>
    <definedName name="fsda" hidden="1">{#N/A,#N/A,TRUE,"Basic";#N/A,#N/A,TRUE,"EXT-TABLE";#N/A,#N/A,TRUE,"STEEL";#N/A,#N/A,TRUE,"INT-Table";#N/A,#N/A,TRUE,"STEEL";#N/A,#N/A,TRUE,"Door"}</definedName>
    <definedName name="fsdaa" localSheetId="1"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localSheetId="1" hidden="1">{"'Sheet1'!$A$4386:$N$4591"}</definedName>
    <definedName name="fund" hidden="1">{"'Sheet1'!$A$4386:$N$4591"}</definedName>
    <definedName name="funds" localSheetId="1" hidden="1">{"'Sheet1'!$A$4386:$N$4591"}</definedName>
    <definedName name="funds" hidden="1">{"'Sheet1'!$A$4386:$N$4591"}</definedName>
    <definedName name="fv" localSheetId="1" hidden="1">{#N/A,#N/A,FALSE,"Organisation Chart"}</definedName>
    <definedName name="fv" hidden="1">{#N/A,#N/A,FALSE,"Organisation Chart"}</definedName>
    <definedName name="fwef" localSheetId="1" hidden="1">{#N/A,#N/A,TRUE,"Front";#N/A,#N/A,TRUE,"Simple Letter";#N/A,#N/A,TRUE,"Inside";#N/A,#N/A,TRUE,"Contents";#N/A,#N/A,TRUE,"Basis";#N/A,#N/A,TRUE,"Inclusions";#N/A,#N/A,TRUE,"Exclusions";#N/A,#N/A,TRUE,"Areas";#N/A,#N/A,TRUE,"Summary";#N/A,#N/A,TRUE,"Detail"}</definedName>
    <definedName name="fwef" hidden="1">{#N/A,#N/A,TRUE,"Front";#N/A,#N/A,TRUE,"Simple Letter";#N/A,#N/A,TRUE,"Inside";#N/A,#N/A,TRUE,"Contents";#N/A,#N/A,TRUE,"Basis";#N/A,#N/A,TRUE,"Inclusions";#N/A,#N/A,TRUE,"Exclusions";#N/A,#N/A,TRUE,"Areas";#N/A,#N/A,TRUE,"Summary";#N/A,#N/A,TRUE,"Detail"}</definedName>
    <definedName name="fweqw3rf" localSheetId="1"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localSheetId="1"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localSheetId="1" hidden="1">{#N/A,#N/A,TRUE,"Cover";#N/A,#N/A,TRUE,"Conts";#N/A,#N/A,TRUE,"VOS";#N/A,#N/A,TRUE,"Warrington";#N/A,#N/A,TRUE,"Widnes"}</definedName>
    <definedName name="gaeg" hidden="1">{#N/A,#N/A,TRUE,"Cover";#N/A,#N/A,TRUE,"Conts";#N/A,#N/A,TRUE,"VOS";#N/A,#N/A,TRUE,"Warrington";#N/A,#N/A,TRUE,"Widnes"}</definedName>
    <definedName name="gaegg" localSheetId="1" hidden="1">{#N/A,#N/A,TRUE,"Cover";#N/A,#N/A,TRUE,"Conts";#N/A,#N/A,TRUE,"VOS";#N/A,#N/A,TRUE,"Warrington";#N/A,#N/A,TRUE,"Widnes"}</definedName>
    <definedName name="gaegg" hidden="1">{#N/A,#N/A,TRUE,"Cover";#N/A,#N/A,TRUE,"Conts";#N/A,#N/A,TRUE,"VOS";#N/A,#N/A,TRUE,"Warrington";#N/A,#N/A,TRUE,"Widnes"}</definedName>
    <definedName name="garden" localSheetId="1" hidden="1">#REF!</definedName>
    <definedName name="garden" hidden="1">#REF!</definedName>
    <definedName name="gdfgaefgasdfasdfasdfsdfsda" localSheetId="1" hidden="1">{#N/A,#N/A,FALSE,"MARCH"}</definedName>
    <definedName name="gdfgaefgasdfasdfasdfsdfsda" hidden="1">{#N/A,#N/A,FALSE,"MARCH"}</definedName>
    <definedName name="gdg" localSheetId="1" hidden="1">{#N/A,#N/A,TRUE,"Front";#N/A,#N/A,TRUE,"Simple Letter";#N/A,#N/A,TRUE,"Inside";#N/A,#N/A,TRUE,"Contents";#N/A,#N/A,TRUE,"Basis";#N/A,#N/A,TRUE,"Inclusions";#N/A,#N/A,TRUE,"Exclusions";#N/A,#N/A,TRUE,"Areas";#N/A,#N/A,TRUE,"Summary";#N/A,#N/A,TRUE,"Detail"}</definedName>
    <definedName name="gdg" hidden="1">{#N/A,#N/A,TRUE,"Front";#N/A,#N/A,TRUE,"Simple Letter";#N/A,#N/A,TRUE,"Inside";#N/A,#N/A,TRUE,"Contents";#N/A,#N/A,TRUE,"Basis";#N/A,#N/A,TRUE,"Inclusions";#N/A,#N/A,TRUE,"Exclusions";#N/A,#N/A,TRUE,"Areas";#N/A,#N/A,TRUE,"Summary";#N/A,#N/A,TRUE,"Detail"}</definedName>
    <definedName name="geag" localSheetId="1" hidden="1">{#N/A,#N/A,TRUE,"Cover";#N/A,#N/A,TRUE,"Conts";#N/A,#N/A,TRUE,"VOS";#N/A,#N/A,TRUE,"Warrington";#N/A,#N/A,TRUE,"Widnes"}</definedName>
    <definedName name="geag" hidden="1">{#N/A,#N/A,TRUE,"Cover";#N/A,#N/A,TRUE,"Conts";#N/A,#N/A,TRUE,"VOS";#N/A,#N/A,TRUE,"Warrington";#N/A,#N/A,TRUE,"Widnes"}</definedName>
    <definedName name="gerger" localSheetId="1" hidden="1">{#N/A,#N/A,TRUE,"Cover";#N/A,#N/A,TRUE,"Conts";#N/A,#N/A,TRUE,"VOS";#N/A,#N/A,TRUE,"Warrington";#N/A,#N/A,TRUE,"Widnes"}</definedName>
    <definedName name="gerger" hidden="1">{#N/A,#N/A,TRUE,"Cover";#N/A,#N/A,TRUE,"Conts";#N/A,#N/A,TRUE,"VOS";#N/A,#N/A,TRUE,"Warrington";#N/A,#N/A,TRUE,"Widnes"}</definedName>
    <definedName name="gfdfg" localSheetId="1" hidden="1">{#N/A,#N/A,TRUE,"Front";#N/A,#N/A,TRUE,"Simple Letter";#N/A,#N/A,TRUE,"Inside";#N/A,#N/A,TRUE,"Contents";#N/A,#N/A,TRUE,"Basis";#N/A,#N/A,TRUE,"Inclusions";#N/A,#N/A,TRUE,"Exclusions";#N/A,#N/A,TRUE,"Areas";#N/A,#N/A,TRUE,"Summary";#N/A,#N/A,TRUE,"Detail"}</definedName>
    <definedName name="gfdfg" hidden="1">{#N/A,#N/A,TRUE,"Front";#N/A,#N/A,TRUE,"Simple Letter";#N/A,#N/A,TRUE,"Inside";#N/A,#N/A,TRUE,"Contents";#N/A,#N/A,TRUE,"Basis";#N/A,#N/A,TRUE,"Inclusions";#N/A,#N/A,TRUE,"Exclusions";#N/A,#N/A,TRUE,"Areas";#N/A,#N/A,TRUE,"Summary";#N/A,#N/A,TRUE,"Detail"}</definedName>
    <definedName name="gfdgfdg" localSheetId="1" hidden="1">{#N/A,#N/A,FALSE,"SumD";#N/A,#N/A,FALSE,"ElecD";#N/A,#N/A,FALSE,"MechD";#N/A,#N/A,FALSE,"GeotD";#N/A,#N/A,FALSE,"PrcsD";#N/A,#N/A,FALSE,"TunnD";#N/A,#N/A,FALSE,"CivlD";#N/A,#N/A,FALSE,"NtwkD";#N/A,#N/A,FALSE,"EstgD";#N/A,#N/A,FALSE,"PEngD"}</definedName>
    <definedName name="gfdgfdg" hidden="1">{#N/A,#N/A,FALSE,"SumD";#N/A,#N/A,FALSE,"ElecD";#N/A,#N/A,FALSE,"MechD";#N/A,#N/A,FALSE,"GeotD";#N/A,#N/A,FALSE,"PrcsD";#N/A,#N/A,FALSE,"TunnD";#N/A,#N/A,FALSE,"CivlD";#N/A,#N/A,FALSE,"NtwkD";#N/A,#N/A,FALSE,"EstgD";#N/A,#N/A,FALSE,"PEngD"}</definedName>
    <definedName name="gfdj" hidden="1">[10]FitOutConfCentre!#REF!</definedName>
    <definedName name="GFGD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[13]BID!#REF!</definedName>
    <definedName name="gfgdgd" localSheetId="1" hidden="1">{#N/A,#N/A,TRUE,"Front";#N/A,#N/A,TRUE,"Simple Letter";#N/A,#N/A,TRUE,"Inside";#N/A,#N/A,TRUE,"Contents";#N/A,#N/A,TRUE,"Basis";#N/A,#N/A,TRUE,"Inclusions";#N/A,#N/A,TRUE,"Exclusions";#N/A,#N/A,TRUE,"Areas";#N/A,#N/A,TRUE,"Summary";#N/A,#N/A,TRUE,"Detail"}</definedName>
    <definedName name="gfgdgd" hidden="1">{#N/A,#N/A,TRUE,"Front";#N/A,#N/A,TRUE,"Simple Letter";#N/A,#N/A,TRUE,"Inside";#N/A,#N/A,TRUE,"Contents";#N/A,#N/A,TRUE,"Basis";#N/A,#N/A,TRUE,"Inclusions";#N/A,#N/A,TRUE,"Exclusions";#N/A,#N/A,TRUE,"Areas";#N/A,#N/A,TRUE,"Summary";#N/A,#N/A,TRUE,"Detail"}</definedName>
    <definedName name="gfgfgfgfg" localSheetId="1"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localSheetId="1" hidden="1">{#N/A,#N/A,FALSE,"SumG";#N/A,#N/A,FALSE,"ElecG";#N/A,#N/A,FALSE,"MechG";#N/A,#N/A,FALSE,"GeotG";#N/A,#N/A,FALSE,"PrcsG";#N/A,#N/A,FALSE,"TunnG";#N/A,#N/A,FALSE,"CivlG";#N/A,#N/A,FALSE,"NtwkG";#N/A,#N/A,FALSE,"EstgG";#N/A,#N/A,FALSE,"PEngG"}</definedName>
    <definedName name="gfgfgfgss" hidden="1">{#N/A,#N/A,FALSE,"SumG";#N/A,#N/A,FALSE,"ElecG";#N/A,#N/A,FALSE,"MechG";#N/A,#N/A,FALSE,"GeotG";#N/A,#N/A,FALSE,"PrcsG";#N/A,#N/A,FALSE,"TunnG";#N/A,#N/A,FALSE,"CivlG";#N/A,#N/A,FALSE,"NtwkG";#N/A,#N/A,FALSE,"EstgG";#N/A,#N/A,FALSE,"PEngG"}</definedName>
    <definedName name="gfhfdh" localSheetId="1" hidden="1">{#N/A,#N/A,TRUE,"Front";#N/A,#N/A,TRUE,"Simple Letter";#N/A,#N/A,TRUE,"Inside";#N/A,#N/A,TRUE,"Contents";#N/A,#N/A,TRUE,"Basis";#N/A,#N/A,TRUE,"Inclusions";#N/A,#N/A,TRUE,"Exclusions";#N/A,#N/A,TRUE,"Areas";#N/A,#N/A,TRUE,"Summary";#N/A,#N/A,TRUE,"Detail"}</definedName>
    <definedName name="gfhfdh" hidden="1">{#N/A,#N/A,TRUE,"Front";#N/A,#N/A,TRUE,"Simple Letter";#N/A,#N/A,TRUE,"Inside";#N/A,#N/A,TRUE,"Contents";#N/A,#N/A,TRUE,"Basis";#N/A,#N/A,TRUE,"Inclusions";#N/A,#N/A,TRUE,"Exclusions";#N/A,#N/A,TRUE,"Areas";#N/A,#N/A,TRUE,"Summary";#N/A,#N/A,TRUE,"Detail"}</definedName>
    <definedName name="gfhhgfgh" localSheetId="1"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localSheetId="1" hidden="1">{#N/A,#N/A,FALSE,"골재소요량";#N/A,#N/A,FALSE,"골재소요량"}</definedName>
    <definedName name="gfkjghk" hidden="1">{#N/A,#N/A,FALSE,"골재소요량";#N/A,#N/A,FALSE,"골재소요량"}</definedName>
    <definedName name="ggdrgdfhyyj" localSheetId="1" hidden="1">{#N/A,#N/A,TRUE,"Cover";#N/A,#N/A,TRUE,"Conts";#N/A,#N/A,TRUE,"VOS";#N/A,#N/A,TRUE,"Warrington";#N/A,#N/A,TRUE,"Widnes"}</definedName>
    <definedName name="ggdrgdfhyyj" hidden="1">{#N/A,#N/A,TRUE,"Cover";#N/A,#N/A,TRUE,"Conts";#N/A,#N/A,TRUE,"VOS";#N/A,#N/A,TRUE,"Warrington";#N/A,#N/A,TRUE,"Widnes"}</definedName>
    <definedName name="gger" localSheetId="1" hidden="1">{#N/A,#N/A,TRUE,"Front";#N/A,#N/A,TRUE,"Simple Letter";#N/A,#N/A,TRUE,"Inside";#N/A,#N/A,TRUE,"Contents";#N/A,#N/A,TRUE,"Basis";#N/A,#N/A,TRUE,"Inclusions";#N/A,#N/A,TRUE,"Exclusions";#N/A,#N/A,TRUE,"Areas";#N/A,#N/A,TRUE,"Summary";#N/A,#N/A,TRUE,"Detail"}</definedName>
    <definedName name="gger" hidden="1">{#N/A,#N/A,TRUE,"Front";#N/A,#N/A,TRUE,"Simple Letter";#N/A,#N/A,TRUE,"Inside";#N/A,#N/A,TRUE,"Contents";#N/A,#N/A,TRUE,"Basis";#N/A,#N/A,TRUE,"Inclusions";#N/A,#N/A,TRUE,"Exclusions";#N/A,#N/A,TRUE,"Areas";#N/A,#N/A,TRUE,"Summary";#N/A,#N/A,TRUE,"Detail"}</definedName>
    <definedName name="gggg" localSheetId="1" hidden="1">{#N/A,#N/A,FALSE,"SumD";#N/A,#N/A,FALSE,"ElecD";#N/A,#N/A,FALSE,"MechD";#N/A,#N/A,FALSE,"GeotD";#N/A,#N/A,FALSE,"PrcsD";#N/A,#N/A,FALSE,"TunnD";#N/A,#N/A,FALSE,"CivlD";#N/A,#N/A,FALSE,"NtwkD";#N/A,#N/A,FALSE,"EstgD";#N/A,#N/A,FALSE,"PEngD"}</definedName>
    <definedName name="gggg" hidden="1">{#N/A,#N/A,FALSE,"SumD";#N/A,#N/A,FALSE,"ElecD";#N/A,#N/A,FALSE,"MechD";#N/A,#N/A,FALSE,"GeotD";#N/A,#N/A,FALSE,"PrcsD";#N/A,#N/A,FALSE,"TunnD";#N/A,#N/A,FALSE,"CivlD";#N/A,#N/A,FALSE,"NtwkD";#N/A,#N/A,FALSE,"EstgD";#N/A,#N/A,FALSE,"PEngD"}</definedName>
    <definedName name="gggg2" localSheetId="1" hidden="1">{"View1",#N/A,FALSE,"Sheet1";"View2",#N/A,FALSE,"Sheet1"}</definedName>
    <definedName name="gggg2" hidden="1">{"View1",#N/A,FALSE,"Sheet1";"View2",#N/A,FALSE,"Sheet1"}</definedName>
    <definedName name="gggw" localSheetId="1" hidden="1">{#N/A,#N/A,TRUE,"Front";#N/A,#N/A,TRUE,"Simple Letter";#N/A,#N/A,TRUE,"Inside";#N/A,#N/A,TRUE,"Contents";#N/A,#N/A,TRUE,"Basis";#N/A,#N/A,TRUE,"Inclusions";#N/A,#N/A,TRUE,"Exclusions";#N/A,#N/A,TRUE,"Areas";#N/A,#N/A,TRUE,"Summary";#N/A,#N/A,TRUE,"Detail"}</definedName>
    <definedName name="gggw" hidden="1">{#N/A,#N/A,TRUE,"Front";#N/A,#N/A,TRUE,"Simple Letter";#N/A,#N/A,TRUE,"Inside";#N/A,#N/A,TRUE,"Contents";#N/A,#N/A,TRUE,"Basis";#N/A,#N/A,TRUE,"Inclusions";#N/A,#N/A,TRUE,"Exclusions";#N/A,#N/A,TRUE,"Areas";#N/A,#N/A,TRUE,"Summary";#N/A,#N/A,TRUE,"Detail"}</definedName>
    <definedName name="ggjjhgg" localSheetId="1"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localSheetId="1" hidden="1">{#N/A,#N/A,FALSE,"물량산출"}</definedName>
    <definedName name="ggk" hidden="1">{#N/A,#N/A,FALSE,"물량산출"}</definedName>
    <definedName name="ggrer" localSheetId="1" hidden="1">{#N/A,#N/A,TRUE,"Front";#N/A,#N/A,TRUE,"Simple Letter";#N/A,#N/A,TRUE,"Inside";#N/A,#N/A,TRUE,"Contents";#N/A,#N/A,TRUE,"Basis";#N/A,#N/A,TRUE,"Inclusions";#N/A,#N/A,TRUE,"Exclusions";#N/A,#N/A,TRUE,"Areas";#N/A,#N/A,TRUE,"Summary";#N/A,#N/A,TRUE,"Detail"}</definedName>
    <definedName name="ggrer" hidden="1">{#N/A,#N/A,TRUE,"Front";#N/A,#N/A,TRUE,"Simple Letter";#N/A,#N/A,TRUE,"Inside";#N/A,#N/A,TRUE,"Contents";#N/A,#N/A,TRUE,"Basis";#N/A,#N/A,TRUE,"Inclusions";#N/A,#N/A,TRUE,"Exclusions";#N/A,#N/A,TRUE,"Areas";#N/A,#N/A,TRUE,"Summary";#N/A,#N/A,TRUE,"Detail"}</definedName>
    <definedName name="ghdfhfgh" localSheetId="1"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localSheetId="1" hidden="1">{#N/A,#N/A,FALSE,"표지목차"}</definedName>
    <definedName name="ghdhdh" hidden="1">{#N/A,#N/A,FALSE,"표지목차"}</definedName>
    <definedName name="GHDW" localSheetId="1" hidden="1">{#N/A,#N/A,FALSE,"CAM-G7";#N/A,#N/A,FALSE,"SPL";#N/A,#N/A,FALSE,"butt-in G7";#N/A,#N/A,FALSE,"dia-in G7";#N/A,#N/A,FALSE,"추가-STA G7"}</definedName>
    <definedName name="GHDW" hidden="1">{#N/A,#N/A,FALSE,"CAM-G7";#N/A,#N/A,FALSE,"SPL";#N/A,#N/A,FALSE,"butt-in G7";#N/A,#N/A,FALSE,"dia-in G7";#N/A,#N/A,FALSE,"추가-STA G7"}</definedName>
    <definedName name="ghffg" localSheetId="1" hidden="1">{#N/A,#N/A,TRUE,"Front";#N/A,#N/A,TRUE,"Simple Letter";#N/A,#N/A,TRUE,"Inside";#N/A,#N/A,TRUE,"Contents";#N/A,#N/A,TRUE,"Basis";#N/A,#N/A,TRUE,"Inclusions";#N/A,#N/A,TRUE,"Exclusions";#N/A,#N/A,TRUE,"Areas";#N/A,#N/A,TRUE,"Summary";#N/A,#N/A,TRUE,"Detail"}</definedName>
    <definedName name="ghffg" hidden="1">{#N/A,#N/A,TRUE,"Front";#N/A,#N/A,TRUE,"Simple Letter";#N/A,#N/A,TRUE,"Inside";#N/A,#N/A,TRUE,"Contents";#N/A,#N/A,TRUE,"Basis";#N/A,#N/A,TRUE,"Inclusions";#N/A,#N/A,TRUE,"Exclusions";#N/A,#N/A,TRUE,"Areas";#N/A,#N/A,TRUE,"Summary";#N/A,#N/A,TRUE,"Detail"}</definedName>
    <definedName name="ghffgh" localSheetId="1"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localSheetId="1"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localSheetId="1"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localSheetId="1"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localSheetId="1"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localSheetId="1" hidden="1">{#N/A,#N/A,TRUE,"Front";#N/A,#N/A,TRUE,"Simple Letter";#N/A,#N/A,TRUE,"Inside";#N/A,#N/A,TRUE,"Contents";#N/A,#N/A,TRUE,"Basis";#N/A,#N/A,TRUE,"Inclusions";#N/A,#N/A,TRUE,"Exclusions";#N/A,#N/A,TRUE,"Areas";#N/A,#N/A,TRUE,"Summary";#N/A,#N/A,TRUE,"Detail"}</definedName>
    <definedName name="ghgg" hidden="1">{#N/A,#N/A,TRUE,"Front";#N/A,#N/A,TRUE,"Simple Letter";#N/A,#N/A,TRUE,"Inside";#N/A,#N/A,TRUE,"Contents";#N/A,#N/A,TRUE,"Basis";#N/A,#N/A,TRUE,"Inclusions";#N/A,#N/A,TRUE,"Exclusions";#N/A,#N/A,TRUE,"Areas";#N/A,#N/A,TRUE,"Summary";#N/A,#N/A,TRUE,"Detail"}</definedName>
    <definedName name="ghggg" localSheetId="1" hidden="1">{#N/A,#N/A,FALSE,"SumG";#N/A,#N/A,FALSE,"ElecG";#N/A,#N/A,FALSE,"MechG";#N/A,#N/A,FALSE,"GeotG";#N/A,#N/A,FALSE,"PrcsG";#N/A,#N/A,FALSE,"TunnG";#N/A,#N/A,FALSE,"CivlG";#N/A,#N/A,FALSE,"NtwkG";#N/A,#N/A,FALSE,"EstgG";#N/A,#N/A,FALSE,"PEngG"}</definedName>
    <definedName name="ghggg" hidden="1">{#N/A,#N/A,FALSE,"SumG";#N/A,#N/A,FALSE,"ElecG";#N/A,#N/A,FALSE,"MechG";#N/A,#N/A,FALSE,"GeotG";#N/A,#N/A,FALSE,"PrcsG";#N/A,#N/A,FALSE,"TunnG";#N/A,#N/A,FALSE,"CivlG";#N/A,#N/A,FALSE,"NtwkG";#N/A,#N/A,FALSE,"EstgG";#N/A,#N/A,FALSE,"PEngG"}</definedName>
    <definedName name="ghghd" localSheetId="1" hidden="1">{#N/A,#N/A,TRUE,"Front";#N/A,#N/A,TRUE,"Simple Letter";#N/A,#N/A,TRUE,"Inside";#N/A,#N/A,TRUE,"Contents";#N/A,#N/A,TRUE,"Basis";#N/A,#N/A,TRUE,"Inclusions";#N/A,#N/A,TRUE,"Exclusions";#N/A,#N/A,TRUE,"Areas";#N/A,#N/A,TRUE,"Summary";#N/A,#N/A,TRUE,"Detail"}</definedName>
    <definedName name="ghghd" hidden="1">{#N/A,#N/A,TRUE,"Front";#N/A,#N/A,TRUE,"Simple Letter";#N/A,#N/A,TRUE,"Inside";#N/A,#N/A,TRUE,"Contents";#N/A,#N/A,TRUE,"Basis";#N/A,#N/A,TRUE,"Inclusions";#N/A,#N/A,TRUE,"Exclusions";#N/A,#N/A,TRUE,"Areas";#N/A,#N/A,TRUE,"Summary";#N/A,#N/A,TRUE,"Detail"}</definedName>
    <definedName name="ghghgf" localSheetId="1"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localSheetId="1" hidden="1">{#N/A,#N/A,TRUE,"Front";#N/A,#N/A,TRUE,"Simple Letter";#N/A,#N/A,TRUE,"Inside";#N/A,#N/A,TRUE,"Contents";#N/A,#N/A,TRUE,"Basis";#N/A,#N/A,TRUE,"Inclusions";#N/A,#N/A,TRUE,"Exclusions";#N/A,#N/A,TRUE,"Areas";#N/A,#N/A,TRUE,"Summary";#N/A,#N/A,TRUE,"Detail"}</definedName>
    <definedName name="ghhg" hidden="1">{#N/A,#N/A,TRUE,"Front";#N/A,#N/A,TRUE,"Simple Letter";#N/A,#N/A,TRUE,"Inside";#N/A,#N/A,TRUE,"Contents";#N/A,#N/A,TRUE,"Basis";#N/A,#N/A,TRUE,"Inclusions";#N/A,#N/A,TRUE,"Exclusions";#N/A,#N/A,TRUE,"Areas";#N/A,#N/A,TRUE,"Summary";#N/A,#N/A,TRUE,"Detail"}</definedName>
    <definedName name="GHI" hidden="1">[20]FitOutConfCentre!#REF!</definedName>
    <definedName name="ghj" localSheetId="1" hidden="1">{#N/A,#N/A,TRUE,"Front";#N/A,#N/A,TRUE,"Simple Letter";#N/A,#N/A,TRUE,"Inside";#N/A,#N/A,TRUE,"Contents";#N/A,#N/A,TRUE,"Basis";#N/A,#N/A,TRUE,"Inclusions";#N/A,#N/A,TRUE,"Exclusions";#N/A,#N/A,TRUE,"Areas";#N/A,#N/A,TRUE,"Summary";#N/A,#N/A,TRUE,"Detail"}</definedName>
    <definedName name="ghj" hidden="1">{#N/A,#N/A,TRUE,"Front";#N/A,#N/A,TRUE,"Simple Letter";#N/A,#N/A,TRUE,"Inside";#N/A,#N/A,TRUE,"Contents";#N/A,#N/A,TRUE,"Basis";#N/A,#N/A,TRUE,"Inclusions";#N/A,#N/A,TRUE,"Exclusions";#N/A,#N/A,TRUE,"Areas";#N/A,#N/A,TRUE,"Summary";#N/A,#N/A,TRUE,"Detail"}</definedName>
    <definedName name="ghsdhth" localSheetId="1" hidden="1">{#N/A,#N/A,TRUE,"Cover";#N/A,#N/A,TRUE,"Conts";#N/A,#N/A,TRUE,"VOS";#N/A,#N/A,TRUE,"Warrington";#N/A,#N/A,TRUE,"Widnes"}</definedName>
    <definedName name="ghsdhth" hidden="1">{#N/A,#N/A,TRUE,"Cover";#N/A,#N/A,TRUE,"Conts";#N/A,#N/A,TRUE,"VOS";#N/A,#N/A,TRUE,"Warrington";#N/A,#N/A,TRUE,"Widnes"}</definedName>
    <definedName name="ghsg" localSheetId="1" hidden="1">{#N/A,#N/A,TRUE,"Cover";#N/A,#N/A,TRUE,"Conts";#N/A,#N/A,TRUE,"VOS";#N/A,#N/A,TRUE,"Warrington";#N/A,#N/A,TRUE,"Widnes"}</definedName>
    <definedName name="ghsg" hidden="1">{#N/A,#N/A,TRUE,"Cover";#N/A,#N/A,TRUE,"Conts";#N/A,#N/A,TRUE,"VOS";#N/A,#N/A,TRUE,"Warrington";#N/A,#N/A,TRUE,"Widnes"}</definedName>
    <definedName name="gij" localSheetId="1" hidden="1">{"'Break down'!$A$4"}</definedName>
    <definedName name="gij" hidden="1">{"'Break down'!$A$4"}</definedName>
    <definedName name="gjahgkj" localSheetId="1" hidden="1">{#N/A,#N/A,TRUE,"Cover";#N/A,#N/A,TRUE,"Conts";#N/A,#N/A,TRUE,"VOS";#N/A,#N/A,TRUE,"Warrington";#N/A,#N/A,TRUE,"Widnes"}</definedName>
    <definedName name="gjahgkj" hidden="1">{#N/A,#N/A,TRUE,"Cover";#N/A,#N/A,TRUE,"Conts";#N/A,#N/A,TRUE,"VOS";#N/A,#N/A,TRUE,"Warrington";#N/A,#N/A,TRUE,"Widnes"}</definedName>
    <definedName name="gjgjjhgj" localSheetId="1" hidden="1">{#N/A,#N/A,TRUE,"Front";#N/A,#N/A,TRUE,"Simple Letter";#N/A,#N/A,TRUE,"Inside";#N/A,#N/A,TRUE,"Contents";#N/A,#N/A,TRUE,"Basis";#N/A,#N/A,TRUE,"Inclusions";#N/A,#N/A,TRUE,"Exclusions";#N/A,#N/A,TRUE,"Areas";#N/A,#N/A,TRUE,"Summary";#N/A,#N/A,TRUE,"Detail"}</definedName>
    <definedName name="gjgjjhgj" hidden="1">{#N/A,#N/A,TRUE,"Front";#N/A,#N/A,TRUE,"Simple Letter";#N/A,#N/A,TRUE,"Inside";#N/A,#N/A,TRUE,"Contents";#N/A,#N/A,TRUE,"Basis";#N/A,#N/A,TRUE,"Inclusions";#N/A,#N/A,TRUE,"Exclusions";#N/A,#N/A,TRUE,"Areas";#N/A,#N/A,TRUE,"Summary";#N/A,#N/A,TRUE,"Detail"}</definedName>
    <definedName name="gjkjhg"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localSheetId="1" hidden="1">{#N/A,#N/A,TRUE,"Cover";#N/A,#N/A,TRUE,"Conts";#N/A,#N/A,TRUE,"VOS";#N/A,#N/A,TRUE,"Warrington";#N/A,#N/A,TRUE,"Widnes"}</definedName>
    <definedName name="gjkkl" hidden="1">{#N/A,#N/A,TRUE,"Cover";#N/A,#N/A,TRUE,"Conts";#N/A,#N/A,TRUE,"VOS";#N/A,#N/A,TRUE,"Warrington";#N/A,#N/A,TRUE,"Widnes"}</definedName>
    <definedName name="gkhgk" localSheetId="1" hidden="1">{#N/A,#N/A,FALSE,"물량산출"}</definedName>
    <definedName name="gkhgk" hidden="1">{#N/A,#N/A,FALSE,"물량산출"}</definedName>
    <definedName name="gkjk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localSheetId="1" hidden="1">{#N/A,#N/A,FALSE,"전력간선"}</definedName>
    <definedName name="glgkgk" hidden="1">{#N/A,#N/A,FALSE,"전력간선"}</definedName>
    <definedName name="gmnhhg" localSheetId="1" hidden="1">{#N/A,#N/A,TRUE,"Front";#N/A,#N/A,TRUE,"Simple Letter";#N/A,#N/A,TRUE,"Inside";#N/A,#N/A,TRUE,"Contents";#N/A,#N/A,TRUE,"Basis";#N/A,#N/A,TRUE,"Inclusions";#N/A,#N/A,TRUE,"Exclusions";#N/A,#N/A,TRUE,"Areas";#N/A,#N/A,TRUE,"Summary";#N/A,#N/A,TRUE,"Detail"}</definedName>
    <definedName name="gmnhhg" hidden="1">{#N/A,#N/A,TRUE,"Front";#N/A,#N/A,TRUE,"Simple Letter";#N/A,#N/A,TRUE,"Inside";#N/A,#N/A,TRUE,"Contents";#N/A,#N/A,TRUE,"Basis";#N/A,#N/A,TRUE,"Inclusions";#N/A,#N/A,TRUE,"Exclusions";#N/A,#N/A,TRUE,"Areas";#N/A,#N/A,TRUE,"Summary";#N/A,#N/A,TRUE,"Detail"}</definedName>
    <definedName name="gmo" localSheetId="1" hidden="1">{#N/A,#N/A,FALSE,"SumD";#N/A,#N/A,FALSE,"ElecD";#N/A,#N/A,FALSE,"MechD";#N/A,#N/A,FALSE,"GeotD";#N/A,#N/A,FALSE,"PrcsD";#N/A,#N/A,FALSE,"TunnD";#N/A,#N/A,FALSE,"CivlD";#N/A,#N/A,FALSE,"NtwkD";#N/A,#N/A,FALSE,"EstgD";#N/A,#N/A,FALSE,"PEngD"}</definedName>
    <definedName name="gmo" hidden="1">{#N/A,#N/A,FALSE,"SumD";#N/A,#N/A,FALSE,"ElecD";#N/A,#N/A,FALSE,"MechD";#N/A,#N/A,FALSE,"GeotD";#N/A,#N/A,FALSE,"PrcsD";#N/A,#N/A,FALSE,"TunnD";#N/A,#N/A,FALSE,"CivlD";#N/A,#N/A,FALSE,"NtwkD";#N/A,#N/A,FALSE,"EstgD";#N/A,#N/A,FALSE,"PEngD"}</definedName>
    <definedName name="gqg" localSheetId="1" hidden="1">{#N/A,#N/A,TRUE,"Front";#N/A,#N/A,TRUE,"Simple Letter";#N/A,#N/A,TRUE,"Inside";#N/A,#N/A,TRUE,"Contents";#N/A,#N/A,TRUE,"Basis";#N/A,#N/A,TRUE,"Inclusions";#N/A,#N/A,TRUE,"Exclusions";#N/A,#N/A,TRUE,"Areas";#N/A,#N/A,TRUE,"Summary";#N/A,#N/A,TRUE,"Detail"}</definedName>
    <definedName name="gqg" hidden="1">{#N/A,#N/A,TRUE,"Front";#N/A,#N/A,TRUE,"Simple Letter";#N/A,#N/A,TRUE,"Inside";#N/A,#N/A,TRUE,"Contents";#N/A,#N/A,TRUE,"Basis";#N/A,#N/A,TRUE,"Inclusions";#N/A,#N/A,TRUE,"Exclusions";#N/A,#N/A,TRUE,"Areas";#N/A,#N/A,TRUE,"Summary";#N/A,#N/A,TRUE,"Detail"}</definedName>
    <definedName name="greg" localSheetId="1"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localSheetId="1"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localSheetId="1"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localSheetId="1"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[13]BID!$C$1:$H$533</definedName>
    <definedName name="grttr" localSheetId="1" hidden="1">{#N/A,#N/A,TRUE,"Front";#N/A,#N/A,TRUE,"Simple Letter";#N/A,#N/A,TRUE,"Inside";#N/A,#N/A,TRUE,"Contents";#N/A,#N/A,TRUE,"Basis";#N/A,#N/A,TRUE,"Inclusions";#N/A,#N/A,TRUE,"Exclusions";#N/A,#N/A,TRUE,"Areas";#N/A,#N/A,TRUE,"Summary";#N/A,#N/A,TRUE,"Detail"}</definedName>
    <definedName name="grttr" hidden="1">{#N/A,#N/A,TRUE,"Front";#N/A,#N/A,TRUE,"Simple Letter";#N/A,#N/A,TRUE,"Inside";#N/A,#N/A,TRUE,"Contents";#N/A,#N/A,TRUE,"Basis";#N/A,#N/A,TRUE,"Inclusions";#N/A,#N/A,TRUE,"Exclusions";#N/A,#N/A,TRUE,"Areas";#N/A,#N/A,TRUE,"Summary";#N/A,#N/A,TRUE,"Detail"}</definedName>
    <definedName name="gsdga" localSheetId="1"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localSheetId="1"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localSheetId="1" hidden="1">{"'Break down'!$A$4"}</definedName>
    <definedName name="GSTSYAEYAEYEYET" hidden="1">{"'Break down'!$A$4"}</definedName>
    <definedName name="gtrghr" localSheetId="1" hidden="1">{#N/A,#N/A,TRUE,"Cover";#N/A,#N/A,TRUE,"Conts";#N/A,#N/A,TRUE,"VOS";#N/A,#N/A,TRUE,"Warrington";#N/A,#N/A,TRUE,"Widnes"}</definedName>
    <definedName name="gtrghr" hidden="1">{#N/A,#N/A,TRUE,"Cover";#N/A,#N/A,TRUE,"Conts";#N/A,#N/A,TRUE,"VOS";#N/A,#N/A,TRUE,"Warrington";#N/A,#N/A,TRUE,"Widnes"}</definedName>
    <definedName name="gurgaon112row" localSheetId="1" hidden="1">[21]XREF!#REF!</definedName>
    <definedName name="gurgaon112row" hidden="1">[21]XREF!#REF!</definedName>
    <definedName name="gwefh" localSheetId="1" hidden="1">{#N/A,#N/A,TRUE,"Front";#N/A,#N/A,TRUE,"Simple Letter";#N/A,#N/A,TRUE,"Inside";#N/A,#N/A,TRUE,"Contents";#N/A,#N/A,TRUE,"Basis";#N/A,#N/A,TRUE,"Inclusions";#N/A,#N/A,TRUE,"Exclusions";#N/A,#N/A,TRUE,"Areas";#N/A,#N/A,TRUE,"Summary";#N/A,#N/A,TRUE,"Detail"}</definedName>
    <definedName name="gwefh" hidden="1">{#N/A,#N/A,TRUE,"Front";#N/A,#N/A,TRUE,"Simple Letter";#N/A,#N/A,TRUE,"Inside";#N/A,#N/A,TRUE,"Contents";#N/A,#N/A,TRUE,"Basis";#N/A,#N/A,TRUE,"Inclusions";#N/A,#N/A,TRUE,"Exclusions";#N/A,#N/A,TRUE,"Areas";#N/A,#N/A,TRUE,"Summary";#N/A,#N/A,TRUE,"Detail"}</definedName>
    <definedName name="gWEG" localSheetId="1" hidden="1">{#N/A,#N/A,TRUE,"Cover";#N/A,#N/A,TRUE,"Conts";#N/A,#N/A,TRUE,"VOS";#N/A,#N/A,TRUE,"Warrington";#N/A,#N/A,TRUE,"Widnes"}</definedName>
    <definedName name="gWEG" hidden="1">{#N/A,#N/A,TRUE,"Cover";#N/A,#N/A,TRUE,"Conts";#N/A,#N/A,TRUE,"VOS";#N/A,#N/A,TRUE,"Warrington";#N/A,#N/A,TRUE,"Widnes"}</definedName>
    <definedName name="GWEGTew" localSheetId="1" hidden="1">{#N/A,#N/A,TRUE,"Cover";#N/A,#N/A,TRUE,"Conts";#N/A,#N/A,TRUE,"VOS";#N/A,#N/A,TRUE,"Warrington";#N/A,#N/A,TRUE,"Widnes"}</definedName>
    <definedName name="GWEGTew" hidden="1">{#N/A,#N/A,TRUE,"Cover";#N/A,#N/A,TRUE,"Conts";#N/A,#N/A,TRUE,"VOS";#N/A,#N/A,TRUE,"Warrington";#N/A,#N/A,TRUE,"Widnes"}</definedName>
    <definedName name="gwgtergyr" localSheetId="1" hidden="1">{#N/A,#N/A,TRUE,"Cover";#N/A,#N/A,TRUE,"Conts";#N/A,#N/A,TRUE,"VOS";#N/A,#N/A,TRUE,"Warrington";#N/A,#N/A,TRUE,"Widnes"}</definedName>
    <definedName name="gwgtergyr" hidden="1">{#N/A,#N/A,TRUE,"Cover";#N/A,#N/A,TRUE,"Conts";#N/A,#N/A,TRUE,"VOS";#N/A,#N/A,TRUE,"Warrington";#N/A,#N/A,TRUE,"Widnes"}</definedName>
    <definedName name="gwqrtrftgf" localSheetId="1" hidden="1">{#N/A,#N/A,TRUE,"Front";#N/A,#N/A,TRUE,"Simple Letter";#N/A,#N/A,TRUE,"Inside";#N/A,#N/A,TRUE,"Contents";#N/A,#N/A,TRUE,"Basis";#N/A,#N/A,TRUE,"Inclusions";#N/A,#N/A,TRUE,"Exclusions";#N/A,#N/A,TRUE,"Areas";#N/A,#N/A,TRUE,"Summary";#N/A,#N/A,TRUE,"Detail"}</definedName>
    <definedName name="gwqrtrftgf" hidden="1">{#N/A,#N/A,TRUE,"Front";#N/A,#N/A,TRUE,"Simple Letter";#N/A,#N/A,TRUE,"Inside";#N/A,#N/A,TRUE,"Contents";#N/A,#N/A,TRUE,"Basis";#N/A,#N/A,TRUE,"Inclusions";#N/A,#N/A,TRUE,"Exclusions";#N/A,#N/A,TRUE,"Areas";#N/A,#N/A,TRUE,"Summary";#N/A,#N/A,TRUE,"Detail"}</definedName>
    <definedName name="h" localSheetId="1" hidden="1">#REF!</definedName>
    <definedName name="h" hidden="1">#REF!</definedName>
    <definedName name="han" hidden="1">[13]BID!$A$1:$A$1714</definedName>
    <definedName name="hb" localSheetId="1" hidden="1">{#N/A,#N/A,TRUE,"Cover";#N/A,#N/A,TRUE,"Conts";#N/A,#N/A,TRUE,"VOS";#N/A,#N/A,TRUE,"Warrington";#N/A,#N/A,TRUE,"Widnes"}</definedName>
    <definedName name="hb" hidden="1">{#N/A,#N/A,TRUE,"Cover";#N/A,#N/A,TRUE,"Conts";#N/A,#N/A,TRUE,"VOS";#N/A,#N/A,TRUE,"Warrington";#N/A,#N/A,TRUE,"Widnes"}</definedName>
    <definedName name="hdfhdhf" localSheetId="1" hidden="1">{#N/A,#N/A,TRUE,"Front";#N/A,#N/A,TRUE,"Simple Letter";#N/A,#N/A,TRUE,"Inside";#N/A,#N/A,TRUE,"Contents";#N/A,#N/A,TRUE,"Basis";#N/A,#N/A,TRUE,"Inclusions";#N/A,#N/A,TRUE,"Exclusions";#N/A,#N/A,TRUE,"Areas";#N/A,#N/A,TRUE,"Summary";#N/A,#N/A,TRUE,"Detail"}</definedName>
    <definedName name="hdfhdhf" hidden="1">{#N/A,#N/A,TRUE,"Front";#N/A,#N/A,TRUE,"Simple Letter";#N/A,#N/A,TRUE,"Inside";#N/A,#N/A,TRUE,"Contents";#N/A,#N/A,TRUE,"Basis";#N/A,#N/A,TRUE,"Inclusions";#N/A,#N/A,TRUE,"Exclusions";#N/A,#N/A,TRUE,"Areas";#N/A,#N/A,TRUE,"Summary";#N/A,#N/A,TRUE,"Detail"}</definedName>
    <definedName name="hfdhd" localSheetId="1"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localSheetId="1"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localSheetId="1"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localSheetId="1" hidden="1">{#N/A,#N/A,FALSE,"估價單  (3)"}</definedName>
    <definedName name="hfgh" hidden="1">{#N/A,#N/A,FALSE,"估價單  (3)"}</definedName>
    <definedName name="hfghf" localSheetId="1" hidden="1">{#N/A,#N/A,TRUE,"Front";#N/A,#N/A,TRUE,"Simple Letter";#N/A,#N/A,TRUE,"Inside";#N/A,#N/A,TRUE,"Contents";#N/A,#N/A,TRUE,"Basis";#N/A,#N/A,TRUE,"Inclusions";#N/A,#N/A,TRUE,"Exclusions";#N/A,#N/A,TRUE,"Areas";#N/A,#N/A,TRUE,"Summary";#N/A,#N/A,TRUE,"Detail"}</definedName>
    <definedName name="hfghf" hidden="1">{#N/A,#N/A,TRUE,"Front";#N/A,#N/A,TRUE,"Simple Letter";#N/A,#N/A,TRUE,"Inside";#N/A,#N/A,TRUE,"Contents";#N/A,#N/A,TRUE,"Basis";#N/A,#N/A,TRUE,"Inclusions";#N/A,#N/A,TRUE,"Exclusions";#N/A,#N/A,TRUE,"Areas";#N/A,#N/A,TRUE,"Summary";#N/A,#N/A,TRUE,"Detail"}</definedName>
    <definedName name="hfghfh" localSheetId="1"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localSheetId="1"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localSheetId="1"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localSheetId="1" hidden="1">{#N/A,#N/A,TRUE,"Cover";#N/A,#N/A,TRUE,"Conts";#N/A,#N/A,TRUE,"VOS";#N/A,#N/A,TRUE,"Warrington";#N/A,#N/A,TRUE,"Widnes"}</definedName>
    <definedName name="hfhgf" hidden="1">{#N/A,#N/A,TRUE,"Cover";#N/A,#N/A,TRUE,"Conts";#N/A,#N/A,TRUE,"VOS";#N/A,#N/A,TRUE,"Warrington";#N/A,#N/A,TRUE,"Widnes"}</definedName>
    <definedName name="hgjhj" localSheetId="1" hidden="1">{#N/A,#N/A,TRUE,"Front";#N/A,#N/A,TRUE,"Simple Letter";#N/A,#N/A,TRUE,"Inside";#N/A,#N/A,TRUE,"Contents";#N/A,#N/A,TRUE,"Basis";#N/A,#N/A,TRUE,"Inclusions";#N/A,#N/A,TRUE,"Exclusions";#N/A,#N/A,TRUE,"Areas";#N/A,#N/A,TRUE,"Summary";#N/A,#N/A,TRUE,"Detail"}</definedName>
    <definedName name="hgjhj" hidden="1">{#N/A,#N/A,TRUE,"Front";#N/A,#N/A,TRUE,"Simple Letter";#N/A,#N/A,TRUE,"Inside";#N/A,#N/A,TRUE,"Contents";#N/A,#N/A,TRUE,"Basis";#N/A,#N/A,TRUE,"Inclusions";#N/A,#N/A,TRUE,"Exclusions";#N/A,#N/A,TRUE,"Areas";#N/A,#N/A,TRUE,"Summary";#N/A,#N/A,TRUE,"Detail"}</definedName>
    <definedName name="hgkhkg" localSheetId="1" hidden="1">{#N/A,#N/A,TRUE,"Cover";#N/A,#N/A,TRUE,"Conts";#N/A,#N/A,TRUE,"VOS";#N/A,#N/A,TRUE,"Warrington";#N/A,#N/A,TRUE,"Widnes"}</definedName>
    <definedName name="hgkhkg" hidden="1">{#N/A,#N/A,TRUE,"Cover";#N/A,#N/A,TRUE,"Conts";#N/A,#N/A,TRUE,"VOS";#N/A,#N/A,TRUE,"Warrington";#N/A,#N/A,TRUE,"Widnes"}</definedName>
    <definedName name="hhd" localSheetId="1" hidden="1">{#N/A,#N/A,TRUE,"Front";#N/A,#N/A,TRUE,"Simple Letter";#N/A,#N/A,TRUE,"Inside";#N/A,#N/A,TRUE,"Contents";#N/A,#N/A,TRUE,"Basis";#N/A,#N/A,TRUE,"Inclusions";#N/A,#N/A,TRUE,"Exclusions";#N/A,#N/A,TRUE,"Areas";#N/A,#N/A,TRUE,"Summary";#N/A,#N/A,TRUE,"Detail"}</definedName>
    <definedName name="hhd" hidden="1">{#N/A,#N/A,TRUE,"Front";#N/A,#N/A,TRUE,"Simple Letter";#N/A,#N/A,TRUE,"Inside";#N/A,#N/A,TRUE,"Contents";#N/A,#N/A,TRUE,"Basis";#N/A,#N/A,TRUE,"Inclusions";#N/A,#N/A,TRUE,"Exclusions";#N/A,#N/A,TRUE,"Areas";#N/A,#N/A,TRUE,"Summary";#N/A,#N/A,TRUE,"Detail"}</definedName>
    <definedName name="hhff" localSheetId="1"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localSheetId="1" hidden="1">#REF!</definedName>
    <definedName name="hhhh" hidden="1">#REF!</definedName>
    <definedName name="hhuuyvv" localSheetId="1" hidden="1">{#N/A,#N/A,TRUE,"Front";#N/A,#N/A,TRUE,"Simple Letter";#N/A,#N/A,TRUE,"Inside";#N/A,#N/A,TRUE,"Contents";#N/A,#N/A,TRUE,"Basis";#N/A,#N/A,TRUE,"Inclusions";#N/A,#N/A,TRUE,"Exclusions";#N/A,#N/A,TRUE,"Areas";#N/A,#N/A,TRUE,"Summary";#N/A,#N/A,TRUE,"Detail"}</definedName>
    <definedName name="hhuuyvv" hidden="1">{#N/A,#N/A,TRUE,"Front";#N/A,#N/A,TRUE,"Simple Letter";#N/A,#N/A,TRUE,"Inside";#N/A,#N/A,TRUE,"Contents";#N/A,#N/A,TRUE,"Basis";#N/A,#N/A,TRUE,"Inclusions";#N/A,#N/A,TRUE,"Exclusions";#N/A,#N/A,TRUE,"Areas";#N/A,#N/A,TRUE,"Summary";#N/A,#N/A,TRUE,"Detail"}</definedName>
    <definedName name="hi" localSheetId="1"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localSheetId="1" hidden="1">#REF!</definedName>
    <definedName name="HiddenRows" hidden="1">#REF!</definedName>
    <definedName name="hjdj" localSheetId="1" hidden="1">{#N/A,#N/A,TRUE,"Cover";#N/A,#N/A,TRUE,"Conts";#N/A,#N/A,TRUE,"VOS";#N/A,#N/A,TRUE,"Warrington";#N/A,#N/A,TRUE,"Widnes"}</definedName>
    <definedName name="hjdj" hidden="1">{#N/A,#N/A,TRUE,"Cover";#N/A,#N/A,TRUE,"Conts";#N/A,#N/A,TRUE,"VOS";#N/A,#N/A,TRUE,"Warrington";#N/A,#N/A,TRUE,"Widnes"}</definedName>
    <definedName name="hjghjf" localSheetId="1" hidden="1">{#N/A,#N/A,FALSE,"표지목차"}</definedName>
    <definedName name="hjghjf" hidden="1">{#N/A,#N/A,FALSE,"표지목차"}</definedName>
    <definedName name="hjk" localSheetId="1" hidden="1">{#N/A,#N/A,FALSE,"MARCH"}</definedName>
    <definedName name="hjk" hidden="1">{#N/A,#N/A,FALSE,"MARCH"}</definedName>
    <definedName name="hjkghk"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localSheetId="1" hidden="1">{#N/A,#N/A,FALSE,"물량산출"}</definedName>
    <definedName name="hjmghj" hidden="1">{#N/A,#N/A,FALSE,"물량산출"}</definedName>
    <definedName name="hjy" localSheetId="1" hidden="1">{"'Break down'!$A$4"}</definedName>
    <definedName name="hjy" hidden="1">{"'Break down'!$A$4"}</definedName>
    <definedName name="hk" localSheetId="1" hidden="1">{#N/A,#N/A,TRUE,"Front";#N/A,#N/A,TRUE,"Simple Letter";#N/A,#N/A,TRUE,"Inside";#N/A,#N/A,TRUE,"Contents";#N/A,#N/A,TRUE,"Basis";#N/A,#N/A,TRUE,"Inclusions";#N/A,#N/A,TRUE,"Exclusions";#N/A,#N/A,TRUE,"Areas";#N/A,#N/A,TRUE,"Summary";#N/A,#N/A,TRUE,"Detail"}</definedName>
    <definedName name="hk" hidden="1">{#N/A,#N/A,TRUE,"Front";#N/A,#N/A,TRUE,"Simple Letter";#N/A,#N/A,TRUE,"Inside";#N/A,#N/A,TRUE,"Contents";#N/A,#N/A,TRUE,"Basis";#N/A,#N/A,TRUE,"Inclusions";#N/A,#N/A,TRUE,"Exclusions";#N/A,#N/A,TRUE,"Areas";#N/A,#N/A,TRUE,"Summary";#N/A,#N/A,TRUE,"Detail"}</definedName>
    <definedName name="hkdjdjh" localSheetId="1" hidden="1">{#N/A,#N/A,FALSE,"물량산출"}</definedName>
    <definedName name="hkdjdjh" hidden="1">{#N/A,#N/A,FALSE,"물량산출"}</definedName>
    <definedName name="hkjjhkhkhk" localSheetId="1" hidden="1">{#N/A,#N/A,TRUE,"Front";#N/A,#N/A,TRUE,"Simple Letter";#N/A,#N/A,TRUE,"Inside";#N/A,#N/A,TRUE,"Contents";#N/A,#N/A,TRUE,"Basis";#N/A,#N/A,TRUE,"Inclusions";#N/A,#N/A,TRUE,"Exclusions";#N/A,#N/A,TRUE,"Areas";#N/A,#N/A,TRUE,"Summary";#N/A,#N/A,TRUE,"Detail"}</definedName>
    <definedName name="hkjjhkhkhk" hidden="1">{#N/A,#N/A,TRUE,"Front";#N/A,#N/A,TRUE,"Simple Letter";#N/A,#N/A,TRUE,"Inside";#N/A,#N/A,TRUE,"Contents";#N/A,#N/A,TRUE,"Basis";#N/A,#N/A,TRUE,"Inclusions";#N/A,#N/A,TRUE,"Exclusions";#N/A,#N/A,TRUE,"Areas";#N/A,#N/A,TRUE,"Summary";#N/A,#N/A,TRUE,"Detail"}</definedName>
    <definedName name="hmliynklyh" localSheetId="1"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localSheetId="1" hidden="1">{#N/A,#N/A,FALSE,"물량산출"}</definedName>
    <definedName name="HOIST기초" hidden="1">{#N/A,#N/A,FALSE,"물량산출"}</definedName>
    <definedName name="hshjy" localSheetId="1" hidden="1">{#N/A,#N/A,TRUE,"Cover";#N/A,#N/A,TRUE,"Conts";#N/A,#N/A,TRUE,"VOS";#N/A,#N/A,TRUE,"Warrington";#N/A,#N/A,TRUE,"Widnes"}</definedName>
    <definedName name="hshjy" hidden="1">{#N/A,#N/A,TRUE,"Cover";#N/A,#N/A,TRUE,"Conts";#N/A,#N/A,TRUE,"VOS";#N/A,#N/A,TRUE,"Warrington";#N/A,#N/A,TRUE,"Widnes"}</definedName>
    <definedName name="hshxdht" localSheetId="1" hidden="1">{#N/A,#N/A,TRUE,"Cover";#N/A,#N/A,TRUE,"Conts";#N/A,#N/A,TRUE,"VOS";#N/A,#N/A,TRUE,"Warrington";#N/A,#N/A,TRUE,"Widnes"}</definedName>
    <definedName name="hshxdht" hidden="1">{#N/A,#N/A,TRUE,"Cover";#N/A,#N/A,TRUE,"Conts";#N/A,#N/A,TRUE,"VOS";#N/A,#N/A,TRUE,"Warrington";#N/A,#N/A,TRUE,"Widnes"}</definedName>
    <definedName name="hsjha" localSheetId="1" hidden="1">{#N/A,#N/A,TRUE,"Front";#N/A,#N/A,TRUE,"Simple Letter";#N/A,#N/A,TRUE,"Inside";#N/A,#N/A,TRUE,"Contents";#N/A,#N/A,TRUE,"Basis";#N/A,#N/A,TRUE,"Inclusions";#N/A,#N/A,TRUE,"Exclusions";#N/A,#N/A,TRUE,"Areas";#N/A,#N/A,TRUE,"Summary";#N/A,#N/A,TRUE,"Detail"}</definedName>
    <definedName name="hsjha" hidden="1">{#N/A,#N/A,TRUE,"Front";#N/A,#N/A,TRUE,"Simple Letter";#N/A,#N/A,TRUE,"Inside";#N/A,#N/A,TRUE,"Contents";#N/A,#N/A,TRUE,"Basis";#N/A,#N/A,TRUE,"Inclusions";#N/A,#N/A,TRUE,"Exclusions";#N/A,#N/A,TRUE,"Areas";#N/A,#N/A,TRUE,"Summary";#N/A,#N/A,TRUE,"Detail"}</definedName>
    <definedName name="hsyhjtyhj" localSheetId="1" hidden="1">{#N/A,#N/A,TRUE,"Cover";#N/A,#N/A,TRUE,"Conts";#N/A,#N/A,TRUE,"VOS";#N/A,#N/A,TRUE,"Warrington";#N/A,#N/A,TRUE,"Widnes"}</definedName>
    <definedName name="hsyhjtyhj" hidden="1">{#N/A,#N/A,TRUE,"Cover";#N/A,#N/A,TRUE,"Conts";#N/A,#N/A,TRUE,"VOS";#N/A,#N/A,TRUE,"Warrington";#N/A,#N/A,TRUE,"Widnes"}</definedName>
    <definedName name="ht" localSheetId="1" hidden="1">{"'Break down'!$A$4"}</definedName>
    <definedName name="ht" hidden="1">{"'Break down'!$A$4"}</definedName>
    <definedName name="htggf" localSheetId="1" hidden="1">{#N/A,#N/A,TRUE,"Front";#N/A,#N/A,TRUE,"Simple Letter";#N/A,#N/A,TRUE,"Inside";#N/A,#N/A,TRUE,"Contents";#N/A,#N/A,TRUE,"Basis";#N/A,#N/A,TRUE,"Inclusions";#N/A,#N/A,TRUE,"Exclusions";#N/A,#N/A,TRUE,"Areas";#N/A,#N/A,TRUE,"Summary";#N/A,#N/A,TRUE,"Detail"}</definedName>
    <definedName name="htggf" hidden="1">{#N/A,#N/A,TRUE,"Front";#N/A,#N/A,TRUE,"Simple Letter";#N/A,#N/A,TRUE,"Inside";#N/A,#N/A,TRUE,"Contents";#N/A,#N/A,TRUE,"Basis";#N/A,#N/A,TRUE,"Inclusions";#N/A,#N/A,TRUE,"Exclusions";#N/A,#N/A,TRUE,"Areas";#N/A,#N/A,TRUE,"Summary";#N/A,#N/A,TRUE,"Detail"}</definedName>
    <definedName name="hthuj" localSheetId="1"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localSheetId="1" hidden="1">{"'장비'!$A$3:$M$12"}</definedName>
    <definedName name="HTML" hidden="1">{"'장비'!$A$3:$M$12"}</definedName>
    <definedName name="HTML_CodePage" hidden="1">9</definedName>
    <definedName name="HTML_CodePage1" hidden="1">9</definedName>
    <definedName name="HTML_Control" localSheetId="1" hidden="1">{"'Break down'!$A$4"}</definedName>
    <definedName name="HTML_Control" hidden="1">{"'Break down'!$A$4"}</definedName>
    <definedName name="html_control1" localSheetId="1" hidden="1">{"'Sheet1'!$A$4386:$N$4591"}</definedName>
    <definedName name="html_control1" hidden="1">{"'Sheet1'!$A$4386:$N$4591"}</definedName>
    <definedName name="HTML_control2" localSheetId="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localSheetId="1" hidden="1">{"'Break down'!$A$4"}</definedName>
    <definedName name="htr" hidden="1">{"'Break down'!$A$4"}</definedName>
    <definedName name="htrhrsth" localSheetId="1" hidden="1">{#N/A,#N/A,TRUE,"Cover";#N/A,#N/A,TRUE,"Conts";#N/A,#N/A,TRUE,"VOS";#N/A,#N/A,TRUE,"Warrington";#N/A,#N/A,TRUE,"Widnes"}</definedName>
    <definedName name="htrhrsth" hidden="1">{#N/A,#N/A,TRUE,"Cover";#N/A,#N/A,TRUE,"Conts";#N/A,#N/A,TRUE,"VOS";#N/A,#N/A,TRUE,"Warrington";#N/A,#N/A,TRUE,"Widnes"}</definedName>
    <definedName name="htrruj" localSheetId="1" hidden="1">{#N/A,#N/A,TRUE,"Front";#N/A,#N/A,TRUE,"Simple Letter";#N/A,#N/A,TRUE,"Inside";#N/A,#N/A,TRUE,"Contents";#N/A,#N/A,TRUE,"Basis";#N/A,#N/A,TRUE,"Inclusions";#N/A,#N/A,TRUE,"Exclusions";#N/A,#N/A,TRUE,"Areas";#N/A,#N/A,TRUE,"Summary";#N/A,#N/A,TRUE,"Detail"}</definedName>
    <definedName name="htrruj" hidden="1">{#N/A,#N/A,TRUE,"Front";#N/A,#N/A,TRUE,"Simple Letter";#N/A,#N/A,TRUE,"Inside";#N/A,#N/A,TRUE,"Contents";#N/A,#N/A,TRUE,"Basis";#N/A,#N/A,TRUE,"Inclusions";#N/A,#N/A,TRUE,"Exclusions";#N/A,#N/A,TRUE,"Areas";#N/A,#N/A,TRUE,"Summary";#N/A,#N/A,TRUE,"Detail"}</definedName>
    <definedName name="httr" localSheetId="1"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localSheetId="1" hidden="1">{#N/A,#N/A,TRUE,"Cover";#N/A,#N/A,TRUE,"Conts";#N/A,#N/A,TRUE,"VOS";#N/A,#N/A,TRUE,"Warrington";#N/A,#N/A,TRUE,"Widnes"}</definedName>
    <definedName name="hutgfru" hidden="1">{#N/A,#N/A,TRUE,"Cover";#N/A,#N/A,TRUE,"Conts";#N/A,#N/A,TRUE,"VOS";#N/A,#N/A,TRUE,"Warrington";#N/A,#N/A,TRUE,"Widnes"}</definedName>
    <definedName name="hy" localSheetId="1" hidden="1">{#N/A,#N/A,TRUE,"Front";#N/A,#N/A,TRUE,"Simple Letter";#N/A,#N/A,TRUE,"Inside";#N/A,#N/A,TRUE,"Contents";#N/A,#N/A,TRUE,"Basis";#N/A,#N/A,TRUE,"Inclusions";#N/A,#N/A,TRUE,"Exclusions";#N/A,#N/A,TRUE,"Areas";#N/A,#N/A,TRUE,"Summary";#N/A,#N/A,TRUE,"Detail"}</definedName>
    <definedName name="hy" hidden="1">{#N/A,#N/A,TRUE,"Front";#N/A,#N/A,TRUE,"Simple Letter";#N/A,#N/A,TRUE,"Inside";#N/A,#N/A,TRUE,"Contents";#N/A,#N/A,TRUE,"Basis";#N/A,#N/A,TRUE,"Inclusions";#N/A,#N/A,TRUE,"Exclusions";#N/A,#N/A,TRUE,"Areas";#N/A,#N/A,TRUE,"Summary";#N/A,#N/A,TRUE,"Detail"}</definedName>
    <definedName name="hyuguy" localSheetId="1"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localSheetId="1" hidden="1">{#N/A,#N/A,TRUE,"Cover";#N/A,#N/A,TRUE,"Conts";#N/A,#N/A,TRUE,"VOS";#N/A,#N/A,TRUE,"Warrington";#N/A,#N/A,TRUE,"Widnes"}</definedName>
    <definedName name="i8uiuyi" hidden="1">{#N/A,#N/A,TRUE,"Cover";#N/A,#N/A,TRUE,"Conts";#N/A,#N/A,TRUE,"VOS";#N/A,#N/A,TRUE,"Warrington";#N/A,#N/A,TRUE,"Widnes"}</definedName>
    <definedName name="IAM" localSheetId="1" hidden="1">{"'Sheet1'!$A$4386:$N$4591"}</definedName>
    <definedName name="IAM" hidden="1">{"'Sheet1'!$A$4386:$N$4591"}</definedName>
    <definedName name="ihg" localSheetId="1" hidden="1">{#N/A,#N/A,TRUE,"Cover";#N/A,#N/A,TRUE,"Conts";#N/A,#N/A,TRUE,"VOS";#N/A,#N/A,TRUE,"Warrington";#N/A,#N/A,TRUE,"Widnes"}</definedName>
    <definedName name="ihg" hidden="1">{#N/A,#N/A,TRUE,"Cover";#N/A,#N/A,TRUE,"Conts";#N/A,#N/A,TRUE,"VOS";#N/A,#N/A,TRUE,"Warrington";#N/A,#N/A,TRUE,"Widnes"}</definedName>
    <definedName name="iho" localSheetId="1" hidden="1">{#N/A,#N/A,TRUE,"Cover";#N/A,#N/A,TRUE,"Conts";#N/A,#N/A,TRUE,"VOS";#N/A,#N/A,TRUE,"Warrington";#N/A,#N/A,TRUE,"Widnes"}</definedName>
    <definedName name="iho" hidden="1">{#N/A,#N/A,TRUE,"Cover";#N/A,#N/A,TRUE,"Conts";#N/A,#N/A,TRUE,"VOS";#N/A,#N/A,TRUE,"Warrington";#N/A,#N/A,TRUE,"Widnes"}</definedName>
    <definedName name="iiip" localSheetId="1" hidden="1">{"'Break down'!$A$4"}</definedName>
    <definedName name="iiip" hidden="1">{"'Break down'!$A$4"}</definedName>
    <definedName name="iiy" localSheetId="1" hidden="1">{"'Break down'!$A$4"}</definedName>
    <definedName name="iiy" hidden="1">{"'Break down'!$A$4"}</definedName>
    <definedName name="ijn" localSheetId="1" hidden="1">{#N/A,#N/A,FALSE,"MARCH"}</definedName>
    <definedName name="ijn" hidden="1">{#N/A,#N/A,FALSE,"MARCH"}</definedName>
    <definedName name="immn" localSheetId="1" hidden="1">{#N/A,#N/A,TRUE,"Front";#N/A,#N/A,TRUE,"Simple Letter";#N/A,#N/A,TRUE,"Inside";#N/A,#N/A,TRUE,"Contents";#N/A,#N/A,TRUE,"Basis";#N/A,#N/A,TRUE,"Inclusions";#N/A,#N/A,TRUE,"Exclusions";#N/A,#N/A,TRUE,"Areas";#N/A,#N/A,TRUE,"Summary";#N/A,#N/A,TRUE,"Detail"}</definedName>
    <definedName name="immn" hidden="1">{#N/A,#N/A,TRUE,"Front";#N/A,#N/A,TRUE,"Simple Letter";#N/A,#N/A,TRUE,"Inside";#N/A,#N/A,TRUE,"Contents";#N/A,#N/A,TRUE,"Basis";#N/A,#N/A,TRUE,"Inclusions";#N/A,#N/A,TRUE,"Exclusions";#N/A,#N/A,TRUE,"Areas";#N/A,#N/A,TRUE,"Summary";#N/A,#N/A,TRUE,"Detail"}</definedName>
    <definedName name="index" hidden="1">#REF!</definedName>
    <definedName name="Indirect" localSheetId="1" hidden="1">{"Total Indirect Manpower",#N/A,FALSE,"J";"Total Direct Manpower",#N/A,FALSE,"J";"Direct Structural Manpower",#N/A,FALSE,"J";"Direct Mechanical Manpower",#N/A,FALSE,"J";"Direct Piping Manpower",#N/A,FALSE,"J";"Direct Tanks Manpower",#N/A,FALSE,"J";"Direct ElecInstrSS Manpower",#N/A,FALSE,"J"}</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localSheetId="1" hidden="1">{#N/A,#N/A,TRUE,"Cover";#N/A,#N/A,TRUE,"Conts";#N/A,#N/A,TRUE,"VOS";#N/A,#N/A,TRUE,"Warrington";#N/A,#N/A,TRUE,"Widnes"}</definedName>
    <definedName name="io8yuou8y" hidden="1">{#N/A,#N/A,TRUE,"Cover";#N/A,#N/A,TRUE,"Conts";#N/A,#N/A,TRUE,"VOS";#N/A,#N/A,TRUE,"Warrington";#N/A,#N/A,TRUE,"Widnes"}</definedName>
    <definedName name="iol" localSheetId="1" hidden="1">{#N/A,#N/A,TRUE,"Cover";#N/A,#N/A,TRUE,"Conts";#N/A,#N/A,TRUE,"VOS";#N/A,#N/A,TRUE,"Warrington";#N/A,#N/A,TRUE,"Widnes"}</definedName>
    <definedName name="iol" hidden="1">{#N/A,#N/A,TRUE,"Cover";#N/A,#N/A,TRUE,"Conts";#N/A,#N/A,TRUE,"VOS";#N/A,#N/A,TRUE,"Warrington";#N/A,#N/A,TRUE,"Widnes"}</definedName>
    <definedName name="ioykyoyu" localSheetId="1" hidden="1">{#N/A,#N/A,TRUE,"Cover";#N/A,#N/A,TRUE,"Conts";#N/A,#N/A,TRUE,"VOS";#N/A,#N/A,TRUE,"Warrington";#N/A,#N/A,TRUE,"Widnes"}</definedName>
    <definedName name="ioykyoyu"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localSheetId="1" hidden="1">[10]FitOutConfCentre!#REF!</definedName>
    <definedName name="iro" hidden="1">[10]FitOutConfCentre!#REF!</definedName>
    <definedName name="iu" localSheetId="1" hidden="1">{#N/A,#N/A,TRUE,"Cover";#N/A,#N/A,TRUE,"Conts";#N/A,#N/A,TRUE,"VOS";#N/A,#N/A,TRUE,"Warrington";#N/A,#N/A,TRUE,"Widnes"}</definedName>
    <definedName name="iu" hidden="1">{#N/A,#N/A,TRUE,"Cover";#N/A,#N/A,TRUE,"Conts";#N/A,#N/A,TRUE,"VOS";#N/A,#N/A,TRUE,"Warrington";#N/A,#N/A,TRUE,"Widnes"}</definedName>
    <definedName name="iuh" localSheetId="1" hidden="1">{#N/A,#N/A,TRUE,"Cover";#N/A,#N/A,TRUE,"Conts";#N/A,#N/A,TRUE,"VOS";#N/A,#N/A,TRUE,"Warrington";#N/A,#N/A,TRUE,"Widnes"}</definedName>
    <definedName name="iuh" hidden="1">{#N/A,#N/A,TRUE,"Cover";#N/A,#N/A,TRUE,"Conts";#N/A,#N/A,TRUE,"VOS";#N/A,#N/A,TRUE,"Warrington";#N/A,#N/A,TRUE,"Widnes"}</definedName>
    <definedName name="iui" localSheetId="1" hidden="1">{#N/A,#N/A,TRUE,"Cover";#N/A,#N/A,TRUE,"Conts";#N/A,#N/A,TRUE,"VOS";#N/A,#N/A,TRUE,"Warrington";#N/A,#N/A,TRUE,"Widnes"}</definedName>
    <definedName name="iui" hidden="1">{#N/A,#N/A,TRUE,"Cover";#N/A,#N/A,TRUE,"Conts";#N/A,#N/A,TRUE,"VOS";#N/A,#N/A,TRUE,"Warrington";#N/A,#N/A,TRUE,"Widnes"}</definedName>
    <definedName name="iuiou" localSheetId="1" hidden="1">{#N/A,#N/A,TRUE,"Cover";#N/A,#N/A,TRUE,"Conts";#N/A,#N/A,TRUE,"VOS";#N/A,#N/A,TRUE,"Warrington";#N/A,#N/A,TRUE,"Widnes"}</definedName>
    <definedName name="iuiou" hidden="1">{#N/A,#N/A,TRUE,"Cover";#N/A,#N/A,TRUE,"Conts";#N/A,#N/A,TRUE,"VOS";#N/A,#N/A,TRUE,"Warrington";#N/A,#N/A,TRUE,"Widnes"}</definedName>
    <definedName name="iuk" localSheetId="1" hidden="1">{#N/A,#N/A,TRUE,"Cover";#N/A,#N/A,TRUE,"Conts";#N/A,#N/A,TRUE,"VOS";#N/A,#N/A,TRUE,"Warrington";#N/A,#N/A,TRUE,"Widnes"}</definedName>
    <definedName name="iuk" hidden="1">{#N/A,#N/A,TRUE,"Cover";#N/A,#N/A,TRUE,"Conts";#N/A,#N/A,TRUE,"VOS";#N/A,#N/A,TRUE,"Warrington";#N/A,#N/A,TRUE,"Widnes"}</definedName>
    <definedName name="iukh" localSheetId="1" hidden="1">{#N/A,#N/A,TRUE,"Cover";#N/A,#N/A,TRUE,"Conts";#N/A,#N/A,TRUE,"VOS";#N/A,#N/A,TRUE,"Warrington";#N/A,#N/A,TRUE,"Widnes"}</definedName>
    <definedName name="iukh" hidden="1">{#N/A,#N/A,TRUE,"Cover";#N/A,#N/A,TRUE,"Conts";#N/A,#N/A,TRUE,"VOS";#N/A,#N/A,TRUE,"Warrington";#N/A,#N/A,TRUE,"Widnes"}</definedName>
    <definedName name="iulouy" localSheetId="1" hidden="1">{#N/A,#N/A,TRUE,"Cover";#N/A,#N/A,TRUE,"Conts";#N/A,#N/A,TRUE,"VOS";#N/A,#N/A,TRUE,"Warrington";#N/A,#N/A,TRUE,"Widnes"}</definedName>
    <definedName name="iulouy" hidden="1">{#N/A,#N/A,TRUE,"Cover";#N/A,#N/A,TRUE,"Conts";#N/A,#N/A,TRUE,"VOS";#N/A,#N/A,TRUE,"Warrington";#N/A,#N/A,TRUE,"Widnes"}</definedName>
    <definedName name="iuouio" localSheetId="1" hidden="1">{#N/A,#N/A,FALSE,"물량산출"}</definedName>
    <definedName name="iuouio" hidden="1">{#N/A,#N/A,FALSE,"물량산출"}</definedName>
    <definedName name="ivrcl" localSheetId="1" hidden="1">{"'Sheet1'!$A$4386:$N$4591"}</definedName>
    <definedName name="ivrcl" hidden="1">{"'Sheet1'!$A$4386:$N$4591"}</definedName>
    <definedName name="j7uy" localSheetId="1" hidden="1">{#N/A,#N/A,TRUE,"Front";#N/A,#N/A,TRUE,"Simple Letter";#N/A,#N/A,TRUE,"Inside";#N/A,#N/A,TRUE,"Contents";#N/A,#N/A,TRUE,"Basis";#N/A,#N/A,TRUE,"Inclusions";#N/A,#N/A,TRUE,"Exclusions";#N/A,#N/A,TRUE,"Areas";#N/A,#N/A,TRUE,"Summary";#N/A,#N/A,TRUE,"Detail"}</definedName>
    <definedName name="j7uy" hidden="1">{#N/A,#N/A,TRUE,"Front";#N/A,#N/A,TRUE,"Simple Letter";#N/A,#N/A,TRUE,"Inside";#N/A,#N/A,TRUE,"Contents";#N/A,#N/A,TRUE,"Basis";#N/A,#N/A,TRUE,"Inclusions";#N/A,#N/A,TRUE,"Exclusions";#N/A,#N/A,TRUE,"Areas";#N/A,#N/A,TRUE,"Summary";#N/A,#N/A,TRUE,"Detail"}</definedName>
    <definedName name="jabel2" localSheetId="1"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localSheetId="1" hidden="1">{#N/A,#N/A,FALSE,"CAM-G7";#N/A,#N/A,FALSE,"SPL";#N/A,#N/A,FALSE,"butt-in G7";#N/A,#N/A,FALSE,"dia-in G7";#N/A,#N/A,FALSE,"추가-STA G7"}</definedName>
    <definedName name="jdjhdj" hidden="1">{#N/A,#N/A,FALSE,"CAM-G7";#N/A,#N/A,FALSE,"SPL";#N/A,#N/A,FALSE,"butt-in G7";#N/A,#N/A,FALSE,"dia-in G7";#N/A,#N/A,FALSE,"추가-STA G7"}</definedName>
    <definedName name="jfhgjfj"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localSheetId="1" hidden="1">{#N/A,#N/A,TRUE,"Cover";#N/A,#N/A,TRUE,"Conts";#N/A,#N/A,TRUE,"VOS";#N/A,#N/A,TRUE,"Warrington";#N/A,#N/A,TRUE,"Widnes"}</definedName>
    <definedName name="jg" hidden="1">{#N/A,#N/A,TRUE,"Cover";#N/A,#N/A,TRUE,"Conts";#N/A,#N/A,TRUE,"VOS";#N/A,#N/A,TRUE,"Warrington";#N/A,#N/A,TRUE,"Widnes"}</definedName>
    <definedName name="jghjgj" localSheetId="1" hidden="1">{#N/A,#N/A,FALSE,"물량산출"}</definedName>
    <definedName name="jghjgj" hidden="1">{#N/A,#N/A,FALSE,"물량산출"}</definedName>
    <definedName name="jghkg" localSheetId="1" hidden="1">{#N/A,#N/A,FALSE,"갑지";#N/A,#N/A,FALSE,"개요";#N/A,#N/A,FALSE,"비목별";#N/A,#N/A,FALSE,"건물별";#N/A,#N/A,FALSE,"기구표";#N/A,#N/A,FALSE,"직원투입"}</definedName>
    <definedName name="jghkg" hidden="1">{#N/A,#N/A,FALSE,"갑지";#N/A,#N/A,FALSE,"개요";#N/A,#N/A,FALSE,"비목별";#N/A,#N/A,FALSE,"건물별";#N/A,#N/A,FALSE,"기구표";#N/A,#N/A,FALSE,"직원투입"}</definedName>
    <definedName name="jgt" localSheetId="1" hidden="1">{"'Break down'!$A$4"}</definedName>
    <definedName name="jgt" hidden="1">{"'Break down'!$A$4"}</definedName>
    <definedName name="jhfgjfj" localSheetId="1" hidden="1">{#N/A,#N/A,FALSE,"CAM-G7";#N/A,#N/A,FALSE,"SPL";#N/A,#N/A,FALSE,"butt-in G7";#N/A,#N/A,FALSE,"dia-in G7";#N/A,#N/A,FALSE,"추가-STA G7"}</definedName>
    <definedName name="jhfgjfj" hidden="1">{#N/A,#N/A,FALSE,"CAM-G7";#N/A,#N/A,FALSE,"SPL";#N/A,#N/A,FALSE,"butt-in G7";#N/A,#N/A,FALSE,"dia-in G7";#N/A,#N/A,FALSE,"추가-STA G7"}</definedName>
    <definedName name="jhg" localSheetId="1" hidden="1">{#N/A,#N/A,TRUE,"Cover";#N/A,#N/A,TRUE,"Conts";#N/A,#N/A,TRUE,"VOS";#N/A,#N/A,TRUE,"Warrington";#N/A,#N/A,TRUE,"Widnes"}</definedName>
    <definedName name="jhg" hidden="1">{#N/A,#N/A,TRUE,"Cover";#N/A,#N/A,TRUE,"Conts";#N/A,#N/A,TRUE,"VOS";#N/A,#N/A,TRUE,"Warrington";#N/A,#N/A,TRUE,"Widnes"}</definedName>
    <definedName name="jhgfjfgjj" localSheetId="1" hidden="1">{#N/A,#N/A,FALSE,"운반시간"}</definedName>
    <definedName name="jhgfjfgjj" hidden="1">{#N/A,#N/A,FALSE,"운반시간"}</definedName>
    <definedName name="jhgjghj" localSheetId="1" hidden="1">{#N/A,#N/A,FALSE,"물량산출"}</definedName>
    <definedName name="jhgjghj" hidden="1">{#N/A,#N/A,FALSE,"물량산출"}</definedName>
    <definedName name="jhguyb" localSheetId="1" hidden="1">{#N/A,#N/A,TRUE,"Front";#N/A,#N/A,TRUE,"Simple Letter";#N/A,#N/A,TRUE,"Inside";#N/A,#N/A,TRUE,"Contents";#N/A,#N/A,TRUE,"Basis";#N/A,#N/A,TRUE,"Inclusions";#N/A,#N/A,TRUE,"Exclusions";#N/A,#N/A,TRUE,"Areas";#N/A,#N/A,TRUE,"Summary";#N/A,#N/A,TRUE,"Detail"}</definedName>
    <definedName name="jhguyb" hidden="1">{#N/A,#N/A,TRUE,"Front";#N/A,#N/A,TRUE,"Simple Letter";#N/A,#N/A,TRUE,"Inside";#N/A,#N/A,TRUE,"Contents";#N/A,#N/A,TRUE,"Basis";#N/A,#N/A,TRUE,"Inclusions";#N/A,#N/A,TRUE,"Exclusions";#N/A,#N/A,TRUE,"Areas";#N/A,#N/A,TRUE,"Summary";#N/A,#N/A,TRUE,"Detail"}</definedName>
    <definedName name="JHHH" localSheetId="1"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[11]FitOutConfCentre!#REF!</definedName>
    <definedName name="jhjdf" localSheetId="1" hidden="1">{"'Break down'!$A$4"}</definedName>
    <definedName name="jhjdf" hidden="1">{"'Break down'!$A$4"}</definedName>
    <definedName name="jhjjkjuioujk" localSheetId="1" hidden="1">{#N/A,#N/A,TRUE,"Front";#N/A,#N/A,TRUE,"Simple Letter";#N/A,#N/A,TRUE,"Inside";#N/A,#N/A,TRUE,"Contents";#N/A,#N/A,TRUE,"Basis";#N/A,#N/A,TRUE,"Inclusions";#N/A,#N/A,TRUE,"Exclusions";#N/A,#N/A,TRUE,"Areas";#N/A,#N/A,TRUE,"Summary";#N/A,#N/A,TRUE,"Detail"}</definedName>
    <definedName name="jhjjkjuioujk" hidden="1">{#N/A,#N/A,TRUE,"Front";#N/A,#N/A,TRUE,"Simple Letter";#N/A,#N/A,TRUE,"Inside";#N/A,#N/A,TRUE,"Contents";#N/A,#N/A,TRUE,"Basis";#N/A,#N/A,TRUE,"Inclusions";#N/A,#N/A,TRUE,"Exclusions";#N/A,#N/A,TRUE,"Areas";#N/A,#N/A,TRUE,"Summary";#N/A,#N/A,TRUE,"Detail"}</definedName>
    <definedName name="JHJKVBHN" localSheetId="1"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localSheetId="1" hidden="1">{#N/A,#N/A,FALSE,"갑지";#N/A,#N/A,FALSE,"개요";#N/A,#N/A,FALSE,"비목별";#N/A,#N/A,FALSE,"건물별";#N/A,#N/A,FALSE,"기구표";#N/A,#N/A,FALSE,"직원투입"}</definedName>
    <definedName name="jhkhgf" hidden="1">{#N/A,#N/A,FALSE,"갑지";#N/A,#N/A,FALSE,"개요";#N/A,#N/A,FALSE,"비목별";#N/A,#N/A,FALSE,"건물별";#N/A,#N/A,FALSE,"기구표";#N/A,#N/A,FALSE,"직원투입"}</definedName>
    <definedName name="jhkkg" localSheetId="1" hidden="1">{#N/A,#N/A,FALSE,"물량산출"}</definedName>
    <definedName name="jhkkg" hidden="1">{#N/A,#N/A,FALSE,"물량산출"}</definedName>
    <definedName name="jih" localSheetId="1" hidden="1">{#N/A,#N/A,TRUE,"Front";#N/A,#N/A,TRUE,"Simple Letter";#N/A,#N/A,TRUE,"Inside";#N/A,#N/A,TRUE,"Contents";#N/A,#N/A,TRUE,"Basis";#N/A,#N/A,TRUE,"Inclusions";#N/A,#N/A,TRUE,"Exclusions";#N/A,#N/A,TRUE,"Areas";#N/A,#N/A,TRUE,"Summary";#N/A,#N/A,TRUE,"Detail"}</definedName>
    <definedName name="jih" hidden="1">{#N/A,#N/A,TRUE,"Front";#N/A,#N/A,TRUE,"Simple Letter";#N/A,#N/A,TRUE,"Inside";#N/A,#N/A,TRUE,"Contents";#N/A,#N/A,TRUE,"Basis";#N/A,#N/A,TRUE,"Inclusions";#N/A,#N/A,TRUE,"Exclusions";#N/A,#N/A,TRUE,"Areas";#N/A,#N/A,TRUE,"Summary";#N/A,#N/A,TRUE,"Detail"}</definedName>
    <definedName name="jjy" localSheetId="1" hidden="1">{"'Break down'!$A$4"}</definedName>
    <definedName name="jjy" hidden="1">{"'Break down'!$A$4"}</definedName>
    <definedName name="JK" localSheetId="1" hidden="1">{#N/A,#N/A,FALSE,"SumG";#N/A,#N/A,FALSE,"ElecG";#N/A,#N/A,FALSE,"MechG";#N/A,#N/A,FALSE,"GeotG";#N/A,#N/A,FALSE,"PrcsG";#N/A,#N/A,FALSE,"TunnG";#N/A,#N/A,FALSE,"CivlG";#N/A,#N/A,FALSE,"NtwkG";#N/A,#N/A,FALSE,"EstgG";#N/A,#N/A,FALSE,"PEngG"}</definedName>
    <definedName name="JK" hidden="1">{#N/A,#N/A,FALSE,"SumG";#N/A,#N/A,FALSE,"ElecG";#N/A,#N/A,FALSE,"MechG";#N/A,#N/A,FALSE,"GeotG";#N/A,#N/A,FALSE,"PrcsG";#N/A,#N/A,FALSE,"TunnG";#N/A,#N/A,FALSE,"CivlG";#N/A,#N/A,FALSE,"NtwkG";#N/A,#N/A,FALSE,"EstgG";#N/A,#N/A,FALSE,"PEngG"}</definedName>
    <definedName name="jk.j.oi" localSheetId="1" hidden="1">{#N/A,#N/A,TRUE,"Cover";#N/A,#N/A,TRUE,"Conts";#N/A,#N/A,TRUE,"VOS";#N/A,#N/A,TRUE,"Warrington";#N/A,#N/A,TRUE,"Widnes"}</definedName>
    <definedName name="jk.j.oi" hidden="1">{#N/A,#N/A,TRUE,"Cover";#N/A,#N/A,TRUE,"Conts";#N/A,#N/A,TRUE,"VOS";#N/A,#N/A,TRUE,"Warrington";#N/A,#N/A,TRUE,"Widnes"}</definedName>
    <definedName name="jkghk" localSheetId="1" hidden="1">{#N/A,#N/A,FALSE,"물량산출"}</definedName>
    <definedName name="jkghk" hidden="1">{#N/A,#N/A,FALSE,"물량산출"}</definedName>
    <definedName name="JKGKJHK" localSheetId="1" hidden="1">{#N/A,#N/A,TRUE,"Cover";#N/A,#N/A,TRUE,"Conts";#N/A,#N/A,TRUE,"VOS";#N/A,#N/A,TRUE,"Warrington";#N/A,#N/A,TRUE,"Widnes"}</definedName>
    <definedName name="JKGKJHK" hidden="1">{#N/A,#N/A,TRUE,"Cover";#N/A,#N/A,TRUE,"Conts";#N/A,#N/A,TRUE,"VOS";#N/A,#N/A,TRUE,"Warrington";#N/A,#N/A,TRUE,"Widnes"}</definedName>
    <definedName name="jkhkh" localSheetId="1" hidden="1">{#N/A,#N/A,FALSE,"물량산출"}</definedName>
    <definedName name="jkhkh" hidden="1">{#N/A,#N/A,FALSE,"물량산출"}</definedName>
    <definedName name="jkj" localSheetId="1" hidden="1">#REF!</definedName>
    <definedName name="jkj" hidden="1">#REF!</definedName>
    <definedName name="jkjk" localSheetId="1" hidden="1">{#N/A,#N/A,TRUE,"Front";#N/A,#N/A,TRUE,"Simple Letter";#N/A,#N/A,TRUE,"Inside";#N/A,#N/A,TRUE,"Contents";#N/A,#N/A,TRUE,"Basis";#N/A,#N/A,TRUE,"Inclusions";#N/A,#N/A,TRUE,"Exclusions";#N/A,#N/A,TRUE,"Areas";#N/A,#N/A,TRUE,"Summary";#N/A,#N/A,TRUE,"Detail"}</definedName>
    <definedName name="jkjk" hidden="1">{#N/A,#N/A,TRUE,"Front";#N/A,#N/A,TRUE,"Simple Letter";#N/A,#N/A,TRUE,"Inside";#N/A,#N/A,TRUE,"Contents";#N/A,#N/A,TRUE,"Basis";#N/A,#N/A,TRUE,"Inclusions";#N/A,#N/A,TRUE,"Exclusions";#N/A,#N/A,TRUE,"Areas";#N/A,#N/A,TRUE,"Summary";#N/A,#N/A,TRUE,"Detail"}</definedName>
    <definedName name="jkljljkl" localSheetId="1" hidden="1">{#N/A,#N/A,TRUE,"Cover";#N/A,#N/A,TRUE,"Conts";#N/A,#N/A,TRUE,"VOS";#N/A,#N/A,TRUE,"Warrington";#N/A,#N/A,TRUE,"Widnes"}</definedName>
    <definedName name="jkljljkl" hidden="1">{#N/A,#N/A,TRUE,"Cover";#N/A,#N/A,TRUE,"Conts";#N/A,#N/A,TRUE,"VOS";#N/A,#N/A,TRUE,"Warrington";#N/A,#N/A,TRUE,"Widnes"}</definedName>
    <definedName name="jktrujij" localSheetId="1" hidden="1">{#N/A,#N/A,TRUE,"Cover";#N/A,#N/A,TRUE,"Conts";#N/A,#N/A,TRUE,"VOS";#N/A,#N/A,TRUE,"Warrington";#N/A,#N/A,TRUE,"Widnes"}</definedName>
    <definedName name="jktrujij" hidden="1">{#N/A,#N/A,TRUE,"Cover";#N/A,#N/A,TRUE,"Conts";#N/A,#N/A,TRUE,"VOS";#N/A,#N/A,TRUE,"Warrington";#N/A,#N/A,TRUE,"Widnes"}</definedName>
    <definedName name="jktukk" localSheetId="1" hidden="1">{#N/A,#N/A,TRUE,"Cover";#N/A,#N/A,TRUE,"Conts";#N/A,#N/A,TRUE,"VOS";#N/A,#N/A,TRUE,"Warrington";#N/A,#N/A,TRUE,"Widnes"}</definedName>
    <definedName name="jktukk" hidden="1">{#N/A,#N/A,TRUE,"Cover";#N/A,#N/A,TRUE,"Conts";#N/A,#N/A,TRUE,"VOS";#N/A,#N/A,TRUE,"Warrington";#N/A,#N/A,TRUE,"Widnes"}</definedName>
    <definedName name="JKVBHB" localSheetId="1" hidden="1">{#N/A,#N/A,TRUE,"Front";#N/A,#N/A,TRUE,"Simple Letter";#N/A,#N/A,TRUE,"Inside";#N/A,#N/A,TRUE,"Contents";#N/A,#N/A,TRUE,"Basis";#N/A,#N/A,TRUE,"Inclusions";#N/A,#N/A,TRUE,"Exclusions";#N/A,#N/A,TRUE,"Areas";#N/A,#N/A,TRUE,"Summary";#N/A,#N/A,TRUE,"Detail"}</definedName>
    <definedName name="JKVBHB" hidden="1">{#N/A,#N/A,TRUE,"Front";#N/A,#N/A,TRUE,"Simple Letter";#N/A,#N/A,TRUE,"Inside";#N/A,#N/A,TRUE,"Contents";#N/A,#N/A,TRUE,"Basis";#N/A,#N/A,TRUE,"Inclusions";#N/A,#N/A,TRUE,"Exclusions";#N/A,#N/A,TRUE,"Areas";#N/A,#N/A,TRUE,"Summary";#N/A,#N/A,TRUE,"Detail"}</definedName>
    <definedName name="jky" localSheetId="1" hidden="1">{#N/A,#N/A,TRUE,"Cover";#N/A,#N/A,TRUE,"Conts";#N/A,#N/A,TRUE,"VOS";#N/A,#N/A,TRUE,"Warrington";#N/A,#N/A,TRUE,"Widnes"}</definedName>
    <definedName name="jky" hidden="1">{#N/A,#N/A,TRUE,"Cover";#N/A,#N/A,TRUE,"Conts";#N/A,#N/A,TRUE,"VOS";#N/A,#N/A,TRUE,"Warrington";#N/A,#N/A,TRUE,"Widnes"}</definedName>
    <definedName name="jmjkjk" localSheetId="1" hidden="1">{"'Break down'!$A$4"}</definedName>
    <definedName name="jmjkjk" hidden="1">{"'Break down'!$A$4"}</definedName>
    <definedName name="jo" localSheetId="1" hidden="1">{"'Break down'!$A$4"}</definedName>
    <definedName name="jo" hidden="1">{"'Break down'!$A$4"}</definedName>
    <definedName name="joy" localSheetId="1" hidden="1">{"'Break down'!$A$4"}</definedName>
    <definedName name="joy" hidden="1">{"'Break down'!$A$4"}</definedName>
    <definedName name="joyr" localSheetId="1" hidden="1">{"'Break down'!$A$4"}</definedName>
    <definedName name="joyr" hidden="1">{"'Break down'!$A$4"}</definedName>
    <definedName name="jpg" localSheetId="1" hidden="1">{#N/A,#N/A,TRUE,"Front";#N/A,#N/A,TRUE,"Simple Letter";#N/A,#N/A,TRUE,"Inside";#N/A,#N/A,TRUE,"Contents";#N/A,#N/A,TRUE,"Basis";#N/A,#N/A,TRUE,"Inclusions";#N/A,#N/A,TRUE,"Exclusions";#N/A,#N/A,TRUE,"Areas";#N/A,#N/A,TRUE,"Summary";#N/A,#N/A,TRUE,"Detail"}</definedName>
    <definedName name="jpg" hidden="1">{#N/A,#N/A,TRUE,"Front";#N/A,#N/A,TRUE,"Simple Letter";#N/A,#N/A,TRUE,"Inside";#N/A,#N/A,TRUE,"Contents";#N/A,#N/A,TRUE,"Basis";#N/A,#N/A,TRUE,"Inclusions";#N/A,#N/A,TRUE,"Exclusions";#N/A,#N/A,TRUE,"Areas";#N/A,#N/A,TRUE,"Summary";#N/A,#N/A,TRUE,"Detail"}</definedName>
    <definedName name="jtyhjswjy" localSheetId="1" hidden="1">{#N/A,#N/A,TRUE,"Cover";#N/A,#N/A,TRUE,"Conts";#N/A,#N/A,TRUE,"VOS";#N/A,#N/A,TRUE,"Warrington";#N/A,#N/A,TRUE,"Widnes"}</definedName>
    <definedName name="jtyhjswjy" hidden="1">{#N/A,#N/A,TRUE,"Cover";#N/A,#N/A,TRUE,"Conts";#N/A,#N/A,TRUE,"VOS";#N/A,#N/A,TRUE,"Warrington";#N/A,#N/A,TRUE,"Widnes"}</definedName>
    <definedName name="ju" localSheetId="1" hidden="1">{"Output-Min",#N/A,FALSE,"Output"}</definedName>
    <definedName name="ju" hidden="1">{"Output-Min",#N/A,FALSE,"Output"}</definedName>
    <definedName name="jug" localSheetId="1" hidden="1">{#N/A,#N/A,TRUE,"Front";#N/A,#N/A,TRUE,"Simple Letter";#N/A,#N/A,TRUE,"Inside";#N/A,#N/A,TRUE,"Contents";#N/A,#N/A,TRUE,"Basis";#N/A,#N/A,TRUE,"Inclusions";#N/A,#N/A,TRUE,"Exclusions";#N/A,#N/A,TRUE,"Areas";#N/A,#N/A,TRUE,"Summary";#N/A,#N/A,TRUE,"Detail"}</definedName>
    <definedName name="jug" hidden="1">{#N/A,#N/A,TRUE,"Front";#N/A,#N/A,TRUE,"Simple Letter";#N/A,#N/A,TRUE,"Inside";#N/A,#N/A,TRUE,"Contents";#N/A,#N/A,TRUE,"Basis";#N/A,#N/A,TRUE,"Inclusions";#N/A,#N/A,TRUE,"Exclusions";#N/A,#N/A,TRUE,"Areas";#N/A,#N/A,TRUE,"Summary";#N/A,#N/A,TRUE,"Detail"}</definedName>
    <definedName name="jujnkl" localSheetId="1"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localSheetId="1"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localSheetId="1"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localSheetId="1" hidden="1">{#N/A,#N/A,FALSE,"갑지";#N/A,#N/A,FALSE,"개요";#N/A,#N/A,FALSE,"비목별";#N/A,#N/A,FALSE,"건물별";#N/A,#N/A,FALSE,"기구표";#N/A,#N/A,FALSE,"직원투입"}</definedName>
    <definedName name="jytej" hidden="1">{#N/A,#N/A,FALSE,"갑지";#N/A,#N/A,FALSE,"개요";#N/A,#N/A,FALSE,"비목별";#N/A,#N/A,FALSE,"건물별";#N/A,#N/A,FALSE,"기구표";#N/A,#N/A,FALSE,"직원투입"}</definedName>
    <definedName name="k" localSheetId="1" hidden="1">#REF!</definedName>
    <definedName name="k" hidden="1">#REF!</definedName>
    <definedName name="kasdfjhd" localSheetId="1" hidden="1">{"'Typical Costs Estimates'!$C$158:$H$161"}</definedName>
    <definedName name="kasdfjhd" hidden="1">{"'Typical Costs Estimates'!$C$158:$H$161"}</definedName>
    <definedName name="kdhjdh" localSheetId="1" hidden="1">{#N/A,#N/A,FALSE,"단가표지"}</definedName>
    <definedName name="kdhjdh" hidden="1">{#N/A,#N/A,FALSE,"단가표지"}</definedName>
    <definedName name="kfjdfjdj" localSheetId="1" hidden="1">{#N/A,#N/A,FALSE,"CAM-G7";#N/A,#N/A,FALSE,"SPL";#N/A,#N/A,FALSE,"butt-in G7";#N/A,#N/A,FALSE,"dia-in G7";#N/A,#N/A,FALSE,"추가-STA G7"}</definedName>
    <definedName name="kfjdfjdj" hidden="1">{#N/A,#N/A,FALSE,"CAM-G7";#N/A,#N/A,FALSE,"SPL";#N/A,#N/A,FALSE,"butt-in G7";#N/A,#N/A,FALSE,"dia-in G7";#N/A,#N/A,FALSE,"추가-STA G7"}</definedName>
    <definedName name="KGFKLFD" localSheetId="1" hidden="1">{#N/A,#N/A,TRUE,"Front";#N/A,#N/A,TRUE,"Simple Letter";#N/A,#N/A,TRUE,"Inside";#N/A,#N/A,TRUE,"Contents";#N/A,#N/A,TRUE,"Basis";#N/A,#N/A,TRUE,"Inclusions";#N/A,#N/A,TRUE,"Exclusions";#N/A,#N/A,TRUE,"Areas";#N/A,#N/A,TRUE,"Summary";#N/A,#N/A,TRUE,"Detail"}</definedName>
    <definedName name="KGFKLFD" hidden="1">{#N/A,#N/A,TRUE,"Front";#N/A,#N/A,TRUE,"Simple Letter";#N/A,#N/A,TRUE,"Inside";#N/A,#N/A,TRUE,"Contents";#N/A,#N/A,TRUE,"Basis";#N/A,#N/A,TRUE,"Inclusions";#N/A,#N/A,TRUE,"Exclusions";#N/A,#N/A,TRUE,"Areas";#N/A,#N/A,TRUE,"Summary";#N/A,#N/A,TRUE,"Detail"}</definedName>
    <definedName name="kgi" localSheetId="1" hidden="1">{#N/A,#N/A,FALSE,"MARCH"}</definedName>
    <definedName name="kgi" hidden="1">{#N/A,#N/A,FALSE,"MARCH"}</definedName>
    <definedName name="kgj" localSheetId="1" hidden="1">{#N/A,#N/A,FALSE,"MARCH"}</definedName>
    <definedName name="kgj" hidden="1">{#N/A,#N/A,FALSE,"MARCH"}</definedName>
    <definedName name="kgjfgjgj" localSheetId="1" hidden="1">{#N/A,#N/A,TRUE,"Cover";#N/A,#N/A,TRUE,"Conts";#N/A,#N/A,TRUE,"VOS";#N/A,#N/A,TRUE,"Warrington";#N/A,#N/A,TRUE,"Widnes"}</definedName>
    <definedName name="kgjfgjgj" hidden="1">{#N/A,#N/A,TRUE,"Cover";#N/A,#N/A,TRUE,"Conts";#N/A,#N/A,TRUE,"VOS";#N/A,#N/A,TRUE,"Warrington";#N/A,#N/A,TRUE,"Widnes"}</definedName>
    <definedName name="khaldoun" localSheetId="1" hidden="1">{"'Break down'!$A$4"}</definedName>
    <definedName name="khaldoun" hidden="1">{"'Break down'!$A$4"}</definedName>
    <definedName name="khfgjsdj" localSheetId="1" hidden="1">{#N/A,#N/A,FALSE,"혼합골재"}</definedName>
    <definedName name="khfgjsdj" hidden="1">{#N/A,#N/A,FALSE,"혼합골재"}</definedName>
    <definedName name="khgfkhgf" localSheetId="1" hidden="1">{#N/A,#N/A,TRUE,"Cover";#N/A,#N/A,TRUE,"Conts";#N/A,#N/A,TRUE,"VOS";#N/A,#N/A,TRUE,"Warrington";#N/A,#N/A,TRUE,"Widnes"}</definedName>
    <definedName name="khgfkhgf" hidden="1">{#N/A,#N/A,TRUE,"Cover";#N/A,#N/A,TRUE,"Conts";#N/A,#N/A,TRUE,"VOS";#N/A,#N/A,TRUE,"Warrington";#N/A,#N/A,TRUE,"Widnes"}</definedName>
    <definedName name="khgkhg" localSheetId="1" hidden="1">{#N/A,#N/A,FALSE,"물량산출"}</definedName>
    <definedName name="khgkhg" hidden="1">{#N/A,#N/A,FALSE,"물량산출"}</definedName>
    <definedName name="khtfy" localSheetId="1" hidden="1">{#N/A,#N/A,TRUE,"Front";#N/A,#N/A,TRUE,"Simple Letter";#N/A,#N/A,TRUE,"Inside";#N/A,#N/A,TRUE,"Contents";#N/A,#N/A,TRUE,"Basis";#N/A,#N/A,TRUE,"Inclusions";#N/A,#N/A,TRUE,"Exclusions";#N/A,#N/A,TRUE,"Areas";#N/A,#N/A,TRUE,"Summary";#N/A,#N/A,TRUE,"Detail"}</definedName>
    <definedName name="khtfy" hidden="1">{#N/A,#N/A,TRUE,"Front";#N/A,#N/A,TRUE,"Simple Letter";#N/A,#N/A,TRUE,"Inside";#N/A,#N/A,TRUE,"Contents";#N/A,#N/A,TRUE,"Basis";#N/A,#N/A,TRUE,"Inclusions";#N/A,#N/A,TRUE,"Exclusions";#N/A,#N/A,TRUE,"Areas";#N/A,#N/A,TRUE,"Summary";#N/A,#N/A,TRUE,"Detail"}</definedName>
    <definedName name="khthitjjkl" localSheetId="1"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localSheetId="1" hidden="1">{#N/A,#N/A,FALSE,"MARCH"}</definedName>
    <definedName name="kij" hidden="1">{#N/A,#N/A,FALSE,"MARCH"}</definedName>
    <definedName name="kj" localSheetId="1" hidden="1">{#N/A,#N/A,TRUE,"Cover";#N/A,#N/A,TRUE,"Conts";#N/A,#N/A,TRUE,"VOS";#N/A,#N/A,TRUE,"Warrington";#N/A,#N/A,TRUE,"Widnes"}</definedName>
    <definedName name="kj" hidden="1">{#N/A,#N/A,TRUE,"Cover";#N/A,#N/A,TRUE,"Conts";#N/A,#N/A,TRUE,"VOS";#N/A,#N/A,TRUE,"Warrington";#N/A,#N/A,TRUE,"Widnes"}</definedName>
    <definedName name="kjghfkj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localSheetId="1" hidden="1">{#N/A,#N/A,FALSE,"CAM-G7";#N/A,#N/A,FALSE,"SPL";#N/A,#N/A,FALSE,"butt-in G7";#N/A,#N/A,FALSE,"dia-in G7";#N/A,#N/A,FALSE,"추가-STA G7"}</definedName>
    <definedName name="kjhdjs" hidden="1">{#N/A,#N/A,FALSE,"CAM-G7";#N/A,#N/A,FALSE,"SPL";#N/A,#N/A,FALSE,"butt-in G7";#N/A,#N/A,FALSE,"dia-in G7";#N/A,#N/A,FALSE,"추가-STA G7"}</definedName>
    <definedName name="kjhgfdjdj" localSheetId="1" hidden="1">{#N/A,#N/A,FALSE,"물량산출"}</definedName>
    <definedName name="kjhgfdjdj" hidden="1">{#N/A,#N/A,FALSE,"물량산출"}</definedName>
    <definedName name="KJHIUBNJK" localSheetId="1" hidden="1">{#N/A,#N/A,TRUE,"Front";#N/A,#N/A,TRUE,"Simple Letter";#N/A,#N/A,TRUE,"Inside";#N/A,#N/A,TRUE,"Contents";#N/A,#N/A,TRUE,"Basis";#N/A,#N/A,TRUE,"Inclusions";#N/A,#N/A,TRUE,"Exclusions";#N/A,#N/A,TRUE,"Areas";#N/A,#N/A,TRUE,"Summary";#N/A,#N/A,TRUE,"Detail"}</definedName>
    <definedName name="KJHIUBNJK" hidden="1">{#N/A,#N/A,TRUE,"Front";#N/A,#N/A,TRUE,"Simple Letter";#N/A,#N/A,TRUE,"Inside";#N/A,#N/A,TRUE,"Contents";#N/A,#N/A,TRUE,"Basis";#N/A,#N/A,TRUE,"Inclusions";#N/A,#N/A,TRUE,"Exclusions";#N/A,#N/A,TRUE,"Areas";#N/A,#N/A,TRUE,"Summary";#N/A,#N/A,TRUE,"Detail"}</definedName>
    <definedName name="kjhkhk" localSheetId="1" hidden="1">{#N/A,#N/A,FALSE,"갑지";#N/A,#N/A,FALSE,"개요";#N/A,#N/A,FALSE,"비목별";#N/A,#N/A,FALSE,"건물별";#N/A,#N/A,FALSE,"기구표";#N/A,#N/A,FALSE,"직원투입"}</definedName>
    <definedName name="kjhkhk" hidden="1">{#N/A,#N/A,FALSE,"갑지";#N/A,#N/A,FALSE,"개요";#N/A,#N/A,FALSE,"비목별";#N/A,#N/A,FALSE,"건물별";#N/A,#N/A,FALSE,"기구표";#N/A,#N/A,FALSE,"직원투입"}</definedName>
    <definedName name="kjhkj" localSheetId="1" hidden="1">{#N/A,#N/A,FALSE,"SumG";#N/A,#N/A,FALSE,"ElecG";#N/A,#N/A,FALSE,"MechG";#N/A,#N/A,FALSE,"GeotG";#N/A,#N/A,FALSE,"PrcsG";#N/A,#N/A,FALSE,"TunnG";#N/A,#N/A,FALSE,"CivlG";#N/A,#N/A,FALSE,"NtwkG";#N/A,#N/A,FALSE,"EstgG";#N/A,#N/A,FALSE,"PEngG"}</definedName>
    <definedName name="kjhkj" hidden="1">{#N/A,#N/A,FALSE,"SumG";#N/A,#N/A,FALSE,"ElecG";#N/A,#N/A,FALSE,"MechG";#N/A,#N/A,FALSE,"GeotG";#N/A,#N/A,FALSE,"PrcsG";#N/A,#N/A,FALSE,"TunnG";#N/A,#N/A,FALSE,"CivlG";#N/A,#N/A,FALSE,"NtwkG";#N/A,#N/A,FALSE,"EstgG";#N/A,#N/A,FALSE,"PEngG"}</definedName>
    <definedName name="kji" localSheetId="1" hidden="1">{#N/A,#N/A,FALSE,"MARCH"}</definedName>
    <definedName name="kji" hidden="1">{#N/A,#N/A,FALSE,"MARCH"}</definedName>
    <definedName name="kkl" localSheetId="1" hidden="1">{#N/A,#N/A,FALSE,"Overall Trade &amp; Area";#N/A,#N/A,FALSE,"Overall EPC";#N/A,#N/A,FALSE,"EPC-TTIL";#N/A,#N/A,FALSE,"EPC-1";#N/A,#N/A,FALSE,"EPC-2";#N/A,#N/A,FALSE,"TR"}</definedName>
    <definedName name="kkl" hidden="1">{#N/A,#N/A,FALSE,"Overall Trade &amp; Area";#N/A,#N/A,FALSE,"Overall EPC";#N/A,#N/A,FALSE,"EPC-TTIL";#N/A,#N/A,FALSE,"EPC-1";#N/A,#N/A,FALSE,"EPC-2";#N/A,#N/A,FALSE,"TR"}</definedName>
    <definedName name="kklmlk" localSheetId="1" hidden="1">{#N/A,#N/A,TRUE,"Cover";#N/A,#N/A,TRUE,"Conts";#N/A,#N/A,TRUE,"VOS";#N/A,#N/A,TRUE,"Warrington";#N/A,#N/A,TRUE,"Widnes"}</definedName>
    <definedName name="kklmlk" hidden="1">{#N/A,#N/A,TRUE,"Cover";#N/A,#N/A,TRUE,"Conts";#N/A,#N/A,TRUE,"VOS";#N/A,#N/A,TRUE,"Warrington";#N/A,#N/A,TRUE,"Widnes"}</definedName>
    <definedName name="klkloo" localSheetId="1" hidden="1">{#N/A,#N/A,TRUE,"Front";#N/A,#N/A,TRUE,"Simple Letter";#N/A,#N/A,TRUE,"Inside";#N/A,#N/A,TRUE,"Contents";#N/A,#N/A,TRUE,"Basis";#N/A,#N/A,TRUE,"Inclusions";#N/A,#N/A,TRUE,"Exclusions";#N/A,#N/A,TRUE,"Areas";#N/A,#N/A,TRUE,"Summary";#N/A,#N/A,TRUE,"Detail"}</definedName>
    <definedName name="klkloo" hidden="1">{#N/A,#N/A,TRUE,"Front";#N/A,#N/A,TRUE,"Simple Letter";#N/A,#N/A,TRUE,"Inside";#N/A,#N/A,TRUE,"Contents";#N/A,#N/A,TRUE,"Basis";#N/A,#N/A,TRUE,"Inclusions";#N/A,#N/A,TRUE,"Exclusions";#N/A,#N/A,TRUE,"Areas";#N/A,#N/A,TRUE,"Summary";#N/A,#N/A,TRUE,"Detail"}</definedName>
    <definedName name="klyhmmkhh" localSheetId="1"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localSheetId="1" hidden="1">{"'Break down'!$A$4"}</definedName>
    <definedName name="KO" hidden="1">{"'Break down'!$A$4"}</definedName>
    <definedName name="koljl" localSheetId="1" hidden="1">{#N/A,#N/A,TRUE,"Front";#N/A,#N/A,TRUE,"Simple Letter";#N/A,#N/A,TRUE,"Inside";#N/A,#N/A,TRUE,"Contents";#N/A,#N/A,TRUE,"Basis";#N/A,#N/A,TRUE,"Inclusions";#N/A,#N/A,TRUE,"Exclusions";#N/A,#N/A,TRUE,"Areas";#N/A,#N/A,TRUE,"Summary";#N/A,#N/A,TRUE,"Detail"}</definedName>
    <definedName name="koljl" hidden="1">{#N/A,#N/A,TRUE,"Front";#N/A,#N/A,TRUE,"Simple Letter";#N/A,#N/A,TRUE,"Inside";#N/A,#N/A,TRUE,"Contents";#N/A,#N/A,TRUE,"Basis";#N/A,#N/A,TRUE,"Inclusions";#N/A,#N/A,TRUE,"Exclusions";#N/A,#N/A,TRUE,"Areas";#N/A,#N/A,TRUE,"Summary";#N/A,#N/A,TRUE,"Detail"}</definedName>
    <definedName name="kolk" localSheetId="1"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localSheetId="1"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localSheetId="1" hidden="1">{#N/A,#N/A,TRUE,"Cover";#N/A,#N/A,TRUE,"Conts";#N/A,#N/A,TRUE,"VOS";#N/A,#N/A,TRUE,"Warrington";#N/A,#N/A,TRUE,"Widnes"}</definedName>
    <definedName name="kryk" hidden="1">{#N/A,#N/A,TRUE,"Cover";#N/A,#N/A,TRUE,"Conts";#N/A,#N/A,TRUE,"VOS";#N/A,#N/A,TRUE,"Warrington";#N/A,#N/A,TRUE,"Widnes"}</definedName>
    <definedName name="kui" localSheetId="1" hidden="1">{#N/A,#N/A,TRUE,"Front";#N/A,#N/A,TRUE,"Simple Letter";#N/A,#N/A,TRUE,"Inside";#N/A,#N/A,TRUE,"Contents";#N/A,#N/A,TRUE,"Basis";#N/A,#N/A,TRUE,"Inclusions";#N/A,#N/A,TRUE,"Exclusions";#N/A,#N/A,TRUE,"Areas";#N/A,#N/A,TRUE,"Summary";#N/A,#N/A,TRUE,"Detail"}</definedName>
    <definedName name="kui" hidden="1">{#N/A,#N/A,TRUE,"Front";#N/A,#N/A,TRUE,"Simple Letter";#N/A,#N/A,TRUE,"Inside";#N/A,#N/A,TRUE,"Contents";#N/A,#N/A,TRUE,"Basis";#N/A,#N/A,TRUE,"Inclusions";#N/A,#N/A,TRUE,"Exclusions";#N/A,#N/A,TRUE,"Areas";#N/A,#N/A,TRUE,"Summary";#N/A,#N/A,TRUE,"Detail"}</definedName>
    <definedName name="KYSTH" localSheetId="1" hidden="1">{#N/A,#N/A,TRUE,"Cover";#N/A,#N/A,TRUE,"Conts";#N/A,#N/A,TRUE,"VOS";#N/A,#N/A,TRUE,"Warrington";#N/A,#N/A,TRUE,"Widnes"}</definedName>
    <definedName name="KYSTH" hidden="1">{#N/A,#N/A,TRUE,"Cover";#N/A,#N/A,TRUE,"Conts";#N/A,#N/A,TRUE,"VOS";#N/A,#N/A,TRUE,"Warrington";#N/A,#N/A,TRUE,"Widnes"}</definedName>
    <definedName name="ledger" localSheetId="1" hidden="1">{"'Break down'!$A$4"}</definedName>
    <definedName name="ledger" hidden="1">{"'Break down'!$A$4"}</definedName>
    <definedName name="level" localSheetId="1" hidden="1">{#N/A,#N/A,TRUE,"Cover";#N/A,#N/A,TRUE,"Conts";#N/A,#N/A,TRUE,"VOS";#N/A,#N/A,TRUE,"Warrington";#N/A,#N/A,TRUE,"Widnes"}</definedName>
    <definedName name="level" hidden="1">{#N/A,#N/A,TRUE,"Cover";#N/A,#N/A,TRUE,"Conts";#N/A,#N/A,TRUE,"VOS";#N/A,#N/A,TRUE,"Warrington";#N/A,#N/A,TRUE,"Widnes"}</definedName>
    <definedName name="level3" localSheetId="1" hidden="1">{#N/A,#N/A,TRUE,"Cover";#N/A,#N/A,TRUE,"Conts";#N/A,#N/A,TRUE,"VOS";#N/A,#N/A,TRUE,"Warrington";#N/A,#N/A,TRUE,"Widnes"}</definedName>
    <definedName name="level3" hidden="1">{#N/A,#N/A,TRUE,"Cover";#N/A,#N/A,TRUE,"Conts";#N/A,#N/A,TRUE,"VOS";#N/A,#N/A,TRUE,"Warrington";#N/A,#N/A,TRUE,"Widnes"}</definedName>
    <definedName name="Levels">[17]Summary!$P$20:$P$45</definedName>
    <definedName name="lgoguliu" localSheetId="1" hidden="1">{#N/A,#N/A,TRUE,"Cover";#N/A,#N/A,TRUE,"Conts";#N/A,#N/A,TRUE,"VOS";#N/A,#N/A,TRUE,"Warrington";#N/A,#N/A,TRUE,"Widnes"}</definedName>
    <definedName name="lgoguliu" hidden="1">{#N/A,#N/A,TRUE,"Cover";#N/A,#N/A,TRUE,"Conts";#N/A,#N/A,TRUE,"VOS";#N/A,#N/A,TRUE,"Warrington";#N/A,#N/A,TRUE,"Widnes"}</definedName>
    <definedName name="lifts" localSheetId="1" hidden="1">'[1]Rate Analysis'!#REF!</definedName>
    <definedName name="lifts" hidden="1">'[1]Rate Analysis'!#REF!</definedName>
    <definedName name="limcount" hidden="1">1</definedName>
    <definedName name="lina" localSheetId="1" hidden="1">#REF!</definedName>
    <definedName name="lina" hidden="1">#REF!</definedName>
    <definedName name="liop" localSheetId="1" hidden="1">{"'Break down'!$A$4"}</definedName>
    <definedName name="liop" hidden="1">{"'Break down'!$A$4"}</definedName>
    <definedName name="list01" localSheetId="1" hidden="1">{#N/A,#N/A,TRUE,"Basic";#N/A,#N/A,TRUE,"EXT-TABLE";#N/A,#N/A,TRUE,"STEEL";#N/A,#N/A,TRUE,"INT-Table";#N/A,#N/A,TRUE,"STEEL";#N/A,#N/A,TRUE,"Door"}</definedName>
    <definedName name="list01" hidden="1">{#N/A,#N/A,TRUE,"Basic";#N/A,#N/A,TRUE,"EXT-TABLE";#N/A,#N/A,TRUE,"STEEL";#N/A,#N/A,TRUE,"INT-Table";#N/A,#N/A,TRUE,"STEEL";#N/A,#N/A,TRUE,"Door"}</definedName>
    <definedName name="list02" localSheetId="1" hidden="1">{#N/A,#N/A,TRUE,"Basic";#N/A,#N/A,TRUE,"EXT-TABLE";#N/A,#N/A,TRUE,"STEEL";#N/A,#N/A,TRUE,"INT-Table";#N/A,#N/A,TRUE,"STEEL";#N/A,#N/A,TRUE,"Door"}</definedName>
    <definedName name="list02" hidden="1">{#N/A,#N/A,TRUE,"Basic";#N/A,#N/A,TRUE,"EXT-TABLE";#N/A,#N/A,TRUE,"STEEL";#N/A,#N/A,TRUE,"INT-Table";#N/A,#N/A,TRUE,"STEEL";#N/A,#N/A,TRUE,"Door"}</definedName>
    <definedName name="ljkhg" localSheetId="1" hidden="1">#REF!</definedName>
    <definedName name="ljkhg" hidden="1">#REF!</definedName>
    <definedName name="lk" localSheetId="1" hidden="1">[10]FitOutConfCentre!#REF!</definedName>
    <definedName name="lk" hidden="1">[10]FitOutConfCentre!#REF!</definedName>
    <definedName name="lkjikjoi" localSheetId="1" hidden="1">{#N/A,#N/A,TRUE,"Cover";#N/A,#N/A,TRUE,"Conts";#N/A,#N/A,TRUE,"VOS";#N/A,#N/A,TRUE,"Warrington";#N/A,#N/A,TRUE,"Widnes"}</definedName>
    <definedName name="lkjikjoi" hidden="1">{#N/A,#N/A,TRUE,"Cover";#N/A,#N/A,TRUE,"Conts";#N/A,#N/A,TRUE,"VOS";#N/A,#N/A,TRUE,"Warrington";#N/A,#N/A,TRUE,"Widnes"}</definedName>
    <definedName name="lkjljl" localSheetId="1" hidden="1">{#N/A,#N/A,FALSE,"혼합골재"}</definedName>
    <definedName name="lkjljl" hidden="1">{#N/A,#N/A,FALSE,"혼합골재"}</definedName>
    <definedName name="LKL" localSheetId="1" hidden="1">{#N/A,#N/A,FALSE,"SumG";#N/A,#N/A,FALSE,"ElecG";#N/A,#N/A,FALSE,"MechG";#N/A,#N/A,FALSE,"GeotG";#N/A,#N/A,FALSE,"PrcsG";#N/A,#N/A,FALSE,"TunnG";#N/A,#N/A,FALSE,"CivlG";#N/A,#N/A,FALSE,"NtwkG";#N/A,#N/A,FALSE,"EstgG";#N/A,#N/A,FALSE,"PEngG"}</definedName>
    <definedName name="LKL" hidden="1">{#N/A,#N/A,FALSE,"SumG";#N/A,#N/A,FALSE,"ElecG";#N/A,#N/A,FALSE,"MechG";#N/A,#N/A,FALSE,"GeotG";#N/A,#N/A,FALSE,"PrcsG";#N/A,#N/A,FALSE,"TunnG";#N/A,#N/A,FALSE,"CivlG";#N/A,#N/A,FALSE,"NtwkG";#N/A,#N/A,FALSE,"EstgG";#N/A,#N/A,FALSE,"PEngG"}</definedName>
    <definedName name="lkoj" localSheetId="1" hidden="1">{#N/A,#N/A,TRUE,"Front";#N/A,#N/A,TRUE,"Simple Letter";#N/A,#N/A,TRUE,"Inside";#N/A,#N/A,TRUE,"Contents";#N/A,#N/A,TRUE,"Basis";#N/A,#N/A,TRUE,"Inclusions";#N/A,#N/A,TRUE,"Exclusions";#N/A,#N/A,TRUE,"Areas";#N/A,#N/A,TRUE,"Summary";#N/A,#N/A,TRUE,"Detail"}</definedName>
    <definedName name="lkoj" hidden="1">{#N/A,#N/A,TRUE,"Front";#N/A,#N/A,TRUE,"Simple Letter";#N/A,#N/A,TRUE,"Inside";#N/A,#N/A,TRUE,"Contents";#N/A,#N/A,TRUE,"Basis";#N/A,#N/A,TRUE,"Inclusions";#N/A,#N/A,TRUE,"Exclusions";#N/A,#N/A,TRUE,"Areas";#N/A,#N/A,TRUE,"Summary";#N/A,#N/A,TRUE,"Detail"}</definedName>
    <definedName name="lkop" localSheetId="1"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localSheetId="1" hidden="1">{"'Break down'!$A$4"}</definedName>
    <definedName name="llll" hidden="1">{"'Break down'!$A$4"}</definedName>
    <definedName name="lllll" localSheetId="1" hidden="1">{#N/A,#N/A,FALSE,"Pricing";#N/A,#N/A,FALSE,"Summary";#N/A,#N/A,FALSE,"CompProd";#N/A,#N/A,FALSE,"CompJobhrs";#N/A,#N/A,FALSE,"Escalation";#N/A,#N/A,FALSE,"Contingency";#N/A,#N/A,FALSE,"GM";#N/A,#N/A,FALSE,"CompWage";#N/A,#N/A,FALSE,"costSum"}</definedName>
    <definedName name="lllll" hidden="1">{#N/A,#N/A,FALSE,"Pricing";#N/A,#N/A,FALSE,"Summary";#N/A,#N/A,FALSE,"CompProd";#N/A,#N/A,FALSE,"CompJobhrs";#N/A,#N/A,FALSE,"Escalation";#N/A,#N/A,FALSE,"Contingency";#N/A,#N/A,FALSE,"GM";#N/A,#N/A,FALSE,"CompWage";#N/A,#N/A,FALSE,"costSum"}</definedName>
    <definedName name="Locations">[17]Summary!$Q$20:$Q$37</definedName>
    <definedName name="loi" localSheetId="1" hidden="1">{#N/A,#N/A,TRUE,"Front";#N/A,#N/A,TRUE,"Simple Letter";#N/A,#N/A,TRUE,"Inside";#N/A,#N/A,TRUE,"Contents";#N/A,#N/A,TRUE,"Basis";#N/A,#N/A,TRUE,"Inclusions";#N/A,#N/A,TRUE,"Exclusions";#N/A,#N/A,TRUE,"Areas";#N/A,#N/A,TRUE,"Summary";#N/A,#N/A,TRUE,"Detail"}</definedName>
    <definedName name="loi" hidden="1">{#N/A,#N/A,TRUE,"Front";#N/A,#N/A,TRUE,"Simple Letter";#N/A,#N/A,TRUE,"Inside";#N/A,#N/A,TRUE,"Contents";#N/A,#N/A,TRUE,"Basis";#N/A,#N/A,TRUE,"Inclusions";#N/A,#N/A,TRUE,"Exclusions";#N/A,#N/A,TRUE,"Areas";#N/A,#N/A,TRUE,"Summary";#N/A,#N/A,TRUE,"Detail"}</definedName>
    <definedName name="lok" localSheetId="1"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localSheetId="1"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localSheetId="1"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localSheetId="1"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localSheetId="1" hidden="1">{#N/A,#N/A,TRUE,"Cover";#N/A,#N/A,TRUE,"Conts";#N/A,#N/A,TRUE,"VOS";#N/A,#N/A,TRUE,"Warrington";#N/A,#N/A,TRUE,"Widnes"}</definedName>
    <definedName name="ma" hidden="1">{#N/A,#N/A,TRUE,"Cover";#N/A,#N/A,TRUE,"Conts";#N/A,#N/A,TRUE,"VOS";#N/A,#N/A,TRUE,"Warrington";#N/A,#N/A,TRUE,"Widnes"}</definedName>
    <definedName name="Machinary"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 hidden="1">{"Total Indirect Manpower",#N/A,FALSE,"J";"Total Direct Manpower",#N/A,FALSE,"J";"Direct Structural Manpower",#N/A,FALSE,"J";"Direct Mechanical Manpower",#N/A,FALSE,"J";"Direct Piping Manpower",#N/A,FALSE,"J";"Direct Tanks Manpower",#N/A,FALSE,"J";"Direct ElecInstrSS Manpower",#N/A,FALSE,"J"}</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localSheetId="1" hidden="1">{#N/A,#N/A,TRUE,"arnitower";#N/A,#N/A,TRUE,"arnigarage "}</definedName>
    <definedName name="MAN11B" hidden="1">{#N/A,#N/A,TRUE,"arnitower";#N/A,#N/A,TRUE,"arnigarage "}</definedName>
    <definedName name="May" localSheetId="1" hidden="1">{#N/A,#N/A,FALSE,"MARCH"}</definedName>
    <definedName name="May" hidden="1">{#N/A,#N/A,FALSE,"MARCH"}</definedName>
    <definedName name="MCCO" localSheetId="1" hidden="1">{#N/A,#N/A,FALSE,"CCTV"}</definedName>
    <definedName name="MCCO" hidden="1">{#N/A,#N/A,FALSE,"CCTV"}</definedName>
    <definedName name="MCCO10" localSheetId="1" hidden="1">{#N/A,#N/A,FALSE,"CCTV"}</definedName>
    <definedName name="MCCO10" hidden="1">{#N/A,#N/A,FALSE,"CCTV"}</definedName>
    <definedName name="MCCO11" localSheetId="1" hidden="1">{#N/A,#N/A,FALSE,"CCTV"}</definedName>
    <definedName name="MCCO11" hidden="1">{#N/A,#N/A,FALSE,"CCTV"}</definedName>
    <definedName name="MCCO12" localSheetId="1" hidden="1">{#N/A,#N/A,FALSE,"CCTV"}</definedName>
    <definedName name="MCCO12" hidden="1">{#N/A,#N/A,FALSE,"CCTV"}</definedName>
    <definedName name="MCCO13" localSheetId="1" hidden="1">{#N/A,#N/A,FALSE,"CCTV"}</definedName>
    <definedName name="MCCO13" hidden="1">{#N/A,#N/A,FALSE,"CCTV"}</definedName>
    <definedName name="MCCO3" localSheetId="1" hidden="1">{#N/A,#N/A,FALSE,"CCTV"}</definedName>
    <definedName name="MCCO3" hidden="1">{#N/A,#N/A,FALSE,"CCTV"}</definedName>
    <definedName name="MCCO4" localSheetId="1" hidden="1">{#N/A,#N/A,FALSE,"CCTV"}</definedName>
    <definedName name="MCCO4" hidden="1">{#N/A,#N/A,FALSE,"CCTV"}</definedName>
    <definedName name="MCCO5" localSheetId="1" hidden="1">{#N/A,#N/A,FALSE,"CCTV"}</definedName>
    <definedName name="MCCO5" hidden="1">{#N/A,#N/A,FALSE,"CCTV"}</definedName>
    <definedName name="MCCO6" localSheetId="1" hidden="1">{#N/A,#N/A,FALSE,"CCTV"}</definedName>
    <definedName name="MCCO6" hidden="1">{#N/A,#N/A,FALSE,"CCTV"}</definedName>
    <definedName name="MCCO7" localSheetId="1" hidden="1">{#N/A,#N/A,FALSE,"CCTV"}</definedName>
    <definedName name="MCCO7" hidden="1">{#N/A,#N/A,FALSE,"CCTV"}</definedName>
    <definedName name="MCCO8" localSheetId="1" hidden="1">{#N/A,#N/A,FALSE,"CCTV"}</definedName>
    <definedName name="MCCO8" hidden="1">{#N/A,#N/A,FALSE,"CCTV"}</definedName>
    <definedName name="MCCO9" localSheetId="1" hidden="1">{#N/A,#N/A,FALSE,"CCTV"}</definedName>
    <definedName name="MCCO9" hidden="1">{#N/A,#N/A,FALSE,"CCTV"}</definedName>
    <definedName name="MCCOÙ" localSheetId="1" hidden="1">{#N/A,#N/A,FALSE,"CCTV"}</definedName>
    <definedName name="MCCOÙ" hidden="1">{#N/A,#N/A,FALSE,"CCTV"}</definedName>
    <definedName name="measur" localSheetId="1" hidden="1">{#N/A,#N/A,TRUE,"Front";#N/A,#N/A,TRUE,"Simple Letter";#N/A,#N/A,TRUE,"Inside";#N/A,#N/A,TRUE,"Contents";#N/A,#N/A,TRUE,"Basis";#N/A,#N/A,TRUE,"Inclusions";#N/A,#N/A,TRUE,"Exclusions";#N/A,#N/A,TRUE,"Areas";#N/A,#N/A,TRUE,"Summary";#N/A,#N/A,TRUE,"Detail"}</definedName>
    <definedName name="measur" hidden="1">{#N/A,#N/A,TRUE,"Front";#N/A,#N/A,TRUE,"Simple Letter";#N/A,#N/A,TRUE,"Inside";#N/A,#N/A,TRUE,"Contents";#N/A,#N/A,TRUE,"Basis";#N/A,#N/A,TRUE,"Inclusions";#N/A,#N/A,TRUE,"Exclusions";#N/A,#N/A,TRUE,"Areas";#N/A,#N/A,TRUE,"Summary";#N/A,#N/A,TRUE,"Detail"}</definedName>
    <definedName name="mffnfj" localSheetId="1"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localSheetId="1"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localSheetId="1"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localSheetId="1" hidden="1">{"'Bill No. 7'!$A$1:$G$32"}</definedName>
    <definedName name="mhjj" hidden="1">{"'Bill No. 7'!$A$1:$G$32"}</definedName>
    <definedName name="mihhm" localSheetId="1" hidden="1">{#N/A,#N/A,TRUE,"Front";#N/A,#N/A,TRUE,"Simple Letter";#N/A,#N/A,TRUE,"Inside";#N/A,#N/A,TRUE,"Contents";#N/A,#N/A,TRUE,"Basis";#N/A,#N/A,TRUE,"Inclusions";#N/A,#N/A,TRUE,"Exclusions";#N/A,#N/A,TRUE,"Areas";#N/A,#N/A,TRUE,"Summary";#N/A,#N/A,TRUE,"Detail"}</definedName>
    <definedName name="mihhm" hidden="1">{#N/A,#N/A,TRUE,"Front";#N/A,#N/A,TRUE,"Simple Letter";#N/A,#N/A,TRUE,"Inside";#N/A,#N/A,TRUE,"Contents";#N/A,#N/A,TRUE,"Basis";#N/A,#N/A,TRUE,"Inclusions";#N/A,#N/A,TRUE,"Exclusions";#N/A,#N/A,TRUE,"Areas";#N/A,#N/A,TRUE,"Summary";#N/A,#N/A,TRUE,"Detail"}</definedName>
    <definedName name="Misc" localSheetId="1" hidden="1">#REF!</definedName>
    <definedName name="Misc" hidden="1">#REF!</definedName>
    <definedName name="Miss" localSheetId="1" hidden="1">{#N/A,#N/A,TRUE,"Front";#N/A,#N/A,TRUE,"Simple Letter";#N/A,#N/A,TRUE,"Inside";#N/A,#N/A,TRUE,"Contents";#N/A,#N/A,TRUE,"Basis";#N/A,#N/A,TRUE,"Inclusions";#N/A,#N/A,TRUE,"Exclusions";#N/A,#N/A,TRUE,"Areas";#N/A,#N/A,TRUE,"Summary";#N/A,#N/A,TRUE,"Detail"}</definedName>
    <definedName name="Miss" hidden="1">{#N/A,#N/A,TRUE,"Front";#N/A,#N/A,TRUE,"Simple Letter";#N/A,#N/A,TRUE,"Inside";#N/A,#N/A,TRUE,"Contents";#N/A,#N/A,TRUE,"Basis";#N/A,#N/A,TRUE,"Inclusions";#N/A,#N/A,TRUE,"Exclusions";#N/A,#N/A,TRUE,"Areas";#N/A,#N/A,TRUE,"Summary";#N/A,#N/A,TRUE,"Detail"}</definedName>
    <definedName name="MJNNNN" localSheetId="1"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localSheetId="1"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localSheetId="1"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localSheetId="1"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localSheetId="1"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localSheetId="1"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localSheetId="1" hidden="1">{#N/A,#N/A,FALSE,"포장단가"}</definedName>
    <definedName name="mmmm" hidden="1">{#N/A,#N/A,FALSE,"포장단가"}</definedName>
    <definedName name="MN" localSheetId="1" hidden="1">{#N/A,#N/A,TRUE,"Front";#N/A,#N/A,TRUE,"Simple Letter";#N/A,#N/A,TRUE,"Inside";#N/A,#N/A,TRUE,"Contents";#N/A,#N/A,TRUE,"Basis";#N/A,#N/A,TRUE,"Inclusions";#N/A,#N/A,TRUE,"Exclusions";#N/A,#N/A,TRUE,"Areas";#N/A,#N/A,TRUE,"Summary";#N/A,#N/A,TRUE,"Detail"}</definedName>
    <definedName name="MN" hidden="1">{#N/A,#N/A,TRUE,"Front";#N/A,#N/A,TRUE,"Simple Letter";#N/A,#N/A,TRUE,"Inside";#N/A,#N/A,TRUE,"Contents";#N/A,#N/A,TRUE,"Basis";#N/A,#N/A,TRUE,"Inclusions";#N/A,#N/A,TRUE,"Exclusions";#N/A,#N/A,TRUE,"Areas";#N/A,#N/A,TRUE,"Summary";#N/A,#N/A,TRUE,"Detail"}</definedName>
    <definedName name="mnjn" localSheetId="1"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localSheetId="1"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localSheetId="1"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localSheetId="1" hidden="1">{"'Sheet1'!$A$4386:$N$4591"}</definedName>
    <definedName name="mouli" hidden="1">{"'Sheet1'!$A$4386:$N$4591"}</definedName>
    <definedName name="mta" localSheetId="1" hidden="1">{#N/A,#N/A,TRUE,"Front";#N/A,#N/A,TRUE,"Simple Letter";#N/A,#N/A,TRUE,"Inside";#N/A,#N/A,TRUE,"Contents";#N/A,#N/A,TRUE,"Basis";#N/A,#N/A,TRUE,"Inclusions";#N/A,#N/A,TRUE,"Exclusions";#N/A,#N/A,TRUE,"Areas";#N/A,#N/A,TRUE,"Summary";#N/A,#N/A,TRUE,"Detail"}</definedName>
    <definedName name="mta" hidden="1">{#N/A,#N/A,TRUE,"Front";#N/A,#N/A,TRUE,"Simple Letter";#N/A,#N/A,TRUE,"Inside";#N/A,#N/A,TRUE,"Contents";#N/A,#N/A,TRUE,"Basis";#N/A,#N/A,TRUE,"Inclusions";#N/A,#N/A,TRUE,"Exclusions";#N/A,#N/A,TRUE,"Areas";#N/A,#N/A,TRUE,"Summary";#N/A,#N/A,TRUE,"Detail"}</definedName>
    <definedName name="nandan"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localSheetId="1" hidden="1">{#N/A,#N/A,TRUE,"Front";#N/A,#N/A,TRUE,"Simple Letter";#N/A,#N/A,TRUE,"Inside";#N/A,#N/A,TRUE,"Contents";#N/A,#N/A,TRUE,"Basis";#N/A,#N/A,TRUE,"Inclusions";#N/A,#N/A,TRUE,"Exclusions";#N/A,#N/A,TRUE,"Areas";#N/A,#N/A,TRUE,"Summary";#N/A,#N/A,TRUE,"Detail"}</definedName>
    <definedName name="NBHBM" hidden="1">{#N/A,#N/A,TRUE,"Front";#N/A,#N/A,TRUE,"Simple Letter";#N/A,#N/A,TRUE,"Inside";#N/A,#N/A,TRUE,"Contents";#N/A,#N/A,TRUE,"Basis";#N/A,#N/A,TRUE,"Inclusions";#N/A,#N/A,TRUE,"Exclusions";#N/A,#N/A,TRUE,"Areas";#N/A,#N/A,TRUE,"Summary";#N/A,#N/A,TRUE,"Detail"}</definedName>
    <definedName name="nddddddddf" localSheetId="1" hidden="1">{#N/A,#N/A,TRUE,"Cover";#N/A,#N/A,TRUE,"Conts";#N/A,#N/A,TRUE,"VOS";#N/A,#N/A,TRUE,"Warrington";#N/A,#N/A,TRUE,"Widnes"}</definedName>
    <definedName name="nddddddddf" hidden="1">{#N/A,#N/A,TRUE,"Cover";#N/A,#N/A,TRUE,"Conts";#N/A,#N/A,TRUE,"VOS";#N/A,#N/A,TRUE,"Warrington";#N/A,#N/A,TRUE,"Widnes"}</definedName>
    <definedName name="nego검토"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localSheetId="1" hidden="1">{#N/A,#N/A,FALSE,"CCTV"}</definedName>
    <definedName name="NEWNAME" hidden="1">{#N/A,#N/A,FALSE,"CCTV"}</definedName>
    <definedName name="ng" localSheetId="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localSheetId="1" hidden="1">{#N/A,#N/A,FALSE,"估價單  (3)"}</definedName>
    <definedName name="NGK" hidden="1">{#N/A,#N/A,FALSE,"估價單  (3)"}</definedName>
    <definedName name="nil" localSheetId="1" hidden="1">{#N/A,#N/A,TRUE,"11"", 9-5'8 Csg";#N/A,#N/A,TRUE,"11"", 7"" Csg";#N/A,#N/A,TRUE,"11"", 2-7'8 Tbg";#N/A,#N/A,TRUE,"9"" Twin, 26"" Csg";#N/A,#N/A,TRUE,"9"" Twin, 9-5'8 Csg";#N/A,#N/A,TRUE,"9"" Twin, 7"" Csg";#N/A,#N/A,TRUE,"9"" Twin, 2-7'8 Tbg"}</definedName>
    <definedName name="nil" hidden="1">{#N/A,#N/A,TRUE,"11"", 9-5'8 Csg";#N/A,#N/A,TRUE,"11"", 7"" Csg";#N/A,#N/A,TRUE,"11"", 2-7'8 Tbg";#N/A,#N/A,TRUE,"9"" Twin, 26"" Csg";#N/A,#N/A,TRUE,"9"" Twin, 9-5'8 Csg";#N/A,#N/A,TRUE,"9"" Twin, 7"" Csg";#N/A,#N/A,TRUE,"9"" Twin, 2-7'8 Tbg"}</definedName>
    <definedName name="NJH" localSheetId="1" hidden="1">{#N/A,#N/A,TRUE,"Front";#N/A,#N/A,TRUE,"Simple Letter";#N/A,#N/A,TRUE,"Inside";#N/A,#N/A,TRUE,"Contents";#N/A,#N/A,TRUE,"Basis";#N/A,#N/A,TRUE,"Inclusions";#N/A,#N/A,TRUE,"Exclusions";#N/A,#N/A,TRUE,"Areas";#N/A,#N/A,TRUE,"Summary";#N/A,#N/A,TRUE,"Detail"}</definedName>
    <definedName name="NJH" hidden="1">{#N/A,#N/A,TRUE,"Front";#N/A,#N/A,TRUE,"Simple Letter";#N/A,#N/A,TRUE,"Inside";#N/A,#N/A,TRUE,"Contents";#N/A,#N/A,TRUE,"Basis";#N/A,#N/A,TRUE,"Inclusions";#N/A,#N/A,TRUE,"Exclusions";#N/A,#N/A,TRUE,"Areas";#N/A,#N/A,TRUE,"Summary";#N/A,#N/A,TRUE,"Detail"}</definedName>
    <definedName name="not" localSheetId="1" hidden="1">{"Output-All",#N/A,FALSE,"Output"}</definedName>
    <definedName name="not" hidden="1">{"Output-All",#N/A,FALSE,"Output"}</definedName>
    <definedName name="nothing" localSheetId="1" hidden="1">{"Output-Min",#N/A,FALSE,"Output"}</definedName>
    <definedName name="nothing" hidden="1">{"Output-Min",#N/A,FALSE,"Output"}</definedName>
    <definedName name="nsdff" localSheetId="1" hidden="1">{#N/A,#N/A,TRUE,"Front";#N/A,#N/A,TRUE,"Simple Letter";#N/A,#N/A,TRUE,"Inside";#N/A,#N/A,TRUE,"Contents";#N/A,#N/A,TRUE,"Basis";#N/A,#N/A,TRUE,"Inclusions";#N/A,#N/A,TRUE,"Exclusions";#N/A,#N/A,TRUE,"Areas";#N/A,#N/A,TRUE,"Summary";#N/A,#N/A,TRUE,"Detail"}</definedName>
    <definedName name="nsdff" hidden="1">{#N/A,#N/A,TRUE,"Front";#N/A,#N/A,TRUE,"Simple Letter";#N/A,#N/A,TRUE,"Inside";#N/A,#N/A,TRUE,"Contents";#N/A,#N/A,TRUE,"Basis";#N/A,#N/A,TRUE,"Inclusions";#N/A,#N/A,TRUE,"Exclusions";#N/A,#N/A,TRUE,"Areas";#N/A,#N/A,TRUE,"Summary";#N/A,#N/A,TRUE,"Detail"}</definedName>
    <definedName name="NUBNKUHY" localSheetId="1"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localSheetId="1" hidden="1">{#N/A,#N/A,TRUE,"Front";#N/A,#N/A,TRUE,"Simple Letter";#N/A,#N/A,TRUE,"Inside";#N/A,#N/A,TRUE,"Contents";#N/A,#N/A,TRUE,"Basis";#N/A,#N/A,TRUE,"Inclusions";#N/A,#N/A,TRUE,"Exclusions";#N/A,#N/A,TRUE,"Areas";#N/A,#N/A,TRUE,"Summary";#N/A,#N/A,TRUE,"Detail"}</definedName>
    <definedName name="nujnnnb" hidden="1">{#N/A,#N/A,TRUE,"Front";#N/A,#N/A,TRUE,"Simple Letter";#N/A,#N/A,TRUE,"Inside";#N/A,#N/A,TRUE,"Contents";#N/A,#N/A,TRUE,"Basis";#N/A,#N/A,TRUE,"Inclusions";#N/A,#N/A,TRUE,"Exclusions";#N/A,#N/A,TRUE,"Areas";#N/A,#N/A,TRUE,"Summary";#N/A,#N/A,TRUE,"Detail"}</definedName>
    <definedName name="nujun" localSheetId="1"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localSheetId="1"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localSheetId="1" hidden="1">{#N/A,#N/A,TRUE,"Cover";#N/A,#N/A,TRUE,"Conts";#N/A,#N/A,TRUE,"VOS";#N/A,#N/A,TRUE,"Warrington";#N/A,#N/A,TRUE,"Widnes"}</definedName>
    <definedName name="o9u0piupi" hidden="1">{#N/A,#N/A,TRUE,"Cover";#N/A,#N/A,TRUE,"Conts";#N/A,#N/A,TRUE,"VOS";#N/A,#N/A,TRUE,"Warrington";#N/A,#N/A,TRUE,"Widnes"}</definedName>
    <definedName name="oa" hidden="1">#REF!</definedName>
    <definedName name="ODH" localSheetId="1" hidden="1">#REF!</definedName>
    <definedName name="ODH" hidden="1">#REF!</definedName>
    <definedName name="oi" localSheetId="1" hidden="1">{#N/A,#N/A,TRUE,"Cover";#N/A,#N/A,TRUE,"Conts";#N/A,#N/A,TRUE,"VOS";#N/A,#N/A,TRUE,"Warrington";#N/A,#N/A,TRUE,"Widnes"}</definedName>
    <definedName name="oi" hidden="1">{#N/A,#N/A,TRUE,"Cover";#N/A,#N/A,TRUE,"Conts";#N/A,#N/A,TRUE,"VOS";#N/A,#N/A,TRUE,"Warrington";#N/A,#N/A,TRUE,"Widnes"}</definedName>
    <definedName name="oip" localSheetId="1" hidden="1">{"'Break down'!$A$4"}</definedName>
    <definedName name="oip" hidden="1">{"'Break down'!$A$4"}</definedName>
    <definedName name="olhmh" localSheetId="1" hidden="1">{#N/A,#N/A,TRUE,"Front";#N/A,#N/A,TRUE,"Simple Letter";#N/A,#N/A,TRUE,"Inside";#N/A,#N/A,TRUE,"Contents";#N/A,#N/A,TRUE,"Basis";#N/A,#N/A,TRUE,"Inclusions";#N/A,#N/A,TRUE,"Exclusions";#N/A,#N/A,TRUE,"Areas";#N/A,#N/A,TRUE,"Summary";#N/A,#N/A,TRUE,"Detail"}</definedName>
    <definedName name="olhmh" hidden="1">{#N/A,#N/A,TRUE,"Front";#N/A,#N/A,TRUE,"Simple Letter";#N/A,#N/A,TRUE,"Inside";#N/A,#N/A,TRUE,"Contents";#N/A,#N/A,TRUE,"Basis";#N/A,#N/A,TRUE,"Inclusions";#N/A,#N/A,TRUE,"Exclusions";#N/A,#N/A,TRUE,"Areas";#N/A,#N/A,TRUE,"Summary";#N/A,#N/A,TRUE,"Detail"}</definedName>
    <definedName name="oll" localSheetId="1"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localSheetId="1"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localSheetId="1" hidden="1">{#N/A,#N/A,FALSE,"지침";#N/A,#N/A,FALSE,"환경분석";#N/A,#N/A,FALSE,"Sheet16"}</definedName>
    <definedName name="opo" hidden="1">{#N/A,#N/A,FALSE,"지침";#N/A,#N/A,FALSE,"환경분석";#N/A,#N/A,FALSE,"Sheet16"}</definedName>
    <definedName name="opogd" localSheetId="1" hidden="1">{#N/A,#N/A,TRUE,"Cover";#N/A,#N/A,TRUE,"Conts";#N/A,#N/A,TRUE,"VOS";#N/A,#N/A,TRUE,"Warrington";#N/A,#N/A,TRUE,"Widnes"}</definedName>
    <definedName name="opogd" hidden="1">{#N/A,#N/A,TRUE,"Cover";#N/A,#N/A,TRUE,"Conts";#N/A,#N/A,TRUE,"VOS";#N/A,#N/A,TRUE,"Warrington";#N/A,#N/A,TRUE,"Widnes"}</definedName>
    <definedName name="Option1" localSheetId="1" hidden="1">#REF!</definedName>
    <definedName name="Option1" hidden="1">#REF!</definedName>
    <definedName name="order2" hidden="1">0</definedName>
    <definedName name="OrderTable" hidden="1">#REF!</definedName>
    <definedName name="osdnvkls" hidden="1">'[22]Labor abs-NMR'!$I$1:$I$7</definedName>
    <definedName name="p7y" localSheetId="1" hidden="1">{#N/A,#N/A,TRUE,"Cover";#N/A,#N/A,TRUE,"Conts";#N/A,#N/A,TRUE,"VOS";#N/A,#N/A,TRUE,"Warrington";#N/A,#N/A,TRUE,"Widnes"}</definedName>
    <definedName name="p7y" hidden="1">{#N/A,#N/A,TRUE,"Cover";#N/A,#N/A,TRUE,"Conts";#N/A,#N/A,TRUE,"VOS";#N/A,#N/A,TRUE,"Warrington";#N/A,#N/A,TRUE,"Widnes"}</definedName>
    <definedName name="pafegseg" localSheetId="1" hidden="1">{#N/A,#N/A,TRUE,"Cover";#N/A,#N/A,TRUE,"Conts";#N/A,#N/A,TRUE,"VOS";#N/A,#N/A,TRUE,"Warrington";#N/A,#N/A,TRUE,"Widnes"}</definedName>
    <definedName name="pafegseg" hidden="1">{#N/A,#N/A,TRUE,"Cover";#N/A,#N/A,TRUE,"Conts";#N/A,#N/A,TRUE,"VOS";#N/A,#N/A,TRUE,"Warrington";#N/A,#N/A,TRUE,"Widnes"}</definedName>
    <definedName name="Pal_Workbook_GUID" hidden="1">"LGGMH5N3WMPJAAAEW6ZB4PZ8"</definedName>
    <definedName name="Panel" localSheetId="1" hidden="1">{#N/A,#N/A,TRUE,"Basic";#N/A,#N/A,TRUE,"EXT-TABLE";#N/A,#N/A,TRUE,"STEEL";#N/A,#N/A,TRUE,"INT-Table";#N/A,#N/A,TRUE,"STEEL";#N/A,#N/A,TRUE,"Door"}</definedName>
    <definedName name="Panel" hidden="1">{#N/A,#N/A,TRUE,"Basic";#N/A,#N/A,TRUE,"EXT-TABLE";#N/A,#N/A,TRUE,"STEEL";#N/A,#N/A,TRUE,"INT-Table";#N/A,#N/A,TRUE,"STEEL";#N/A,#N/A,TRUE,"Door"}</definedName>
    <definedName name="PD점검구관련" localSheetId="1" hidden="1">{#N/A,#N/A,FALSE,"물량산출"}</definedName>
    <definedName name="PD점검구관련" hidden="1">{#N/A,#N/A,FALSE,"물량산출"}</definedName>
    <definedName name="perbolag" localSheetId="1" hidden="1">{#N/A,#N/A,FALSE,"intag";#N/A,#N/A,FALSE,"budg";#N/A,#N/A,FALSE,"samtl"}</definedName>
    <definedName name="perbolag" hidden="1">{#N/A,#N/A,FALSE,"intag";#N/A,#N/A,FALSE,"budg";#N/A,#N/A,FALSE,"samtl"}</definedName>
    <definedName name="perbolagneu" localSheetId="1" hidden="1">{#N/A,#N/A,FALSE,"intag";#N/A,#N/A,FALSE,"budg";#N/A,#N/A,FALSE,"samtl"}</definedName>
    <definedName name="perbolagneu" hidden="1">{#N/A,#N/A,FALSE,"intag";#N/A,#N/A,FALSE,"budg";#N/A,#N/A,FALSE,"samtl"}</definedName>
    <definedName name="PHASE" localSheetId="1" hidden="1">{#N/A,#N/A,TRUE,"Basic";#N/A,#N/A,TRUE,"EXT-TABLE";#N/A,#N/A,TRUE,"STEEL";#N/A,#N/A,TRUE,"INT-Table";#N/A,#N/A,TRUE,"STEEL";#N/A,#N/A,TRUE,"Door"}</definedName>
    <definedName name="PHASE" hidden="1">{#N/A,#N/A,TRUE,"Basic";#N/A,#N/A,TRUE,"EXT-TABLE";#N/A,#N/A,TRUE,"STEEL";#N/A,#N/A,TRUE,"INT-Table";#N/A,#N/A,TRUE,"STEEL";#N/A,#N/A,TRUE,"Door"}</definedName>
    <definedName name="pilingfinal" localSheetId="1" hidden="1">{#N/A,#N/A,FALSE,"Organisation Chart"}</definedName>
    <definedName name="pilingfinal" hidden="1">{#N/A,#N/A,FALSE,"Organisation Chart"}</definedName>
    <definedName name="pkml" localSheetId="1" hidden="1">{#N/A,#N/A,TRUE,"Cover";#N/A,#N/A,TRUE,"Conts";#N/A,#N/A,TRUE,"VOS";#N/A,#N/A,TRUE,"Warrington";#N/A,#N/A,TRUE,"Widnes"}</definedName>
    <definedName name="pkml" hidden="1">{#N/A,#N/A,TRUE,"Cover";#N/A,#N/A,TRUE,"Conts";#N/A,#N/A,TRUE,"VOS";#N/A,#N/A,TRUE,"Warrington";#N/A,#N/A,TRUE,"Widnes"}</definedName>
    <definedName name="PLAT" localSheetId="1" hidden="1">{#N/A,#N/A,TRUE,"Cover";#N/A,#N/A,TRUE,"Conts";#N/A,#N/A,TRUE,"VOS";#N/A,#N/A,TRUE,"Warrington";#N/A,#N/A,TRUE,"Widnes"}</definedName>
    <definedName name="PLAT" hidden="1">{#N/A,#N/A,TRUE,"Cover";#N/A,#N/A,TRUE,"Conts";#N/A,#N/A,TRUE,"VOS";#N/A,#N/A,TRUE,"Warrington";#N/A,#N/A,TRUE,"Widnes"}</definedName>
    <definedName name="PLATFORM" localSheetId="1" hidden="1">{#N/A,#N/A,TRUE,"Cover";#N/A,#N/A,TRUE,"Conts";#N/A,#N/A,TRUE,"VOS";#N/A,#N/A,TRUE,"Warrington";#N/A,#N/A,TRUE,"Widnes"}</definedName>
    <definedName name="PLATFORM" hidden="1">{#N/A,#N/A,TRUE,"Cover";#N/A,#N/A,TRUE,"Conts";#N/A,#N/A,TRUE,"VOS";#N/A,#N/A,TRUE,"Warrington";#N/A,#N/A,TRUE,"Widnes"}</definedName>
    <definedName name="ploi" localSheetId="1" hidden="1">{#N/A,#N/A,TRUE,"Front";#N/A,#N/A,TRUE,"Simple Letter";#N/A,#N/A,TRUE,"Inside";#N/A,#N/A,TRUE,"Contents";#N/A,#N/A,TRUE,"Basis";#N/A,#N/A,TRUE,"Inclusions";#N/A,#N/A,TRUE,"Exclusions";#N/A,#N/A,TRUE,"Areas";#N/A,#N/A,TRUE,"Summary";#N/A,#N/A,TRUE,"Detail"}</definedName>
    <definedName name="ploi" hidden="1">{#N/A,#N/A,TRUE,"Front";#N/A,#N/A,TRUE,"Simple Letter";#N/A,#N/A,TRUE,"Inside";#N/A,#N/A,TRUE,"Contents";#N/A,#N/A,TRUE,"Basis";#N/A,#N/A,TRUE,"Inclusions";#N/A,#N/A,TRUE,"Exclusions";#N/A,#N/A,TRUE,"Areas";#N/A,#N/A,TRUE,"Summary";#N/A,#N/A,TRUE,"Detail"}</definedName>
    <definedName name="pojboijioljn" localSheetId="1" hidden="1">{#N/A,#N/A,TRUE,"Cover";#N/A,#N/A,TRUE,"Conts";#N/A,#N/A,TRUE,"VOS";#N/A,#N/A,TRUE,"Warrington";#N/A,#N/A,TRUE,"Widnes"}</definedName>
    <definedName name="pojboijioljn" hidden="1">{#N/A,#N/A,TRUE,"Cover";#N/A,#N/A,TRUE,"Conts";#N/A,#N/A,TRUE,"VOS";#N/A,#N/A,TRUE,"Warrington";#N/A,#N/A,TRUE,"Widnes"}</definedName>
    <definedName name="ppo" localSheetId="1" hidden="1">{"'Break down'!$A$4"}</definedName>
    <definedName name="ppo" hidden="1">{"'Break down'!$A$4"}</definedName>
    <definedName name="ppok" localSheetId="1" hidden="1">{#N/A,#N/A,TRUE,"Cover";#N/A,#N/A,TRUE,"Conts";#N/A,#N/A,TRUE,"VOS";#N/A,#N/A,TRUE,"Warrington";#N/A,#N/A,TRUE,"Widnes"}</definedName>
    <definedName name="ppok" hidden="1">{#N/A,#N/A,TRUE,"Cover";#N/A,#N/A,TRUE,"Conts";#N/A,#N/A,TRUE,"VOS";#N/A,#N/A,TRUE,"Warrington";#N/A,#N/A,TRUE,"Widnes"}</definedName>
    <definedName name="PRASAD"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localSheetId="1" hidden="1">{"'Sheet1'!$A$4386:$N$4591"}</definedName>
    <definedName name="pratap" hidden="1">{"'Sheet1'!$A$4386:$N$4591"}</definedName>
    <definedName name="preli" localSheetId="1" hidden="1">{#N/A,#N/A,FALSE,"估價單  (3)"}</definedName>
    <definedName name="preli" hidden="1">{#N/A,#N/A,FALSE,"估價單  (3)"}</definedName>
    <definedName name="prelim2" localSheetId="1" hidden="1">{#N/A,#N/A,FALSE,"summary";#N/A,#N/A,FALSE,"preliminy";#N/A,#N/A,FALSE,"bill 3";#N/A,#N/A,FALSE,"bill 4"}</definedName>
    <definedName name="prelim2" hidden="1">{#N/A,#N/A,FALSE,"summary";#N/A,#N/A,FALSE,"preliminy";#N/A,#N/A,FALSE,"bill 3";#N/A,#N/A,FALSE,"bill 4"}</definedName>
    <definedName name="_xlnm.Print_Area" localSheetId="3">'100MM-EIFS'!$A$1:$V$59</definedName>
    <definedName name="_xlnm.Print_Area" localSheetId="4">'150MM-EIFS'!$A$1:$V$30</definedName>
    <definedName name="_xlnm.Print_Area" localSheetId="5">'200MM-EIFS'!$A$1:$V$30</definedName>
    <definedName name="_xlnm.Print_Area" localSheetId="2">'75MM-EIFS'!$A$1:$V$24</definedName>
    <definedName name="_xlnm.Print_Area" localSheetId="12">'EIFS + BUILTUP (300MM)'!$A$1:$V$32</definedName>
    <definedName name="_xlnm.Print_Area" localSheetId="13">'EIFS + BUILTUP (400MM) '!$A$1:$V$29</definedName>
    <definedName name="_xlnm.Print_Area" localSheetId="19">'EIFS 300mm BASECOAT'!$A$1:$S$11</definedName>
    <definedName name="_xlnm.Print_Area" localSheetId="18">'EIFS 300mm EPS BOARDS'!$A$1:$U$9</definedName>
    <definedName name="_xlnm.Print_Area" localSheetId="16">'EIFS 400mm BASECOAT'!$A$1:$S$21</definedName>
    <definedName name="_xlnm.Print_Area" localSheetId="15">'EIFS 400mm EPS BOARDS'!$A$1:$S$21</definedName>
    <definedName name="_xlnm.Print_Area" localSheetId="17">'EIFS 400mm PAINT'!$A$1:$S$21</definedName>
    <definedName name="_xlnm.Print_Area" localSheetId="8">'EIFS RENDER'!$A$1:$S$21</definedName>
    <definedName name="_xlnm.Print_Area" localSheetId="6">'EIFS -STAND ALONE (300MM) '!$A$1:$V$29</definedName>
    <definedName name="_xlnm.Print_Area" localSheetId="7">'EIFS -STAND ALONE (400MM)'!$A$1:$V$29</definedName>
    <definedName name="_xlnm.Print_Area" localSheetId="14">'KCE Variation'!$A$1:$V$317</definedName>
    <definedName name="_xlnm.Print_Area" localSheetId="1">'Progress Bill'!$A$1:$T$47</definedName>
    <definedName name="_xlnm.Print_Area" localSheetId="11">'PVC GROOVE'!$A$1:$T$29</definedName>
    <definedName name="_xlnm.Print_Area" localSheetId="10">'RPJV Variation'!$A$1:$U$81</definedName>
    <definedName name="_xlnm.Print_Area" localSheetId="0">Summary!$A$1:$G$11</definedName>
    <definedName name="_xlnm.Print_Area" localSheetId="9">VARIATIONS!$A$1:$L$87</definedName>
    <definedName name="ProdForm" hidden="1">#REF!</definedName>
    <definedName name="Product" hidden="1">#REF!</definedName>
    <definedName name="program" localSheetId="1" hidden="1">{#N/A,#N/A,TRUE,"Front";#N/A,#N/A,TRUE,"Simple Letter";#N/A,#N/A,TRUE,"Inside";#N/A,#N/A,TRUE,"Contents";#N/A,#N/A,TRUE,"Basis";#N/A,#N/A,TRUE,"Inclusions";#N/A,#N/A,TRUE,"Exclusions";#N/A,#N/A,TRUE,"Areas";#N/A,#N/A,TRUE,"Summary";#N/A,#N/A,TRUE,"Detail"}</definedName>
    <definedName name="program" hidden="1">{#N/A,#N/A,TRUE,"Front";#N/A,#N/A,TRUE,"Simple Letter";#N/A,#N/A,TRUE,"Inside";#N/A,#N/A,TRUE,"Contents";#N/A,#N/A,TRUE,"Basis";#N/A,#N/A,TRUE,"Inclusions";#N/A,#N/A,TRUE,"Exclusions";#N/A,#N/A,TRUE,"Areas";#N/A,#N/A,TRUE,"Summary";#N/A,#N/A,TRUE,"Detail"}</definedName>
    <definedName name="pswyry" localSheetId="1" hidden="1">{#N/A,#N/A,TRUE,"Cover";#N/A,#N/A,TRUE,"Conts";#N/A,#N/A,TRUE,"VOS";#N/A,#N/A,TRUE,"Warrington";#N/A,#N/A,TRUE,"Widnes"}</definedName>
    <definedName name="pswyry" hidden="1">{#N/A,#N/A,TRUE,"Cover";#N/A,#N/A,TRUE,"Conts";#N/A,#N/A,TRUE,"VOS";#N/A,#N/A,TRUE,"Warrington";#N/A,#N/A,TRUE,"Widnes"}</definedName>
    <definedName name="PUB_FileID" hidden="1">"L10003363.xls"</definedName>
    <definedName name="PUB_UserID" hidden="1">"MAYERX"</definedName>
    <definedName name="puy" localSheetId="1" hidden="1">{#N/A,#N/A,TRUE,"Cover";#N/A,#N/A,TRUE,"Conts";#N/A,#N/A,TRUE,"VOS";#N/A,#N/A,TRUE,"Warrington";#N/A,#N/A,TRUE,"Widnes"}</definedName>
    <definedName name="puy" hidden="1">{#N/A,#N/A,TRUE,"Cover";#N/A,#N/A,TRUE,"Conts";#N/A,#N/A,TRUE,"VOS";#N/A,#N/A,TRUE,"Warrington";#N/A,#N/A,TRUE,"Widnes"}</definedName>
    <definedName name="q3tqtq" localSheetId="1" hidden="1">{#N/A,#N/A,TRUE,"Cover";#N/A,#N/A,TRUE,"Conts";#N/A,#N/A,TRUE,"VOS";#N/A,#N/A,TRUE,"Warrington";#N/A,#N/A,TRUE,"Widnes"}</definedName>
    <definedName name="q3tqtq" hidden="1">{#N/A,#N/A,TRUE,"Cover";#N/A,#N/A,TRUE,"Conts";#N/A,#N/A,TRUE,"VOS";#N/A,#N/A,TRUE,"Warrington";#N/A,#N/A,TRUE,"Widnes"}</definedName>
    <definedName name="q5ttyr" localSheetId="1" hidden="1">{#N/A,#N/A,TRUE,"Cover";#N/A,#N/A,TRUE,"Conts";#N/A,#N/A,TRUE,"VOS";#N/A,#N/A,TRUE,"Warrington";#N/A,#N/A,TRUE,"Widnes"}</definedName>
    <definedName name="q5ttyr" hidden="1">{#N/A,#N/A,TRUE,"Cover";#N/A,#N/A,TRUE,"Conts";#N/A,#N/A,TRUE,"VOS";#N/A,#N/A,TRUE,"Warrington";#N/A,#N/A,TRUE,"Widnes"}</definedName>
    <definedName name="qap" localSheetId="1" hidden="1">{"'Typical Costs Estimates'!$C$158:$H$161"}</definedName>
    <definedName name="qap" hidden="1">{"'Typical Costs Estimates'!$C$158:$H$161"}</definedName>
    <definedName name="qasw"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localSheetId="1" hidden="1">{"'Break down'!$A$4"}</definedName>
    <definedName name="qe" hidden="1">{"'Break down'!$A$4"}</definedName>
    <definedName name="qor" hidden="1">[13]BID!$A$1:$A$4</definedName>
    <definedName name="qqqqq" localSheetId="1" hidden="1">{#N/A,#N/A,TRUE,"Basic";#N/A,#N/A,TRUE,"EXT-TABLE";#N/A,#N/A,TRUE,"STEEL";#N/A,#N/A,TRUE,"INT-Table";#N/A,#N/A,TRUE,"STEEL";#N/A,#N/A,TRUE,"Door"}</definedName>
    <definedName name="qqqqq" hidden="1">{#N/A,#N/A,TRUE,"Basic";#N/A,#N/A,TRUE,"EXT-TABLE";#N/A,#N/A,TRUE,"STEEL";#N/A,#N/A,TRUE,"INT-Table";#N/A,#N/A,TRUE,"STEEL";#N/A,#N/A,TRUE,"Door"}</definedName>
    <definedName name="qqqqqqqq"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localSheetId="1" hidden="1">{#N/A,#N/A,TRUE,"Cover";#N/A,#N/A,TRUE,"Conts";#N/A,#N/A,TRUE,"VOS";#N/A,#N/A,TRUE,"Warrington";#N/A,#N/A,TRUE,"Widnes"}</definedName>
    <definedName name="qrt" hidden="1">{#N/A,#N/A,TRUE,"Cover";#N/A,#N/A,TRUE,"Conts";#N/A,#N/A,TRUE,"VOS";#N/A,#N/A,TRUE,"Warrington";#N/A,#N/A,TRUE,"Widnes"}</definedName>
    <definedName name="qttyry" localSheetId="1" hidden="1">{#N/A,#N/A,TRUE,"Cover";#N/A,#N/A,TRUE,"Conts";#N/A,#N/A,TRUE,"VOS";#N/A,#N/A,TRUE,"Warrington";#N/A,#N/A,TRUE,"Widnes"}</definedName>
    <definedName name="qttyry" hidden="1">{#N/A,#N/A,TRUE,"Cover";#N/A,#N/A,TRUE,"Conts";#N/A,#N/A,TRUE,"VOS";#N/A,#N/A,TRUE,"Warrington";#N/A,#N/A,TRUE,"Widnes"}</definedName>
    <definedName name="qtyhytrh" localSheetId="1" hidden="1">{#N/A,#N/A,TRUE,"Cover";#N/A,#N/A,TRUE,"Conts";#N/A,#N/A,TRUE,"VOS";#N/A,#N/A,TRUE,"Warrington";#N/A,#N/A,TRUE,"Widnes"}</definedName>
    <definedName name="qtyhytrh" hidden="1">{#N/A,#N/A,TRUE,"Cover";#N/A,#N/A,TRUE,"Conts";#N/A,#N/A,TRUE,"VOS";#N/A,#N/A,TRUE,"Warrington";#N/A,#N/A,TRUE,"Widnes"}</definedName>
    <definedName name="qtyu" localSheetId="1" hidden="1">{#N/A,#N/A,TRUE,"Cover";#N/A,#N/A,TRUE,"Conts";#N/A,#N/A,TRUE,"VOS";#N/A,#N/A,TRUE,"Warrington";#N/A,#N/A,TRUE,"Widnes"}</definedName>
    <definedName name="qtyu" hidden="1">{#N/A,#N/A,TRUE,"Cover";#N/A,#N/A,TRUE,"Conts";#N/A,#N/A,TRUE,"VOS";#N/A,#N/A,TRUE,"Warrington";#N/A,#N/A,TRUE,"Widnes"}</definedName>
    <definedName name="qtyyut" localSheetId="1" hidden="1">{#N/A,#N/A,TRUE,"Cover";#N/A,#N/A,TRUE,"Conts";#N/A,#N/A,TRUE,"VOS";#N/A,#N/A,TRUE,"Warrington";#N/A,#N/A,TRUE,"Widnes"}</definedName>
    <definedName name="qtyyut" hidden="1">{#N/A,#N/A,TRUE,"Cover";#N/A,#N/A,TRUE,"Conts";#N/A,#N/A,TRUE,"VOS";#N/A,#N/A,TRUE,"Warrington";#N/A,#N/A,TRUE,"Widnes"}</definedName>
    <definedName name="qtyyyhh" localSheetId="1" hidden="1">{#N/A,#N/A,TRUE,"Cover";#N/A,#N/A,TRUE,"Conts";#N/A,#N/A,TRUE,"VOS";#N/A,#N/A,TRUE,"Warrington";#N/A,#N/A,TRUE,"Widnes"}</definedName>
    <definedName name="qtyyyhh" hidden="1">{#N/A,#N/A,TRUE,"Cover";#N/A,#N/A,TRUE,"Conts";#N/A,#N/A,TRUE,"VOS";#N/A,#N/A,TRUE,"Warrington";#N/A,#N/A,TRUE,"Widnes"}</definedName>
    <definedName name="raaa" localSheetId="1" hidden="1">{"'Sheet1'!$A$4386:$N$4591"}</definedName>
    <definedName name="raaa" hidden="1">{"'Sheet1'!$A$4386:$N$4591"}</definedName>
    <definedName name="railway" localSheetId="1" hidden="1">{"'Sheet1'!$A$4386:$N$4591"}</definedName>
    <definedName name="railway" hidden="1">{"'Sheet1'!$A$4386:$N$4591"}</definedName>
    <definedName name="rasgg" localSheetId="1" hidden="1">{#N/A,#N/A,TRUE,"Cover";#N/A,#N/A,TRUE,"Conts";#N/A,#N/A,TRUE,"VOS";#N/A,#N/A,TRUE,"Warrington";#N/A,#N/A,TRUE,"Widnes"}</definedName>
    <definedName name="rasgg" hidden="1">{#N/A,#N/A,TRUE,"Cover";#N/A,#N/A,TRUE,"Conts";#N/A,#N/A,TRUE,"VOS";#N/A,#N/A,TRUE,"Warrington";#N/A,#N/A,TRUE,"Widnes"}</definedName>
    <definedName name="ravi" localSheetId="1" hidden="1">{#N/A,#N/A,TRUE,"Front";#N/A,#N/A,TRUE,"Simple Letter";#N/A,#N/A,TRUE,"Inside";#N/A,#N/A,TRUE,"Contents";#N/A,#N/A,TRUE,"Basis";#N/A,#N/A,TRUE,"Inclusions";#N/A,#N/A,TRUE,"Exclusions";#N/A,#N/A,TRUE,"Areas";#N/A,#N/A,TRUE,"Summary";#N/A,#N/A,TRUE,"Detail"}</definedName>
    <definedName name="ravi" hidden="1">{#N/A,#N/A,TRUE,"Front";#N/A,#N/A,TRUE,"Simple Letter";#N/A,#N/A,TRUE,"Inside";#N/A,#N/A,TRUE,"Contents";#N/A,#N/A,TRUE,"Basis";#N/A,#N/A,TRUE,"Inclusions";#N/A,#N/A,TRUE,"Exclusions";#N/A,#N/A,TRUE,"Areas";#N/A,#N/A,TRUE,"Summary";#N/A,#N/A,TRUE,"Detail"}</definedName>
    <definedName name="RAZA" localSheetId="1" hidden="1">#REF!</definedName>
    <definedName name="RAZA" hidden="1">#REF!</definedName>
    <definedName name="RB7.4" localSheetId="1" hidden="1">#REF!</definedName>
    <definedName name="RB7.4" hidden="1">#REF!</definedName>
    <definedName name="RCArea" hidden="1">#REF!</definedName>
    <definedName name="RCArea2" hidden="1">#REF!</definedName>
    <definedName name="rd" localSheetId="1" hidden="1">{#N/A,#N/A,FALSE,"One Pager";#N/A,#N/A,FALSE,"Technical"}</definedName>
    <definedName name="rd" hidden="1">{#N/A,#N/A,FALSE,"One Pager";#N/A,#N/A,FALSE,"Technical"}</definedName>
    <definedName name="rdegsegrg" localSheetId="1" hidden="1">{#N/A,#N/A,TRUE,"Cover";#N/A,#N/A,TRUE,"Conts";#N/A,#N/A,TRUE,"VOS";#N/A,#N/A,TRUE,"Warrington";#N/A,#N/A,TRUE,"Widnes"}</definedName>
    <definedName name="rdegsegrg" hidden="1">{#N/A,#N/A,TRUE,"Cover";#N/A,#N/A,TRUE,"Conts";#N/A,#N/A,TRUE,"VOS";#N/A,#N/A,TRUE,"Warrington";#N/A,#N/A,TRUE,"Widnes"}</definedName>
    <definedName name="READ" hidden="1">FALSE</definedName>
    <definedName name="Recom" localSheetId="1" hidden="1">{"'Break down'!$A$4"}</definedName>
    <definedName name="Recom" hidden="1">{"'Break down'!$A$4"}</definedName>
    <definedName name="redo" localSheetId="1" hidden="1">{#N/A,#N/A,FALSE,"ACQ_GRAPHS";#N/A,#N/A,FALSE,"T_1 GRAPHS";#N/A,#N/A,FALSE,"T_2 GRAPHS";#N/A,#N/A,FALSE,"COMB_GRAPHS"}</definedName>
    <definedName name="redo" hidden="1">{#N/A,#N/A,FALSE,"ACQ_GRAPHS";#N/A,#N/A,FALSE,"T_1 GRAPHS";#N/A,#N/A,FALSE,"T_2 GRAPHS";#N/A,#N/A,FALSE,"COMB_GRAPHS"}</definedName>
    <definedName name="reeyte" localSheetId="1" hidden="1">{#N/A,#N/A,FALSE,"배수1"}</definedName>
    <definedName name="reeyte" hidden="1">{#N/A,#N/A,FALSE,"배수1"}</definedName>
    <definedName name="reger" localSheetId="1" hidden="1">{#N/A,#N/A,TRUE,"Front";#N/A,#N/A,TRUE,"Simple Letter";#N/A,#N/A,TRUE,"Inside";#N/A,#N/A,TRUE,"Contents";#N/A,#N/A,TRUE,"Basis";#N/A,#N/A,TRUE,"Inclusions";#N/A,#N/A,TRUE,"Exclusions";#N/A,#N/A,TRUE,"Areas";#N/A,#N/A,TRUE,"Summary";#N/A,#N/A,TRUE,"Detail"}</definedName>
    <definedName name="reger" hidden="1">{#N/A,#N/A,TRUE,"Front";#N/A,#N/A,TRUE,"Simple Letter";#N/A,#N/A,TRUE,"Inside";#N/A,#N/A,TRUE,"Contents";#N/A,#N/A,TRUE,"Basis";#N/A,#N/A,TRUE,"Inclusions";#N/A,#N/A,TRUE,"Exclusions";#N/A,#N/A,TRUE,"Areas";#N/A,#N/A,TRUE,"Summary";#N/A,#N/A,TRUE,"Detail"}</definedName>
    <definedName name="REN" localSheetId="1" hidden="1">{"'Break down'!$A$4"}</definedName>
    <definedName name="REN" hidden="1">{"'Break down'!$A$4"}</definedName>
    <definedName name="Resources" localSheetId="1" hidden="1">{#N/A,#N/A,FALSE,"Organisation Chart"}</definedName>
    <definedName name="Resources" hidden="1">{#N/A,#N/A,FALSE,"Organisation Chart"}</definedName>
    <definedName name="retert" localSheetId="1" hidden="1">{#N/A,#N/A,FALSE,"조골재"}</definedName>
    <definedName name="retert" hidden="1">{#N/A,#N/A,FALSE,"조골재"}</definedName>
    <definedName name="retetet" localSheetId="1" hidden="1">{#N/A,#N/A,FALSE,"CAM-G7";#N/A,#N/A,FALSE,"SPL";#N/A,#N/A,FALSE,"butt-in G7";#N/A,#N/A,FALSE,"dia-in G7";#N/A,#N/A,FALSE,"추가-STA G7"}</definedName>
    <definedName name="retetet" hidden="1">{#N/A,#N/A,FALSE,"CAM-G7";#N/A,#N/A,FALSE,"SPL";#N/A,#N/A,FALSE,"butt-in G7";#N/A,#N/A,FALSE,"dia-in G7";#N/A,#N/A,FALSE,"추가-STA G7"}</definedName>
    <definedName name="retewt" localSheetId="1" hidden="1">{#N/A,#N/A,FALSE,"CAM-G7";#N/A,#N/A,FALSE,"SPL";#N/A,#N/A,FALSE,"butt-in G7";#N/A,#N/A,FALSE,"dia-in G7";#N/A,#N/A,FALSE,"추가-STA G7"}</definedName>
    <definedName name="retewt" hidden="1">{#N/A,#N/A,FALSE,"CAM-G7";#N/A,#N/A,FALSE,"SPL";#N/A,#N/A,FALSE,"butt-in G7";#N/A,#N/A,FALSE,"dia-in G7";#N/A,#N/A,FALSE,"추가-STA G7"}</definedName>
    <definedName name="reytryert" localSheetId="1" hidden="1">{#N/A,#N/A,FALSE,"단가표지"}</definedName>
    <definedName name="reytryert" hidden="1">{#N/A,#N/A,FALSE,"단가표지"}</definedName>
    <definedName name="reyyrteyw" localSheetId="1" hidden="1">{#N/A,#N/A,FALSE,"2~8번"}</definedName>
    <definedName name="reyyrteyw" hidden="1">{#N/A,#N/A,FALSE,"2~8번"}</definedName>
    <definedName name="rferg" localSheetId="1" hidden="1">{#N/A,#N/A,TRUE,"Front";#N/A,#N/A,TRUE,"Simple Letter";#N/A,#N/A,TRUE,"Inside";#N/A,#N/A,TRUE,"Contents";#N/A,#N/A,TRUE,"Basis";#N/A,#N/A,TRUE,"Inclusions";#N/A,#N/A,TRUE,"Exclusions";#N/A,#N/A,TRUE,"Areas";#N/A,#N/A,TRUE,"Summary";#N/A,#N/A,TRUE,"Detail"}</definedName>
    <definedName name="rferg" hidden="1">{#N/A,#N/A,TRUE,"Front";#N/A,#N/A,TRUE,"Simple Letter";#N/A,#N/A,TRUE,"Inside";#N/A,#N/A,TRUE,"Contents";#N/A,#N/A,TRUE,"Basis";#N/A,#N/A,TRUE,"Inclusions";#N/A,#N/A,TRUE,"Exclusions";#N/A,#N/A,TRUE,"Areas";#N/A,#N/A,TRUE,"Summary";#N/A,#N/A,TRUE,"Detail"}</definedName>
    <definedName name="RFG" localSheetId="1" hidden="1">{"'Revised (2)'!$A$1:$K$76"}</definedName>
    <definedName name="RFG" hidden="1">{"'Revised (2)'!$A$1:$K$76"}</definedName>
    <definedName name="rgeg" localSheetId="1" hidden="1">{#N/A,#N/A,TRUE,"Front";#N/A,#N/A,TRUE,"Simple Letter";#N/A,#N/A,TRUE,"Inside";#N/A,#N/A,TRUE,"Contents";#N/A,#N/A,TRUE,"Basis";#N/A,#N/A,TRUE,"Inclusions";#N/A,#N/A,TRUE,"Exclusions";#N/A,#N/A,TRUE,"Areas";#N/A,#N/A,TRUE,"Summary";#N/A,#N/A,TRUE,"Detail"}</definedName>
    <definedName name="rgeg" hidden="1">{#N/A,#N/A,TRUE,"Front";#N/A,#N/A,TRUE,"Simple Letter";#N/A,#N/A,TRUE,"Inside";#N/A,#N/A,TRUE,"Contents";#N/A,#N/A,TRUE,"Basis";#N/A,#N/A,TRUE,"Inclusions";#N/A,#N/A,TRUE,"Exclusions";#N/A,#N/A,TRUE,"Areas";#N/A,#N/A,TRUE,"Summary";#N/A,#N/A,TRUE,"Detail"}</definedName>
    <definedName name="rghhythy" localSheetId="1" hidden="1">{#N/A,#N/A,TRUE,"Cover";#N/A,#N/A,TRUE,"Conts";#N/A,#N/A,TRUE,"VOS";#N/A,#N/A,TRUE,"Warrington";#N/A,#N/A,TRUE,"Widnes"}</definedName>
    <definedName name="rghhythy" hidden="1">{#N/A,#N/A,TRUE,"Cover";#N/A,#N/A,TRUE,"Conts";#N/A,#N/A,TRUE,"VOS";#N/A,#N/A,TRUE,"Warrington";#N/A,#N/A,TRUE,"Widnes"}</definedName>
    <definedName name="rhyuyi" localSheetId="1" hidden="1">{#N/A,#N/A,TRUE,"Cover";#N/A,#N/A,TRUE,"Conts";#N/A,#N/A,TRUE,"VOS";#N/A,#N/A,TRUE,"Warrington";#N/A,#N/A,TRUE,"Widnes"}</definedName>
    <definedName name="rhyuyi"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localSheetId="1" hidden="1">{#N/A,#N/A,FALSE,"CCTV"}</definedName>
    <definedName name="rkd" hidden="1">{#N/A,#N/A,FALSE,"CCTV"}</definedName>
    <definedName name="rou" localSheetId="1" hidden="1">{"'Break down'!$A$4"}</definedName>
    <definedName name="rou" hidden="1">{"'Break down'!$A$4"}</definedName>
    <definedName name="rpppp" localSheetId="1" hidden="1">{"'Break down'!$A$4"}</definedName>
    <definedName name="rpppp" hidden="1">{"'Break down'!$A$4"}</definedName>
    <definedName name="rq2rtyert" localSheetId="1" hidden="1">{#N/A,#N/A,TRUE,"Front";#N/A,#N/A,TRUE,"Simple Letter";#N/A,#N/A,TRUE,"Inside";#N/A,#N/A,TRUE,"Contents";#N/A,#N/A,TRUE,"Basis";#N/A,#N/A,TRUE,"Inclusions";#N/A,#N/A,TRUE,"Exclusions";#N/A,#N/A,TRUE,"Areas";#N/A,#N/A,TRUE,"Summary";#N/A,#N/A,TRUE,"Detail"}</definedName>
    <definedName name="rq2rtyert" hidden="1">{#N/A,#N/A,TRUE,"Front";#N/A,#N/A,TRUE,"Simple Letter";#N/A,#N/A,TRUE,"Inside";#N/A,#N/A,TRUE,"Contents";#N/A,#N/A,TRUE,"Basis";#N/A,#N/A,TRUE,"Inclusions";#N/A,#N/A,TRUE,"Exclusions";#N/A,#N/A,TRUE,"Areas";#N/A,#N/A,TRUE,"Summary";#N/A,#N/A,TRUE,"Detail"}</definedName>
    <definedName name="rqwtgg" localSheetId="1"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rrr" localSheetId="1" hidden="1">{"'장비'!$A$3:$M$12"}</definedName>
    <definedName name="rrrrr" hidden="1">{"'장비'!$A$3:$M$12"}</definedName>
    <definedName name="rrrrrrr" localSheetId="1" hidden="1">{#N/A,#N/A,TRUE,"Cover";#N/A,#N/A,TRUE,"Conts";#N/A,#N/A,TRUE,"VOS";#N/A,#N/A,TRUE,"Warrington";#N/A,#N/A,TRUE,"Widnes"}</definedName>
    <definedName name="rrrrrrr" hidden="1">{#N/A,#N/A,TRUE,"Cover";#N/A,#N/A,TRUE,"Conts";#N/A,#N/A,TRUE,"VOS";#N/A,#N/A,TRUE,"Warrington";#N/A,#N/A,TRUE,"Widnes"}</definedName>
    <definedName name="rrrrrrrr" localSheetId="1" hidden="1">{"'장비'!$A$3:$M$12"}</definedName>
    <definedName name="rrrrrrrr" hidden="1">{"'장비'!$A$3:$M$12"}</definedName>
    <definedName name="rrttt" localSheetId="1" hidden="1">{#N/A,#N/A,TRUE,"Cover";#N/A,#N/A,TRUE,"Conts";#N/A,#N/A,TRUE,"VOS";#N/A,#N/A,TRUE,"Warrington";#N/A,#N/A,TRUE,"Widnes"}</definedName>
    <definedName name="rrttt" hidden="1">{#N/A,#N/A,TRUE,"Cover";#N/A,#N/A,TRUE,"Conts";#N/A,#N/A,TRUE,"VOS";#N/A,#N/A,TRUE,"Warrington";#N/A,#N/A,TRUE,"Widnes"}</definedName>
    <definedName name="rter" localSheetId="1" hidden="1">{#N/A,#N/A,FALSE,"물량산출"}</definedName>
    <definedName name="rter" hidden="1">{#N/A,#N/A,FALSE,"물량산출"}</definedName>
    <definedName name="rthsrhs" localSheetId="1" hidden="1">{#N/A,#N/A,TRUE,"Cover";#N/A,#N/A,TRUE,"Conts";#N/A,#N/A,TRUE,"VOS";#N/A,#N/A,TRUE,"Warrington";#N/A,#N/A,TRUE,"Widnes"}</definedName>
    <definedName name="rthsrhs" hidden="1">{#N/A,#N/A,TRUE,"Cover";#N/A,#N/A,TRUE,"Conts";#N/A,#N/A,TRUE,"VOS";#N/A,#N/A,TRUE,"Warrington";#N/A,#N/A,TRUE,"Widnes"}</definedName>
    <definedName name="rtp" localSheetId="1" hidden="1">{"'Break down'!$A$4"}</definedName>
    <definedName name="rtp" hidden="1">{"'Break down'!$A$4"}</definedName>
    <definedName name="rtpqwp" localSheetId="1" hidden="1">{"'Break down'!$A$4"}</definedName>
    <definedName name="rtpqwp" hidden="1">{"'Break down'!$A$4"}</definedName>
    <definedName name="RTRGJHJ" localSheetId="1" hidden="1">{#N/A,#N/A,TRUE,"Cover";#N/A,#N/A,TRUE,"Conts";#N/A,#N/A,TRUE,"VOS";#N/A,#N/A,TRUE,"Warrington";#N/A,#N/A,TRUE,"Widnes"}</definedName>
    <definedName name="RTRGJHJ" hidden="1">{#N/A,#N/A,TRUE,"Cover";#N/A,#N/A,TRUE,"Conts";#N/A,#N/A,TRUE,"VOS";#N/A,#N/A,TRUE,"Warrington";#N/A,#N/A,TRUE,"Widnes"}</definedName>
    <definedName name="rtryj" localSheetId="1" hidden="1">{#N/A,#N/A,TRUE,"Cover";#N/A,#N/A,TRUE,"Conts";#N/A,#N/A,TRUE,"VOS";#N/A,#N/A,TRUE,"Warrington";#N/A,#N/A,TRUE,"Widnes"}</definedName>
    <definedName name="rtryj" hidden="1">{#N/A,#N/A,TRUE,"Cover";#N/A,#N/A,TRUE,"Conts";#N/A,#N/A,TRUE,"VOS";#N/A,#N/A,TRUE,"Warrington";#N/A,#N/A,TRUE,"Widnes"}</definedName>
    <definedName name="rttgssg" localSheetId="1" hidden="1">{#N/A,#N/A,TRUE,"Front";#N/A,#N/A,TRUE,"Simple Letter";#N/A,#N/A,TRUE,"Inside";#N/A,#N/A,TRUE,"Contents";#N/A,#N/A,TRUE,"Basis";#N/A,#N/A,TRUE,"Inclusions";#N/A,#N/A,TRUE,"Exclusions";#N/A,#N/A,TRUE,"Areas";#N/A,#N/A,TRUE,"Summary";#N/A,#N/A,TRUE,"Detail"}</definedName>
    <definedName name="rttgssg" hidden="1">{#N/A,#N/A,TRUE,"Front";#N/A,#N/A,TRUE,"Simple Letter";#N/A,#N/A,TRUE,"Inside";#N/A,#N/A,TRUE,"Contents";#N/A,#N/A,TRUE,"Basis";#N/A,#N/A,TRUE,"Inclusions";#N/A,#N/A,TRUE,"Exclusions";#N/A,#N/A,TRUE,"Areas";#N/A,#N/A,TRUE,"Summary";#N/A,#N/A,TRUE,"Detail"}</definedName>
    <definedName name="rturudu" localSheetId="1" hidden="1">{#N/A,#N/A,TRUE,"Cover";#N/A,#N/A,TRUE,"Conts";#N/A,#N/A,TRUE,"VOS";#N/A,#N/A,TRUE,"Warrington";#N/A,#N/A,TRUE,"Widnes"}</definedName>
    <definedName name="rturudu" hidden="1">{#N/A,#N/A,TRUE,"Cover";#N/A,#N/A,TRUE,"Conts";#N/A,#N/A,TRUE,"VOS";#N/A,#N/A,TRUE,"Warrington";#N/A,#N/A,TRUE,"Widnes"}</definedName>
    <definedName name="rtwt" localSheetId="1" hidden="1">{#N/A,#N/A,FALSE,"물량산출"}</definedName>
    <definedName name="rtwt" hidden="1">{#N/A,#N/A,FALSE,"물량산출"}</definedName>
    <definedName name="RTYE" localSheetId="1" hidden="1">{"'장비'!$A$3:$M$12"}</definedName>
    <definedName name="RTYE" hidden="1">{"'장비'!$A$3:$M$12"}</definedName>
    <definedName name="rtyr4" localSheetId="1" hidden="1">{#N/A,#N/A,FALSE,"혼합골재"}</definedName>
    <definedName name="rtyr4" hidden="1">{#N/A,#N/A,FALSE,"혼합골재"}</definedName>
    <definedName name="rtysh" localSheetId="1" hidden="1">{#N/A,#N/A,TRUE,"Cover";#N/A,#N/A,TRUE,"Conts";#N/A,#N/A,TRUE,"VOS";#N/A,#N/A,TRUE,"Warrington";#N/A,#N/A,TRUE,"Widnes"}</definedName>
    <definedName name="rtysh" hidden="1">{#N/A,#N/A,TRUE,"Cover";#N/A,#N/A,TRUE,"Conts";#N/A,#N/A,TRUE,"VOS";#N/A,#N/A,TRUE,"Warrington";#N/A,#N/A,TRUE,"Widnes"}</definedName>
    <definedName name="rtytryery" localSheetId="1" hidden="1">{#N/A,#N/A,FALSE,"구조2"}</definedName>
    <definedName name="rtytryery" hidden="1">{#N/A,#N/A,FALSE,"구조2"}</definedName>
    <definedName name="rule" hidden="1">'[23]final abstract'!#REF!</definedName>
    <definedName name="RWF" localSheetId="1" hidden="1">{"'Sheet1'!$A$4386:$N$4591"}</definedName>
    <definedName name="RWF" hidden="1">{"'Sheet1'!$A$4386:$N$4591"}</definedName>
    <definedName name="rwt" localSheetId="1" hidden="1">{#N/A,#N/A,TRUE,"Cover";#N/A,#N/A,TRUE,"Conts";#N/A,#N/A,TRUE,"VOS";#N/A,#N/A,TRUE,"Warrington";#N/A,#N/A,TRUE,"Widnes"}</definedName>
    <definedName name="rwt" hidden="1">{#N/A,#N/A,TRUE,"Cover";#N/A,#N/A,TRUE,"Conts";#N/A,#N/A,TRUE,"VOS";#N/A,#N/A,TRUE,"Warrington";#N/A,#N/A,TRUE,"Widnes"}</definedName>
    <definedName name="ryeru" localSheetId="1" hidden="1">{#N/A,#N/A,TRUE,"Cover";#N/A,#N/A,TRUE,"Conts";#N/A,#N/A,TRUE,"VOS";#N/A,#N/A,TRUE,"Warrington";#N/A,#N/A,TRUE,"Widnes"}</definedName>
    <definedName name="ryeru" hidden="1">{#N/A,#N/A,TRUE,"Cover";#N/A,#N/A,TRUE,"Conts";#N/A,#N/A,TRUE,"VOS";#N/A,#N/A,TRUE,"Warrington";#N/A,#N/A,TRUE,"Widnes"}</definedName>
    <definedName name="rysrtryftry" localSheetId="1" hidden="1">{#N/A,#N/A,TRUE,"Cover";#N/A,#N/A,TRUE,"Conts";#N/A,#N/A,TRUE,"VOS";#N/A,#N/A,TRUE,"Warrington";#N/A,#N/A,TRUE,"Widnes"}</definedName>
    <definedName name="rysrtryftry" hidden="1">{#N/A,#N/A,TRUE,"Cover";#N/A,#N/A,TRUE,"Conts";#N/A,#N/A,TRUE,"VOS";#N/A,#N/A,TRUE,"Warrington";#N/A,#N/A,TRUE,"Widnes"}</definedName>
    <definedName name="sad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localSheetId="1" hidden="1">{#N/A,#N/A,FALSE,"MARCH"}</definedName>
    <definedName name="safd" hidden="1">{#N/A,#N/A,FALSE,"MARCH"}</definedName>
    <definedName name="safEF" localSheetId="1" hidden="1">{#N/A,#N/A,FALSE,"MARCH"}</definedName>
    <definedName name="safEF" hidden="1">{#N/A,#N/A,FALSE,"MARCH"}</definedName>
    <definedName name="saj" localSheetId="1" hidden="1">{"'Break down'!$A$4"}</definedName>
    <definedName name="saj" hidden="1">{"'Break down'!$A$4"}</definedName>
    <definedName name="SAPBEXhrIndnt" hidden="1">1</definedName>
    <definedName name="SAPBEXrevision" hidden="1">5</definedName>
    <definedName name="SAPBEXsysID" hidden="1">"SBP"</definedName>
    <definedName name="SAPBEXwbID" hidden="1">"3RCGU8OG3NBVX0RLLPBR5BUFF"</definedName>
    <definedName name="sasf" localSheetId="1" hidden="1">{#N/A,#N/A,TRUE,"Summary";#N/A,#N/A,TRUE,"Overall";#N/A,#N/A,TRUE,"engineering";#N/A,#N/A,TRUE,"Procurement";#N/A,#N/A,TRUE,"Construction"}</definedName>
    <definedName name="sasf" hidden="1">{#N/A,#N/A,TRUE,"Summary";#N/A,#N/A,TRUE,"Overall";#N/A,#N/A,TRUE,"engineering";#N/A,#N/A,TRUE,"Procurement";#N/A,#N/A,TRUE,"Construction"}</definedName>
    <definedName name="sat" localSheetId="1" hidden="1">{#N/A,#N/A,TRUE,"Front";#N/A,#N/A,TRUE,"Simple Letter";#N/A,#N/A,TRUE,"Inside";#N/A,#N/A,TRUE,"Contents";#N/A,#N/A,TRUE,"Basis";#N/A,#N/A,TRUE,"Inclusions";#N/A,#N/A,TRUE,"Exclusions";#N/A,#N/A,TRUE,"Areas";#N/A,#N/A,TRUE,"Summary";#N/A,#N/A,TRUE,"Detail"}</definedName>
    <definedName name="sat" hidden="1">{#N/A,#N/A,TRUE,"Front";#N/A,#N/A,TRUE,"Simple Letter";#N/A,#N/A,TRUE,"Inside";#N/A,#N/A,TRUE,"Contents";#N/A,#N/A,TRUE,"Basis";#N/A,#N/A,TRUE,"Inclusions";#N/A,#N/A,TRUE,"Exclusions";#N/A,#N/A,TRUE,"Areas";#N/A,#N/A,TRUE,"Summary";#N/A,#N/A,TRUE,"Detail"}</definedName>
    <definedName name="SCAF" localSheetId="1" hidden="1">{"'Break down'!$A$4"}</definedName>
    <definedName name="SCAF" hidden="1">{"'Break down'!$A$4"}</definedName>
    <definedName name="Scaffolding" localSheetId="1" hidden="1">{"'Break down'!$A$4"}</definedName>
    <definedName name="Scaffolding" hidden="1">{"'Break down'!$A$4"}</definedName>
    <definedName name="scarce" localSheetId="1" hidden="1">{#N/A,#N/A,FALSE,"Summary";#N/A,#N/A,FALSE,"3TJ";#N/A,#N/A,FALSE,"3TN";#N/A,#N/A,FALSE,"3TP";#N/A,#N/A,FALSE,"3SJ";#N/A,#N/A,FALSE,"3CJ";#N/A,#N/A,FALSE,"3CN";#N/A,#N/A,FALSE,"3CP";#N/A,#N/A,FALSE,"3A"}</definedName>
    <definedName name="scarce" hidden="1">{#N/A,#N/A,FALSE,"Summary";#N/A,#N/A,FALSE,"3TJ";#N/A,#N/A,FALSE,"3TN";#N/A,#N/A,FALSE,"3TP";#N/A,#N/A,FALSE,"3SJ";#N/A,#N/A,FALSE,"3CJ";#N/A,#N/A,FALSE,"3CN";#N/A,#N/A,FALSE,"3CP";#N/A,#N/A,FALSE,"3A"}</definedName>
    <definedName name="SCREED" localSheetId="1" hidden="1">{#N/A,#N/A,TRUE,"Front";#N/A,#N/A,TRUE,"Simple Letter";#N/A,#N/A,TRUE,"Inside";#N/A,#N/A,TRUE,"Contents";#N/A,#N/A,TRUE,"Basis";#N/A,#N/A,TRUE,"Inclusions";#N/A,#N/A,TRUE,"Exclusions";#N/A,#N/A,TRUE,"Areas";#N/A,#N/A,TRUE,"Summary";#N/A,#N/A,TRUE,"Detail"}</definedName>
    <definedName name="SCREED" hidden="1">{#N/A,#N/A,TRUE,"Front";#N/A,#N/A,TRUE,"Simple Letter";#N/A,#N/A,TRUE,"Inside";#N/A,#N/A,TRUE,"Contents";#N/A,#N/A,TRUE,"Basis";#N/A,#N/A,TRUE,"Inclusions";#N/A,#N/A,TRUE,"Exclusions";#N/A,#N/A,TRUE,"Areas";#N/A,#N/A,TRUE,"Summary";#N/A,#N/A,TRUE,"Detail"}</definedName>
    <definedName name="SCURVE" localSheetId="1" hidden="1">#REF!</definedName>
    <definedName name="SCURVE" hidden="1">#REF!</definedName>
    <definedName name="scx" localSheetId="1" hidden="1">{"'Break down'!$A$4"}</definedName>
    <definedName name="scx" hidden="1">{"'Break down'!$A$4"}</definedName>
    <definedName name="sdafdsa" localSheetId="1" hidden="1">{#N/A,#N/A,TRUE,"Front";#N/A,#N/A,TRUE,"Simple Letter";#N/A,#N/A,TRUE,"Inside";#N/A,#N/A,TRUE,"Contents";#N/A,#N/A,TRUE,"Basis";#N/A,#N/A,TRUE,"Inclusions";#N/A,#N/A,TRUE,"Exclusions";#N/A,#N/A,TRUE,"Areas";#N/A,#N/A,TRUE,"Summary";#N/A,#N/A,TRUE,"Detail"}</definedName>
    <definedName name="sdafdsa" hidden="1">{#N/A,#N/A,TRUE,"Front";#N/A,#N/A,TRUE,"Simple Letter";#N/A,#N/A,TRUE,"Inside";#N/A,#N/A,TRUE,"Contents";#N/A,#N/A,TRUE,"Basis";#N/A,#N/A,TRUE,"Inclusions";#N/A,#N/A,TRUE,"Exclusions";#N/A,#N/A,TRUE,"Areas";#N/A,#N/A,TRUE,"Summary";#N/A,#N/A,TRUE,"Detail"}</definedName>
    <definedName name="sddf" localSheetId="1" hidden="1">#REF!</definedName>
    <definedName name="sddf" hidden="1">#REF!</definedName>
    <definedName name="sddsd" localSheetId="1" hidden="1">{"'Break down'!$A$4"}</definedName>
    <definedName name="sddsd" hidden="1">{"'Break down'!$A$4"}</definedName>
    <definedName name="sdefegdeg" localSheetId="1" hidden="1">{#N/A,#N/A,TRUE,"Cover";#N/A,#N/A,TRUE,"Conts";#N/A,#N/A,TRUE,"VOS";#N/A,#N/A,TRUE,"Warrington";#N/A,#N/A,TRUE,"Widnes"}</definedName>
    <definedName name="sdefegdeg" hidden="1">{#N/A,#N/A,TRUE,"Cover";#N/A,#N/A,TRUE,"Conts";#N/A,#N/A,TRUE,"VOS";#N/A,#N/A,TRUE,"Warrington";#N/A,#N/A,TRUE,"Widnes"}</definedName>
    <definedName name="sdf" localSheetId="1" hidden="1">{#N/A,#N/A,TRUE,"Cover";#N/A,#N/A,TRUE,"Conts";#N/A,#N/A,TRUE,"VOS";#N/A,#N/A,TRUE,"Warrington";#N/A,#N/A,TRUE,"Widnes"}</definedName>
    <definedName name="sdf" hidden="1">{#N/A,#N/A,TRUE,"Cover";#N/A,#N/A,TRUE,"Conts";#N/A,#N/A,TRUE,"VOS";#N/A,#N/A,TRUE,"Warrington";#N/A,#N/A,TRUE,"Widnes"}</definedName>
    <definedName name="sdfasdf" localSheetId="1" hidden="1">{#N/A,#N/A,FALSE,"J-cladding";#N/A,#N/A,FALSE,"L-DT-Cladding";#N/A,#N/A,FALSE,"L-DF-Cladding";#N/A,#N/A,FALSE,"P-Cladding";#N/A,#N/A,FALSE,"N-Cladding";#N/A,#N/A,FALSE,"O-Cladding";#N/A,#N/A,FALSE,"G-Cladding"}</definedName>
    <definedName name="sdfasdf" hidden="1">{#N/A,#N/A,FALSE,"J-cladding";#N/A,#N/A,FALSE,"L-DT-Cladding";#N/A,#N/A,FALSE,"L-DF-Cladding";#N/A,#N/A,FALSE,"P-Cladding";#N/A,#N/A,FALSE,"N-Cladding";#N/A,#N/A,FALSE,"O-Cladding";#N/A,#N/A,FALSE,"G-Cladding"}</definedName>
    <definedName name="sdfass" localSheetId="1" hidden="1">{"Outflow 1",#N/A,FALSE,"Outflows-Inflows";"Outflow 2",#N/A,FALSE,"Outflows-Inflows";"Inflow 1",#N/A,FALSE,"Outflows-Inflows";"Inflow 2",#N/A,FALSE,"Outflows-Inflows"}</definedName>
    <definedName name="sdfass" hidden="1">{"Outflow 1",#N/A,FALSE,"Outflows-Inflows";"Outflow 2",#N/A,FALSE,"Outflows-Inflows";"Inflow 1",#N/A,FALSE,"Outflows-Inflows";"Inflow 2",#N/A,FALSE,"Outflows-Inflows"}</definedName>
    <definedName name="sdfds" localSheetId="1" hidden="1">{#N/A,#N/A,TRUE,"Front";#N/A,#N/A,TRUE,"Simple Letter";#N/A,#N/A,TRUE,"Inside";#N/A,#N/A,TRUE,"Contents";#N/A,#N/A,TRUE,"Basis";#N/A,#N/A,TRUE,"Inclusions";#N/A,#N/A,TRUE,"Exclusions";#N/A,#N/A,TRUE,"Areas";#N/A,#N/A,TRUE,"Summary";#N/A,#N/A,TRUE,"Detail"}</definedName>
    <definedName name="sdfds" hidden="1">{#N/A,#N/A,TRUE,"Front";#N/A,#N/A,TRUE,"Simple Letter";#N/A,#N/A,TRUE,"Inside";#N/A,#N/A,TRUE,"Contents";#N/A,#N/A,TRUE,"Basis";#N/A,#N/A,TRUE,"Inclusions";#N/A,#N/A,TRUE,"Exclusions";#N/A,#N/A,TRUE,"Areas";#N/A,#N/A,TRUE,"Summary";#N/A,#N/A,TRUE,"Detail"}</definedName>
    <definedName name="sdfdsfsx" localSheetId="1" hidden="1">{#N/A,#N/A,FALSE,"CCTV"}</definedName>
    <definedName name="sdfdsfsx" hidden="1">{#N/A,#N/A,FALSE,"CCTV"}</definedName>
    <definedName name="SDFE" localSheetId="1" hidden="1">{#N/A,#N/A,FALSE,"CAM-G7";#N/A,#N/A,FALSE,"SPL";#N/A,#N/A,FALSE,"butt-in G7";#N/A,#N/A,FALSE,"dia-in G7";#N/A,#N/A,FALSE,"추가-STA G7"}</definedName>
    <definedName name="SDFE" hidden="1">{#N/A,#N/A,FALSE,"CAM-G7";#N/A,#N/A,FALSE,"SPL";#N/A,#N/A,FALSE,"butt-in G7";#N/A,#N/A,FALSE,"dia-in G7";#N/A,#N/A,FALSE,"추가-STA G7"}</definedName>
    <definedName name="sdfjg" localSheetId="1" hidden="1">[4]FitOutConfCentre!#REF!</definedName>
    <definedName name="sdfjg" hidden="1">[4]FitOutConfCentre!#REF!</definedName>
    <definedName name="SDFODF" localSheetId="1" hidden="1">{#N/A,#N/A,TRUE,"Front";#N/A,#N/A,TRUE,"Simple Letter";#N/A,#N/A,TRUE,"Inside";#N/A,#N/A,TRUE,"Contents";#N/A,#N/A,TRUE,"Basis";#N/A,#N/A,TRUE,"Inclusions";#N/A,#N/A,TRUE,"Exclusions";#N/A,#N/A,TRUE,"Areas";#N/A,#N/A,TRUE,"Summary";#N/A,#N/A,TRUE,"Detail"}</definedName>
    <definedName name="SDFODF" hidden="1">{#N/A,#N/A,TRUE,"Front";#N/A,#N/A,TRUE,"Simple Letter";#N/A,#N/A,TRUE,"Inside";#N/A,#N/A,TRUE,"Contents";#N/A,#N/A,TRUE,"Basis";#N/A,#N/A,TRUE,"Inclusions";#N/A,#N/A,TRUE,"Exclusions";#N/A,#N/A,TRUE,"Areas";#N/A,#N/A,TRUE,"Summary";#N/A,#N/A,TRUE,"Detail"}</definedName>
    <definedName name="sdfsd" localSheetId="1"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localSheetId="1"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[13]BID!$A$1:$A$1714</definedName>
    <definedName name="sdhydfyftuu" localSheetId="1" hidden="1">{#N/A,#N/A,TRUE,"Cover";#N/A,#N/A,TRUE,"Conts";#N/A,#N/A,TRUE,"VOS";#N/A,#N/A,TRUE,"Warrington";#N/A,#N/A,TRUE,"Widnes"}</definedName>
    <definedName name="sdhydfyftuu" hidden="1">{#N/A,#N/A,TRUE,"Cover";#N/A,#N/A,TRUE,"Conts";#N/A,#N/A,TRUE,"VOS";#N/A,#N/A,TRUE,"Warrington";#N/A,#N/A,TRUE,"Widnes"}</definedName>
    <definedName name="sdsa" localSheetId="1" hidden="1">{#N/A,#N/A,TRUE,"Front";#N/A,#N/A,TRUE,"Simple Letter";#N/A,#N/A,TRUE,"Inside";#N/A,#N/A,TRUE,"Contents";#N/A,#N/A,TRUE,"Basis";#N/A,#N/A,TRUE,"Inclusions";#N/A,#N/A,TRUE,"Exclusions";#N/A,#N/A,TRUE,"Areas";#N/A,#N/A,TRUE,"Summary";#N/A,#N/A,TRUE,"Detail"}</definedName>
    <definedName name="sdsa" hidden="1">{#N/A,#N/A,TRUE,"Front";#N/A,#N/A,TRUE,"Simple Letter";#N/A,#N/A,TRUE,"Inside";#N/A,#N/A,TRUE,"Contents";#N/A,#N/A,TRUE,"Basis";#N/A,#N/A,TRUE,"Inclusions";#N/A,#N/A,TRUE,"Exclusions";#N/A,#N/A,TRUE,"Areas";#N/A,#N/A,TRUE,"Summary";#N/A,#N/A,TRUE,"Detail"}</definedName>
    <definedName name="SecA1"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localSheetId="1" hidden="1">{#N/A,#N/A,FALSE,"Wadhal";#N/A,#N/A,FALSE,"Manglad U-S";#N/A,#N/A,FALSE,"Manglad D-S";#N/A,#N/A,FALSE,"Ratanpur U-S";#N/A,#N/A,FALSE,"Ratanpur D-S";#N/A,#N/A,FALSE,"VI Face"}</definedName>
    <definedName name="SecE" hidden="1">{#N/A,#N/A,FALSE,"Wadhal";#N/A,#N/A,FALSE,"Manglad U-S";#N/A,#N/A,FALSE,"Manglad D-S";#N/A,#N/A,FALSE,"Ratanpur U-S";#N/A,#N/A,FALSE,"Ratanpur D-S";#N/A,#N/A,FALSE,"VI Face"}</definedName>
    <definedName name="SecF"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localSheetId="1" hidden="1">{"'Break down'!$A$4"}</definedName>
    <definedName name="ser" hidden="1">{"'Break down'!$A$4"}</definedName>
    <definedName name="Services2" localSheetId="1" hidden="1">{#N/A,#N/A,FALSE,"Pricing";#N/A,#N/A,FALSE,"Summary";#N/A,#N/A,FALSE,"CompProd";#N/A,#N/A,FALSE,"CompJobhrs";#N/A,#N/A,FALSE,"Escalation";#N/A,#N/A,FALSE,"Contingency";#N/A,#N/A,FALSE,"GM";#N/A,#N/A,FALSE,"CompWage";#N/A,#N/A,FALSE,"costSum"}</definedName>
    <definedName name="Services2" hidden="1">{#N/A,#N/A,FALSE,"Pricing";#N/A,#N/A,FALSE,"Summary";#N/A,#N/A,FALSE,"CompProd";#N/A,#N/A,FALSE,"CompJobhrs";#N/A,#N/A,FALSE,"Escalation";#N/A,#N/A,FALSE,"Contingency";#N/A,#N/A,FALSE,"GM";#N/A,#N/A,FALSE,"CompWage";#N/A,#N/A,FALSE,"costSum"}</definedName>
    <definedName name="setdydy" localSheetId="1" hidden="1">{#N/A,#N/A,TRUE,"Cover";#N/A,#N/A,TRUE,"Conts";#N/A,#N/A,TRUE,"VOS";#N/A,#N/A,TRUE,"Warrington";#N/A,#N/A,TRUE,"Widnes"}</definedName>
    <definedName name="setdydy" hidden="1">{#N/A,#N/A,TRUE,"Cover";#N/A,#N/A,TRUE,"Conts";#N/A,#N/A,TRUE,"VOS";#N/A,#N/A,TRUE,"Warrington";#N/A,#N/A,TRUE,"Widnes"}</definedName>
    <definedName name="sfas" localSheetId="1" hidden="1">{#N/A,#N/A,FALSE,"골재소요량";#N/A,#N/A,FALSE,"골재소요량"}</definedName>
    <definedName name="sfas" hidden="1">{#N/A,#N/A,FALSE,"골재소요량";#N/A,#N/A,FALSE,"골재소요량"}</definedName>
    <definedName name="sfbjdf" localSheetId="1" hidden="1">#REF!</definedName>
    <definedName name="sfbjdf" hidden="1">#REF!</definedName>
    <definedName name="sffff" localSheetId="1" hidden="1">{#N/A,#N/A,FALSE,"SumD";#N/A,#N/A,FALSE,"ElecD";#N/A,#N/A,FALSE,"MechD";#N/A,#N/A,FALSE,"GeotD";#N/A,#N/A,FALSE,"PrcsD";#N/A,#N/A,FALSE,"TunnD";#N/A,#N/A,FALSE,"CivlD";#N/A,#N/A,FALSE,"NtwkD";#N/A,#N/A,FALSE,"EstgD";#N/A,#N/A,FALSE,"PEngD"}</definedName>
    <definedName name="sffff" hidden="1">{#N/A,#N/A,FALSE,"SumD";#N/A,#N/A,FALSE,"ElecD";#N/A,#N/A,FALSE,"MechD";#N/A,#N/A,FALSE,"GeotD";#N/A,#N/A,FALSE,"PrcsD";#N/A,#N/A,FALSE,"TunnD";#N/A,#N/A,FALSE,"CivlD";#N/A,#N/A,FALSE,"NtwkD";#N/A,#N/A,FALSE,"EstgD";#N/A,#N/A,FALSE,"PEngD"}</definedName>
    <definedName name="sfhdfj" localSheetId="1" hidden="1">{#N/A,#N/A,TRUE,"Cover";#N/A,#N/A,TRUE,"Conts";#N/A,#N/A,TRUE,"VOS";#N/A,#N/A,TRUE,"Warrington";#N/A,#N/A,TRUE,"Widnes"}</definedName>
    <definedName name="sfhdfj" hidden="1">{#N/A,#N/A,TRUE,"Cover";#N/A,#N/A,TRUE,"Conts";#N/A,#N/A,TRUE,"VOS";#N/A,#N/A,TRUE,"Warrington";#N/A,#N/A,TRUE,"Widnes"}</definedName>
    <definedName name="sfsafas" localSheetId="1" hidden="1">{#N/A,#N/A,FALSE,"물량산출"}</definedName>
    <definedName name="sfsafas" hidden="1">{#N/A,#N/A,FALSE,"물량산출"}</definedName>
    <definedName name="sfssf" hidden="1">'[24]Labor abs-NMR'!$I$1:$I$7</definedName>
    <definedName name="sfvdafv" localSheetId="1" hidden="1">{#N/A,#N/A,TRUE,"Front";#N/A,#N/A,TRUE,"Simple Letter";#N/A,#N/A,TRUE,"Inside";#N/A,#N/A,TRUE,"Contents";#N/A,#N/A,TRUE,"Basis";#N/A,#N/A,TRUE,"Inclusions";#N/A,#N/A,TRUE,"Exclusions";#N/A,#N/A,TRUE,"Areas";#N/A,#N/A,TRUE,"Summary";#N/A,#N/A,TRUE,"Detail"}</definedName>
    <definedName name="sfvdafv" hidden="1">{#N/A,#N/A,TRUE,"Front";#N/A,#N/A,TRUE,"Simple Letter";#N/A,#N/A,TRUE,"Inside";#N/A,#N/A,TRUE,"Contents";#N/A,#N/A,TRUE,"Basis";#N/A,#N/A,TRUE,"Inclusions";#N/A,#N/A,TRUE,"Exclusions";#N/A,#N/A,TRUE,"Areas";#N/A,#N/A,TRUE,"Summary";#N/A,#N/A,TRUE,"Detail"}</definedName>
    <definedName name="sgsegegrt" localSheetId="1" hidden="1">{#N/A,#N/A,TRUE,"Cover";#N/A,#N/A,TRUE,"Conts";#N/A,#N/A,TRUE,"VOS";#N/A,#N/A,TRUE,"Warrington";#N/A,#N/A,TRUE,"Widnes"}</definedName>
    <definedName name="sgsegegrt" hidden="1">{#N/A,#N/A,TRUE,"Cover";#N/A,#N/A,TRUE,"Conts";#N/A,#N/A,TRUE,"VOS";#N/A,#N/A,TRUE,"Warrington";#N/A,#N/A,TRUE,"Widnes"}</definedName>
    <definedName name="sgsg" localSheetId="1" hidden="1">{#N/A,#N/A,FALSE,"CAM-G7";#N/A,#N/A,FALSE,"SPL";#N/A,#N/A,FALSE,"butt-in G7";#N/A,#N/A,FALSE,"dia-in G7";#N/A,#N/A,FALSE,"추가-STA G7"}</definedName>
    <definedName name="sgsg" hidden="1">{#N/A,#N/A,FALSE,"CAM-G7";#N/A,#N/A,FALSE,"SPL";#N/A,#N/A,FALSE,"butt-in G7";#N/A,#N/A,FALSE,"dia-in G7";#N/A,#N/A,FALSE,"추가-STA G7"}</definedName>
    <definedName name="sgsghju" localSheetId="1" hidden="1">{#N/A,#N/A,TRUE,"Cover";#N/A,#N/A,TRUE,"Conts";#N/A,#N/A,TRUE,"VOS";#N/A,#N/A,TRUE,"Warrington";#N/A,#N/A,TRUE,"Widnes"}</definedName>
    <definedName name="sgsghju" hidden="1">{#N/A,#N/A,TRUE,"Cover";#N/A,#N/A,TRUE,"Conts";#N/A,#N/A,TRUE,"VOS";#N/A,#N/A,TRUE,"Warrington";#N/A,#N/A,TRUE,"Widnes"}</definedName>
    <definedName name="sgsgr" localSheetId="1" hidden="1">{#N/A,#N/A,TRUE,"Cover";#N/A,#N/A,TRUE,"Conts";#N/A,#N/A,TRUE,"VOS";#N/A,#N/A,TRUE,"Warrington";#N/A,#N/A,TRUE,"Widnes"}</definedName>
    <definedName name="sgsgr" hidden="1">{#N/A,#N/A,TRUE,"Cover";#N/A,#N/A,TRUE,"Conts";#N/A,#N/A,TRUE,"VOS";#N/A,#N/A,TRUE,"Warrington";#N/A,#N/A,TRUE,"Widnes"}</definedName>
    <definedName name="sgsrgr" localSheetId="1" hidden="1">{#N/A,#N/A,FALSE,"물량산출"}</definedName>
    <definedName name="sgsrgr" hidden="1">{#N/A,#N/A,FALSE,"물량산출"}</definedName>
    <definedName name="SHELTER" localSheetId="1" hidden="1">{#N/A,#N/A,TRUE,"Basic";#N/A,#N/A,TRUE,"EXT-TABLE";#N/A,#N/A,TRUE,"STEEL";#N/A,#N/A,TRUE,"INT-Table";#N/A,#N/A,TRUE,"STEEL";#N/A,#N/A,TRUE,"Door"}</definedName>
    <definedName name="SHELTER" hidden="1">{#N/A,#N/A,TRUE,"Basic";#N/A,#N/A,TRUE,"EXT-TABLE";#N/A,#N/A,TRUE,"STEEL";#N/A,#N/A,TRUE,"INT-Table";#N/A,#N/A,TRUE,"STEEL";#N/A,#N/A,TRUE,"Door"}</definedName>
    <definedName name="shjhj" localSheetId="1" hidden="1">{#N/A,#N/A,FALSE,"CAM-G7";#N/A,#N/A,FALSE,"SPL";#N/A,#N/A,FALSE,"butt-in G7";#N/A,#N/A,FALSE,"dia-in G7";#N/A,#N/A,FALSE,"추가-STA G7"}</definedName>
    <definedName name="shjhj" hidden="1">{#N/A,#N/A,FALSE,"CAM-G7";#N/A,#N/A,FALSE,"SPL";#N/A,#N/A,FALSE,"butt-in G7";#N/A,#N/A,FALSE,"dia-in G7";#N/A,#N/A,FALSE,"추가-STA G7"}</definedName>
    <definedName name="shs" localSheetId="1" hidden="1">{#N/A,#N/A,FALSE,"CAM-G7";#N/A,#N/A,FALSE,"SPL";#N/A,#N/A,FALSE,"butt-in G7";#N/A,#N/A,FALSE,"dia-in G7";#N/A,#N/A,FALSE,"추가-STA G7"}</definedName>
    <definedName name="shs" hidden="1">{#N/A,#N/A,FALSE,"CAM-G7";#N/A,#N/A,FALSE,"SPL";#N/A,#N/A,FALSE,"butt-in G7";#N/A,#N/A,FALSE,"dia-in G7";#N/A,#N/A,FALSE,"추가-STA G7"}</definedName>
    <definedName name="shshgtr" localSheetId="1" hidden="1">{#N/A,#N/A,TRUE,"Cover";#N/A,#N/A,TRUE,"Conts";#N/A,#N/A,TRUE,"VOS";#N/A,#N/A,TRUE,"Warrington";#N/A,#N/A,TRUE,"Widnes"}</definedName>
    <definedName name="shshgtr" hidden="1">{#N/A,#N/A,TRUE,"Cover";#N/A,#N/A,TRUE,"Conts";#N/A,#N/A,TRUE,"VOS";#N/A,#N/A,TRUE,"Warrington";#N/A,#N/A,TRUE,"Widnes"}</definedName>
    <definedName name="shutt" localSheetId="1" hidden="1">#REF!</definedName>
    <definedName name="shutt" hidden="1">#REF!</definedName>
    <definedName name="SITE" localSheetId="1" hidden="1">{#N/A,#N/A,TRUE,"Cover";#N/A,#N/A,TRUE,"Conts";#N/A,#N/A,TRUE,"VOS";#N/A,#N/A,TRUE,"Warrington";#N/A,#N/A,TRUE,"Widnes"}</definedName>
    <definedName name="SITE" hidden="1">{#N/A,#N/A,TRUE,"Cover";#N/A,#N/A,TRUE,"Conts";#N/A,#N/A,TRUE,"VOS";#N/A,#N/A,TRUE,"Warrington";#N/A,#N/A,TRUE,"Widnes"}</definedName>
    <definedName name="SITEWORK" localSheetId="1" hidden="1">{#N/A,#N/A,TRUE,"Cover";#N/A,#N/A,TRUE,"Conts";#N/A,#N/A,TRUE,"VOS";#N/A,#N/A,TRUE,"Warrington";#N/A,#N/A,TRUE,"Widnes"}</definedName>
    <definedName name="SITEWORK" hidden="1">{#N/A,#N/A,TRUE,"Cover";#N/A,#N/A,TRUE,"Conts";#N/A,#N/A,TRUE,"VOS";#N/A,#N/A,TRUE,"Warrington";#N/A,#N/A,TRUE,"Widnes"}</definedName>
    <definedName name="ska" localSheetId="1" hidden="1">{#N/A,#N/A,TRUE,"Front";#N/A,#N/A,TRUE,"Simple Letter";#N/A,#N/A,TRUE,"Inside";#N/A,#N/A,TRUE,"Contents";#N/A,#N/A,TRUE,"Basis";#N/A,#N/A,TRUE,"Inclusions";#N/A,#N/A,TRUE,"Exclusions";#N/A,#N/A,TRUE,"Areas";#N/A,#N/A,TRUE,"Summary";#N/A,#N/A,TRUE,"Detail"}</definedName>
    <definedName name="ska" hidden="1">{#N/A,#N/A,TRUE,"Front";#N/A,#N/A,TRUE,"Simple Letter";#N/A,#N/A,TRUE,"Inside";#N/A,#N/A,TRUE,"Contents";#N/A,#N/A,TRUE,"Basis";#N/A,#N/A,TRUE,"Inclusions";#N/A,#N/A,TRUE,"Exclusions";#N/A,#N/A,TRUE,"Areas";#N/A,#N/A,TRUE,"Summary";#N/A,#N/A,TRUE,"Detail"}</definedName>
    <definedName name="skq" localSheetId="1"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localSheetId="1" hidden="1">{#N/A,#N/A,FALSE,"Organisation Chart"}</definedName>
    <definedName name="SM" hidden="1">{#N/A,#N/A,FALSE,"Organisation Chart"}</definedName>
    <definedName name="sma" localSheetId="1" hidden="1">{"'Break down'!$A$4"}</definedName>
    <definedName name="sma" hidden="1">{"'Break down'!$A$4"}</definedName>
    <definedName name="smo" localSheetId="1" hidden="1">{"'Break down'!$A$4"}</definedName>
    <definedName name="smo" hidden="1">{"'Break down'!$A$4"}</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localSheetId="1" hidden="1">#REF!</definedName>
    <definedName name="SpecialPrice" hidden="1">#REF!</definedName>
    <definedName name="SR" hidden="1">#REF!</definedName>
    <definedName name="SRB" localSheetId="1" hidden="1">{"'Sheet1'!$A$4386:$N$4591"}</definedName>
    <definedName name="SRB" hidden="1">{"'Sheet1'!$A$4386:$N$4591"}</definedName>
    <definedName name="srhrh" localSheetId="1" hidden="1">{#N/A,#N/A,TRUE,"Cover";#N/A,#N/A,TRUE,"Conts";#N/A,#N/A,TRUE,"VOS";#N/A,#N/A,TRUE,"Warrington";#N/A,#N/A,TRUE,"Widnes"}</definedName>
    <definedName name="srhrh" hidden="1">{#N/A,#N/A,TRUE,"Cover";#N/A,#N/A,TRUE,"Conts";#N/A,#N/A,TRUE,"VOS";#N/A,#N/A,TRUE,"Warrington";#N/A,#N/A,TRUE,"Widnes"}</definedName>
    <definedName name="srsetrthgfh" localSheetId="1" hidden="1">{#N/A,#N/A,TRUE,"Cover";#N/A,#N/A,TRUE,"Conts";#N/A,#N/A,TRUE,"VOS";#N/A,#N/A,TRUE,"Warrington";#N/A,#N/A,TRUE,"Widnes"}</definedName>
    <definedName name="srsetrthgfh" hidden="1">{#N/A,#N/A,TRUE,"Cover";#N/A,#N/A,TRUE,"Conts";#N/A,#N/A,TRUE,"VOS";#N/A,#N/A,TRUE,"Warrington";#N/A,#N/A,TRUE,"Widnes"}</definedName>
    <definedName name="srsretr" localSheetId="1" hidden="1">{#N/A,#N/A,TRUE,"Cover";#N/A,#N/A,TRUE,"Conts";#N/A,#N/A,TRUE,"VOS";#N/A,#N/A,TRUE,"Warrington";#N/A,#N/A,TRUE,"Widnes"}</definedName>
    <definedName name="srsretr" hidden="1">{#N/A,#N/A,TRUE,"Cover";#N/A,#N/A,TRUE,"Conts";#N/A,#N/A,TRUE,"VOS";#N/A,#N/A,TRUE,"Warrington";#N/A,#N/A,TRUE,"Widnes"}</definedName>
    <definedName name="srtthyrt" localSheetId="1" hidden="1">{#N/A,#N/A,TRUE,"Front";#N/A,#N/A,TRUE,"Simple Letter";#N/A,#N/A,TRUE,"Inside";#N/A,#N/A,TRUE,"Contents";#N/A,#N/A,TRUE,"Basis";#N/A,#N/A,TRUE,"Inclusions";#N/A,#N/A,TRUE,"Exclusions";#N/A,#N/A,TRUE,"Areas";#N/A,#N/A,TRUE,"Summary";#N/A,#N/A,TRUE,"Detail"}</definedName>
    <definedName name="srtthyrt" hidden="1">{#N/A,#N/A,TRUE,"Front";#N/A,#N/A,TRUE,"Simple Letter";#N/A,#N/A,TRUE,"Inside";#N/A,#N/A,TRUE,"Contents";#N/A,#N/A,TRUE,"Basis";#N/A,#N/A,TRUE,"Inclusions";#N/A,#N/A,TRUE,"Exclusions";#N/A,#N/A,TRUE,"Areas";#N/A,#N/A,TRUE,"Summary";#N/A,#N/A,TRUE,"Detail"}</definedName>
    <definedName name="sryeysr" localSheetId="1" hidden="1">{#N/A,#N/A,TRUE,"Cover";#N/A,#N/A,TRUE,"Conts";#N/A,#N/A,TRUE,"VOS";#N/A,#N/A,TRUE,"Warrington";#N/A,#N/A,TRUE,"Widnes"}</definedName>
    <definedName name="sryeysr" hidden="1">{#N/A,#N/A,TRUE,"Cover";#N/A,#N/A,TRUE,"Conts";#N/A,#N/A,TRUE,"VOS";#N/A,#N/A,TRUE,"Warrington";#N/A,#N/A,TRUE,"Widnes"}</definedName>
    <definedName name="ssdad" localSheetId="1" hidden="1">{#N/A,#N/A,TRUE,"Front";#N/A,#N/A,TRUE,"Simple Letter";#N/A,#N/A,TRUE,"Inside";#N/A,#N/A,TRUE,"Contents";#N/A,#N/A,TRUE,"Basis";#N/A,#N/A,TRUE,"Inclusions";#N/A,#N/A,TRUE,"Exclusions";#N/A,#N/A,TRUE,"Areas";#N/A,#N/A,TRUE,"Summary";#N/A,#N/A,TRUE,"Detail"}</definedName>
    <definedName name="ssdad" hidden="1">{#N/A,#N/A,TRUE,"Front";#N/A,#N/A,TRUE,"Simple Letter";#N/A,#N/A,TRUE,"Inside";#N/A,#N/A,TRUE,"Contents";#N/A,#N/A,TRUE,"Basis";#N/A,#N/A,TRUE,"Inclusions";#N/A,#N/A,TRUE,"Exclusions";#N/A,#N/A,TRUE,"Areas";#N/A,#N/A,TRUE,"Summary";#N/A,#N/A,TRUE,"Detail"}</definedName>
    <definedName name="SSJ" localSheetId="1" hidden="1">{#N/A,#N/A,TRUE,"arnitower";#N/A,#N/A,TRUE,"arnigarage "}</definedName>
    <definedName name="SSJ" hidden="1">{#N/A,#N/A,TRUE,"arnitower";#N/A,#N/A,TRUE,"arnigarage "}</definedName>
    <definedName name="sss" localSheetId="1" hidden="1">[12]FitOutConfCentre!#REF!</definedName>
    <definedName name="sss" hidden="1">[12]FitOutConfCentre!#REF!</definedName>
    <definedName name="ssshhh" localSheetId="1" hidden="1">{#N/A,#N/A,FALSE,"SumG";#N/A,#N/A,FALSE,"ElecG";#N/A,#N/A,FALSE,"MechG";#N/A,#N/A,FALSE,"GeotG";#N/A,#N/A,FALSE,"PrcsG";#N/A,#N/A,FALSE,"TunnG";#N/A,#N/A,FALSE,"CivlG";#N/A,#N/A,FALSE,"NtwkG";#N/A,#N/A,FALSE,"EstgG";#N/A,#N/A,FALSE,"PEngG"}</definedName>
    <definedName name="ssshhh" hidden="1">{#N/A,#N/A,FALSE,"SumG";#N/A,#N/A,FALSE,"ElecG";#N/A,#N/A,FALSE,"MechG";#N/A,#N/A,FALSE,"GeotG";#N/A,#N/A,FALSE,"PrcsG";#N/A,#N/A,FALSE,"TunnG";#N/A,#N/A,FALSE,"CivlG";#N/A,#N/A,FALSE,"NtwkG";#N/A,#N/A,FALSE,"EstgG";#N/A,#N/A,FALSE,"PEngG"}</definedName>
    <definedName name="ssss" localSheetId="1" hidden="1">#REF!</definedName>
    <definedName name="ssss" hidden="1">#REF!</definedName>
    <definedName name="structures" localSheetId="1" hidden="1">{#N/A,#N/A,FALSE,"SumD";#N/A,#N/A,FALSE,"ElecD";#N/A,#N/A,FALSE,"MechD";#N/A,#N/A,FALSE,"GeotD";#N/A,#N/A,FALSE,"PrcsD";#N/A,#N/A,FALSE,"TunnD";#N/A,#N/A,FALSE,"CivlD";#N/A,#N/A,FALSE,"NtwkD";#N/A,#N/A,FALSE,"EstgD";#N/A,#N/A,FALSE,"PEngD"}</definedName>
    <definedName name="structures" hidden="1">{#N/A,#N/A,FALSE,"SumD";#N/A,#N/A,FALSE,"ElecD";#N/A,#N/A,FALSE,"MechD";#N/A,#N/A,FALSE,"GeotD";#N/A,#N/A,FALSE,"PrcsD";#N/A,#N/A,FALSE,"TunnD";#N/A,#N/A,FALSE,"CivlD";#N/A,#N/A,FALSE,"NtwkD";#N/A,#N/A,FALSE,"EstgD";#N/A,#N/A,FALSE,"PEngD"}</definedName>
    <definedName name="stryt5u8h87" localSheetId="1" hidden="1">{#N/A,#N/A,TRUE,"Cover";#N/A,#N/A,TRUE,"Conts";#N/A,#N/A,TRUE,"VOS";#N/A,#N/A,TRUE,"Warrington";#N/A,#N/A,TRUE,"Widnes"}</definedName>
    <definedName name="stryt5u8h87" hidden="1">{#N/A,#N/A,TRUE,"Cover";#N/A,#N/A,TRUE,"Conts";#N/A,#N/A,TRUE,"VOS";#N/A,#N/A,TRUE,"Warrington";#N/A,#N/A,TRUE,"Widnes"}</definedName>
    <definedName name="summ1" localSheetId="1" hidden="1">{"'Break down'!$A$4"}</definedName>
    <definedName name="summ1" hidden="1">{"'Break down'!$A$4"}</definedName>
    <definedName name="summariseddiff" localSheetId="1" hidden="1">{"'Break down'!$A$4"}</definedName>
    <definedName name="summariseddiff" hidden="1">{"'Break down'!$A$4"}</definedName>
    <definedName name="suresh" localSheetId="1" hidden="1">{#N/A,#N/A,TRUE,"Front";#N/A,#N/A,TRUE,"Simple Letter";#N/A,#N/A,TRUE,"Inside";#N/A,#N/A,TRUE,"Contents";#N/A,#N/A,TRUE,"Basis";#N/A,#N/A,TRUE,"Inclusions";#N/A,#N/A,TRUE,"Exclusions";#N/A,#N/A,TRUE,"Areas";#N/A,#N/A,TRUE,"Summary";#N/A,#N/A,TRUE,"Detail"}</definedName>
    <definedName name="suresh" hidden="1">{#N/A,#N/A,TRUE,"Front";#N/A,#N/A,TRUE,"Simple Letter";#N/A,#N/A,TRUE,"Inside";#N/A,#N/A,TRUE,"Contents";#N/A,#N/A,TRUE,"Basis";#N/A,#N/A,TRUE,"Inclusions";#N/A,#N/A,TRUE,"Exclusions";#N/A,#N/A,TRUE,"Areas";#N/A,#N/A,TRUE,"Summary";#N/A,#N/A,TRUE,"Detail"}</definedName>
    <definedName name="SWHF" localSheetId="1" hidden="1">{#N/A,#N/A,FALSE,"Pricing";#N/A,#N/A,FALSE,"Summary";#N/A,#N/A,FALSE,"CompProd";#N/A,#N/A,FALSE,"CompJobhrs";#N/A,#N/A,FALSE,"Escalation";#N/A,#N/A,FALSE,"Contingency";#N/A,#N/A,FALSE,"GM";#N/A,#N/A,FALSE,"CompWage";#N/A,#N/A,FALSE,"costSum"}</definedName>
    <definedName name="SWHF" hidden="1">{#N/A,#N/A,FALSE,"Pricing";#N/A,#N/A,FALSE,"Summary";#N/A,#N/A,FALSE,"CompProd";#N/A,#N/A,FALSE,"CompJobhrs";#N/A,#N/A,FALSE,"Escalation";#N/A,#N/A,FALSE,"Contingency";#N/A,#N/A,FALSE,"GM";#N/A,#N/A,FALSE,"CompWage";#N/A,#N/A,FALSE,"costSum"}</definedName>
    <definedName name="swsdfa" localSheetId="1" hidden="1">{#N/A,#N/A,TRUE,"Cover";#N/A,#N/A,TRUE,"Conts";#N/A,#N/A,TRUE,"VOS";#N/A,#N/A,TRUE,"Warrington";#N/A,#N/A,TRUE,"Widnes"}</definedName>
    <definedName name="swsdfa" hidden="1">{#N/A,#N/A,TRUE,"Cover";#N/A,#N/A,TRUE,"Conts";#N/A,#N/A,TRUE,"VOS";#N/A,#N/A,TRUE,"Warrington";#N/A,#N/A,TRUE,"Widnes"}</definedName>
    <definedName name="syu" localSheetId="1" hidden="1">{#N/A,#N/A,TRUE,"Cover";#N/A,#N/A,TRUE,"Conts";#N/A,#N/A,TRUE,"VOS";#N/A,#N/A,TRUE,"Warrington";#N/A,#N/A,TRUE,"Widnes"}</definedName>
    <definedName name="syu" hidden="1">{#N/A,#N/A,TRUE,"Cover";#N/A,#N/A,TRUE,"Conts";#N/A,#N/A,TRUE,"VOS";#N/A,#N/A,TRUE,"Warrington";#N/A,#N/A,TRUE,"Widnes"}</definedName>
    <definedName name="t5454t" localSheetId="1" hidden="1">{#N/A,#N/A,TRUE,"Front";#N/A,#N/A,TRUE,"Simple Letter";#N/A,#N/A,TRUE,"Inside";#N/A,#N/A,TRUE,"Contents";#N/A,#N/A,TRUE,"Basis";#N/A,#N/A,TRUE,"Inclusions";#N/A,#N/A,TRUE,"Exclusions";#N/A,#N/A,TRUE,"Areas";#N/A,#N/A,TRUE,"Summary";#N/A,#N/A,TRUE,"Detail"}</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localSheetId="1" hidden="1">{#N/A,#N/A,FALSE,"물량산출"}</definedName>
    <definedName name="TC임대" hidden="1">{#N/A,#N/A,FALSE,"물량산출"}</definedName>
    <definedName name="TDS" localSheetId="1" hidden="1">{"'Sheet1'!$A$4386:$N$4591"}</definedName>
    <definedName name="TDS" hidden="1">{"'Sheet1'!$A$4386:$N$4591"}</definedName>
    <definedName name="teg" localSheetId="1" hidden="1">{#N/A,#N/A,TRUE,"Front";#N/A,#N/A,TRUE,"Simple Letter";#N/A,#N/A,TRUE,"Inside";#N/A,#N/A,TRUE,"Contents";#N/A,#N/A,TRUE,"Basis";#N/A,#N/A,TRUE,"Inclusions";#N/A,#N/A,TRUE,"Exclusions";#N/A,#N/A,TRUE,"Areas";#N/A,#N/A,TRUE,"Summary";#N/A,#N/A,TRUE,"Detail"}</definedName>
    <definedName name="teg" hidden="1">{#N/A,#N/A,TRUE,"Front";#N/A,#N/A,TRUE,"Simple Letter";#N/A,#N/A,TRUE,"Inside";#N/A,#N/A,TRUE,"Contents";#N/A,#N/A,TRUE,"Basis";#N/A,#N/A,TRUE,"Inclusions";#N/A,#N/A,TRUE,"Exclusions";#N/A,#N/A,TRUE,"Areas";#N/A,#N/A,TRUE,"Summary";#N/A,#N/A,TRUE,"Detail"}</definedName>
    <definedName name="temp" localSheetId="1" hidden="1">{"'Break down'!$A$4"}</definedName>
    <definedName name="temp" hidden="1">{"'Break down'!$A$4"}</definedName>
    <definedName name="tempo" localSheetId="1" hidden="1">{"'Break down'!$A$4"}</definedName>
    <definedName name="tempo" hidden="1">{"'Break down'!$A$4"}</definedName>
    <definedName name="teri" localSheetId="1" hidden="1">{#N/A,#N/A,TRUE,"Basic";#N/A,#N/A,TRUE,"EXT-TABLE";#N/A,#N/A,TRUE,"STEEL";#N/A,#N/A,TRUE,"INT-Table";#N/A,#N/A,TRUE,"STEEL";#N/A,#N/A,TRUE,"Door"}</definedName>
    <definedName name="teri" hidden="1">{#N/A,#N/A,TRUE,"Basic";#N/A,#N/A,TRUE,"EXT-TABLE";#N/A,#N/A,TRUE,"STEEL";#N/A,#N/A,TRUE,"INT-Table";#N/A,#N/A,TRUE,"STEEL";#N/A,#N/A,TRUE,"Door"}</definedName>
    <definedName name="test" localSheetId="1" hidden="1">{"Total Indirect Manpower",#N/A,FALSE,"J";"Total Direct Manpower",#N/A,FALSE,"J";"Direct Structural Manpower",#N/A,FALSE,"J";"Direct Mechanical Manpower",#N/A,FALSE,"J";"Direct Piping Manpower",#N/A,FALSE,"J";"Direct Tanks Manpower",#N/A,FALSE,"J";"Direct ElecInstrSS Manpower",#N/A,FALSE,"J"}</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t" localSheetId="1" hidden="1">{#N/A,#N/A,TRUE,"Summary";#N/A,#N/A,TRUE,"Overall";#N/A,#N/A,TRUE,"engineering";#N/A,#N/A,TRUE,"Procurement";#N/A,#N/A,TRUE,"Construction"}</definedName>
    <definedName name="testt" hidden="1">{#N/A,#N/A,TRUE,"Summary";#N/A,#N/A,TRUE,"Overall";#N/A,#N/A,TRUE,"engineering";#N/A,#N/A,TRUE,"Procurement";#N/A,#N/A,TRUE,"Construction"}</definedName>
    <definedName name="TextRefCopyRangeCount" hidden="1">2</definedName>
    <definedName name="tfgf" hidden="1">#REF!</definedName>
    <definedName name="tghy" localSheetId="1" hidden="1">{"'Break down'!$A$4"}</definedName>
    <definedName name="tghy" hidden="1">{"'Break down'!$A$4"}</definedName>
    <definedName name="thierry" localSheetId="1" hidden="1">{"Totax",#N/A,FALSE,"Sheet1";#N/A,#N/A,FALSE,"Law Output"}</definedName>
    <definedName name="thierry" hidden="1">{"Totax",#N/A,FALSE,"Sheet1";#N/A,#N/A,FALSE,"Law Output"}</definedName>
    <definedName name="thrt" localSheetId="1" hidden="1">{#N/A,#N/A,TRUE,"Front";#N/A,#N/A,TRUE,"Simple Letter";#N/A,#N/A,TRUE,"Inside";#N/A,#N/A,TRUE,"Contents";#N/A,#N/A,TRUE,"Basis";#N/A,#N/A,TRUE,"Inclusions";#N/A,#N/A,TRUE,"Exclusions";#N/A,#N/A,TRUE,"Areas";#N/A,#N/A,TRUE,"Summary";#N/A,#N/A,TRUE,"Detail"}</definedName>
    <definedName name="thrt" hidden="1">{#N/A,#N/A,TRUE,"Front";#N/A,#N/A,TRUE,"Simple Letter";#N/A,#N/A,TRUE,"Inside";#N/A,#N/A,TRUE,"Contents";#N/A,#N/A,TRUE,"Basis";#N/A,#N/A,TRUE,"Inclusions";#N/A,#N/A,TRUE,"Exclusions";#N/A,#N/A,TRUE,"Areas";#N/A,#N/A,TRUE,"Summary";#N/A,#N/A,TRUE,"Detail"}</definedName>
    <definedName name="thwghrt" localSheetId="1" hidden="1">{#N/A,#N/A,TRUE,"Cover";#N/A,#N/A,TRUE,"Conts";#N/A,#N/A,TRUE,"VOS";#N/A,#N/A,TRUE,"Warrington";#N/A,#N/A,TRUE,"Widnes"}</definedName>
    <definedName name="thwghrt" hidden="1">{#N/A,#N/A,TRUE,"Cover";#N/A,#N/A,TRUE,"Conts";#N/A,#N/A,TRUE,"VOS";#N/A,#N/A,TRUE,"Warrington";#N/A,#N/A,TRUE,"Widnes"}</definedName>
    <definedName name="tmp" localSheetId="1" hidden="1">{"'Break down'!$A$4"}</definedName>
    <definedName name="tmp" hidden="1">{"'Break down'!$A$4"}</definedName>
    <definedName name="tno" localSheetId="1" hidden="1">{"'Break down'!$A$4"}</definedName>
    <definedName name="tno" hidden="1">{"'Break down'!$A$4"}</definedName>
    <definedName name="TODLFJ" localSheetId="1" hidden="1">{"'별표'!$N$220"}</definedName>
    <definedName name="TODLFJ" hidden="1">{"'별표'!$N$220"}</definedName>
    <definedName name="TOK" hidden="1">#REF!</definedName>
    <definedName name="tppp" localSheetId="1" hidden="1">{"'Break down'!$A$4"}</definedName>
    <definedName name="tppp" hidden="1">{"'Break down'!$A$4"}</definedName>
    <definedName name="trbnuomi" localSheetId="1" hidden="1">{#N/A,#N/A,TRUE,"Cover";#N/A,#N/A,TRUE,"Conts";#N/A,#N/A,TRUE,"VOS";#N/A,#N/A,TRUE,"Warrington";#N/A,#N/A,TRUE,"Widnes"}</definedName>
    <definedName name="trbnuomi" hidden="1">{#N/A,#N/A,TRUE,"Cover";#N/A,#N/A,TRUE,"Conts";#N/A,#N/A,TRUE,"VOS";#N/A,#N/A,TRUE,"Warrington";#N/A,#N/A,TRUE,"Widnes"}</definedName>
    <definedName name="tretew" localSheetId="1" hidden="1">{#N/A,#N/A,FALSE,"CAM-G7";#N/A,#N/A,FALSE,"SPL";#N/A,#N/A,FALSE,"butt-in G7";#N/A,#N/A,FALSE,"dia-in G7";#N/A,#N/A,FALSE,"추가-STA G7"}</definedName>
    <definedName name="tretew" hidden="1">{#N/A,#N/A,FALSE,"CAM-G7";#N/A,#N/A,FALSE,"SPL";#N/A,#N/A,FALSE,"butt-in G7";#N/A,#N/A,FALSE,"dia-in G7";#N/A,#N/A,FALSE,"추가-STA G7"}</definedName>
    <definedName name="trgr" localSheetId="1" hidden="1">{#N/A,#N/A,TRUE,"Cover";#N/A,#N/A,TRUE,"Conts";#N/A,#N/A,TRUE,"VOS";#N/A,#N/A,TRUE,"Warrington";#N/A,#N/A,TRUE,"Widnes"}</definedName>
    <definedName name="trgr" hidden="1">{#N/A,#N/A,TRUE,"Cover";#N/A,#N/A,TRUE,"Conts";#N/A,#N/A,TRUE,"VOS";#N/A,#N/A,TRUE,"Warrington";#N/A,#N/A,TRUE,"Widnes"}</definedName>
    <definedName name="trhe" localSheetId="1" hidden="1">{#N/A,#N/A,TRUE,"Cover";#N/A,#N/A,TRUE,"Conts";#N/A,#N/A,TRUE,"VOS";#N/A,#N/A,TRUE,"Warrington";#N/A,#N/A,TRUE,"Widnes"}</definedName>
    <definedName name="trhe" hidden="1">{#N/A,#N/A,TRUE,"Cover";#N/A,#N/A,TRUE,"Conts";#N/A,#N/A,TRUE,"VOS";#N/A,#N/A,TRUE,"Warrington";#N/A,#N/A,TRUE,"Widnes"}</definedName>
    <definedName name="trhsh" localSheetId="1" hidden="1">{#N/A,#N/A,TRUE,"Cover";#N/A,#N/A,TRUE,"Conts";#N/A,#N/A,TRUE,"VOS";#N/A,#N/A,TRUE,"Warrington";#N/A,#N/A,TRUE,"Widnes"}</definedName>
    <definedName name="trhsh" hidden="1">{#N/A,#N/A,TRUE,"Cover";#N/A,#N/A,TRUE,"Conts";#N/A,#N/A,TRUE,"VOS";#N/A,#N/A,TRUE,"Warrington";#N/A,#N/A,TRUE,"Widnes"}</definedName>
    <definedName name="trhsw" localSheetId="1" hidden="1">{#N/A,#N/A,TRUE,"Cover";#N/A,#N/A,TRUE,"Conts";#N/A,#N/A,TRUE,"VOS";#N/A,#N/A,TRUE,"Warrington";#N/A,#N/A,TRUE,"Widnes"}</definedName>
    <definedName name="trhsw" hidden="1">{#N/A,#N/A,TRUE,"Cover";#N/A,#N/A,TRUE,"Conts";#N/A,#N/A,TRUE,"VOS";#N/A,#N/A,TRUE,"Warrington";#N/A,#N/A,TRUE,"Widnes"}</definedName>
    <definedName name="trial" localSheetId="1" hidden="1">{"Outflow 1",#N/A,FALSE,"Outflows-Inflows";"Outflow 2",#N/A,FALSE,"Outflows-Inflows";"Inflow 1",#N/A,FALSE,"Outflows-Inflows";"Inflow 2",#N/A,FALSE,"Outflows-Inflows"}</definedName>
    <definedName name="trial" hidden="1">{"Outflow 1",#N/A,FALSE,"Outflows-Inflows";"Outflow 2",#N/A,FALSE,"Outflows-Inflows";"Inflow 1",#N/A,FALSE,"Outflows-Inflows";"Inflow 2",#N/A,FALSE,"Outflows-Inflows"}</definedName>
    <definedName name="tttt" localSheetId="1" hidden="1">{#N/A,#N/A,TRUE,"Front";#N/A,#N/A,TRUE,"Simple Letter";#N/A,#N/A,TRUE,"Inside";#N/A,#N/A,TRUE,"Contents";#N/A,#N/A,TRUE,"Basis";#N/A,#N/A,TRUE,"Inclusions";#N/A,#N/A,TRUE,"Exclusions";#N/A,#N/A,TRUE,"Areas";#N/A,#N/A,TRUE,"Summary";#N/A,#N/A,TRUE,"Detail"}</definedName>
    <definedName name="tttt" hidden="1">{#N/A,#N/A,TRUE,"Front";#N/A,#N/A,TRUE,"Simple Letter";#N/A,#N/A,TRUE,"Inside";#N/A,#N/A,TRUE,"Contents";#N/A,#N/A,TRUE,"Basis";#N/A,#N/A,TRUE,"Inclusions";#N/A,#N/A,TRUE,"Exclusions";#N/A,#N/A,TRUE,"Areas";#N/A,#N/A,TRUE,"Summary";#N/A,#N/A,TRUE,"Detail"}</definedName>
    <definedName name="tu6u" localSheetId="1"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i" localSheetId="1" hidden="1">{#N/A,#N/A,TRUE,"Cover";#N/A,#N/A,TRUE,"Conts";#N/A,#N/A,TRUE,"VOS";#N/A,#N/A,TRUE,"Warrington";#N/A,#N/A,TRUE,"Widnes"}</definedName>
    <definedName name="tui" hidden="1">{#N/A,#N/A,TRUE,"Cover";#N/A,#N/A,TRUE,"Conts";#N/A,#N/A,TRUE,"VOS";#N/A,#N/A,TRUE,"Warrington";#N/A,#N/A,TRUE,"Widnes"}</definedName>
    <definedName name="tuite" localSheetId="1" hidden="1">{#N/A,#N/A,TRUE,"Cover";#N/A,#N/A,TRUE,"Conts";#N/A,#N/A,TRUE,"VOS";#N/A,#N/A,TRUE,"Warrington";#N/A,#N/A,TRUE,"Widnes"}</definedName>
    <definedName name="tuite" hidden="1">{#N/A,#N/A,TRUE,"Cover";#N/A,#N/A,TRUE,"Conts";#N/A,#N/A,TRUE,"VOS";#N/A,#N/A,TRUE,"Warrington";#N/A,#N/A,TRUE,"Widnes"}</definedName>
    <definedName name="tvtyiuoujl" localSheetId="1" hidden="1">{#N/A,#N/A,TRUE,"Cover";#N/A,#N/A,TRUE,"Conts";#N/A,#N/A,TRUE,"VOS";#N/A,#N/A,TRUE,"Warrington";#N/A,#N/A,TRUE,"Widnes"}</definedName>
    <definedName name="tvtyiuoujl" hidden="1">{#N/A,#N/A,TRUE,"Cover";#N/A,#N/A,TRUE,"Conts";#N/A,#N/A,TRUE,"VOS";#N/A,#N/A,TRUE,"Warrington";#N/A,#N/A,TRUE,"Widnes"}</definedName>
    <definedName name="tw4t3" localSheetId="1" hidden="1">{#N/A,#N/A,FALSE,"포장2"}</definedName>
    <definedName name="tw4t3" hidden="1">{#N/A,#N/A,FALSE,"포장2"}</definedName>
    <definedName name="tweterwt" localSheetId="1" hidden="1">{#N/A,#N/A,FALSE,"CAM-G7";#N/A,#N/A,FALSE,"SPL";#N/A,#N/A,FALSE,"butt-in G7";#N/A,#N/A,FALSE,"dia-in G7";#N/A,#N/A,FALSE,"추가-STA G7"}</definedName>
    <definedName name="tweterwt" hidden="1">{#N/A,#N/A,FALSE,"CAM-G7";#N/A,#N/A,FALSE,"SPL";#N/A,#N/A,FALSE,"butt-in G7";#N/A,#N/A,FALSE,"dia-in G7";#N/A,#N/A,FALSE,"추가-STA G7"}</definedName>
    <definedName name="twetewt" localSheetId="1" hidden="1">{#N/A,#N/A,FALSE,"물량산출"}</definedName>
    <definedName name="twetewt" hidden="1">{#N/A,#N/A,FALSE,"물량산출"}</definedName>
    <definedName name="twetwet" localSheetId="1" hidden="1">{#N/A,#N/A,FALSE,"전력간선"}</definedName>
    <definedName name="twetwet" hidden="1">{#N/A,#N/A,FALSE,"전력간선"}</definedName>
    <definedName name="twetwetw" localSheetId="1" hidden="1">{#N/A,#N/A,FALSE,"물량산출"}</definedName>
    <definedName name="twetwetw" hidden="1">{#N/A,#N/A,FALSE,"물량산출"}</definedName>
    <definedName name="twetwt" localSheetId="1" hidden="1">{#N/A,#N/A,FALSE,"구조1"}</definedName>
    <definedName name="twetwt" hidden="1">{#N/A,#N/A,FALSE,"구조1"}</definedName>
    <definedName name="twwt" localSheetId="1" hidden="1">{#N/A,#N/A,FALSE,"단가표지"}</definedName>
    <definedName name="twwt" hidden="1">{#N/A,#N/A,FALSE,"단가표지"}</definedName>
    <definedName name="ty" localSheetId="1" hidden="1">{#N/A,#N/A,TRUE,"Cover";#N/A,#N/A,TRUE,"Conts";#N/A,#N/A,TRUE,"VOS";#N/A,#N/A,TRUE,"Warrington";#N/A,#N/A,TRUE,"Widnes"}</definedName>
    <definedName name="ty" hidden="1">{#N/A,#N/A,TRUE,"Cover";#N/A,#N/A,TRUE,"Conts";#N/A,#N/A,TRUE,"VOS";#N/A,#N/A,TRUE,"Warrington";#N/A,#N/A,TRUE,"Widnes"}</definedName>
    <definedName name="tyeret" localSheetId="1" hidden="1">{#N/A,#N/A,TRUE,"Front";#N/A,#N/A,TRUE,"Simple Letter";#N/A,#N/A,TRUE,"Inside";#N/A,#N/A,TRUE,"Contents";#N/A,#N/A,TRUE,"Basis";#N/A,#N/A,TRUE,"Inclusions";#N/A,#N/A,TRUE,"Exclusions";#N/A,#N/A,TRUE,"Areas";#N/A,#N/A,TRUE,"Summary";#N/A,#N/A,TRUE,"Detail"}</definedName>
    <definedName name="tyeret" hidden="1">{#N/A,#N/A,TRUE,"Front";#N/A,#N/A,TRUE,"Simple Letter";#N/A,#N/A,TRUE,"Inside";#N/A,#N/A,TRUE,"Contents";#N/A,#N/A,TRUE,"Basis";#N/A,#N/A,TRUE,"Inclusions";#N/A,#N/A,TRUE,"Exclusions";#N/A,#N/A,TRUE,"Areas";#N/A,#N/A,TRUE,"Summary";#N/A,#N/A,TRUE,"Detail"}</definedName>
    <definedName name="tyiddui" localSheetId="1"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localSheetId="1"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localSheetId="1" hidden="1">{#N/A,#N/A,TRUE,"Cover";#N/A,#N/A,TRUE,"Conts";#N/A,#N/A,TRUE,"VOS";#N/A,#N/A,TRUE,"Warrington";#N/A,#N/A,TRUE,"Widnes"}</definedName>
    <definedName name="tyutri" hidden="1">{#N/A,#N/A,TRUE,"Cover";#N/A,#N/A,TRUE,"Conts";#N/A,#N/A,TRUE,"VOS";#N/A,#N/A,TRUE,"Warrington";#N/A,#N/A,TRUE,"Widnes"}</definedName>
    <definedName name="U5YT" localSheetId="1" hidden="1">{#N/A,#N/A,TRUE,"Front";#N/A,#N/A,TRUE,"Simple Letter";#N/A,#N/A,TRUE,"Inside";#N/A,#N/A,TRUE,"Contents";#N/A,#N/A,TRUE,"Basis";#N/A,#N/A,TRUE,"Inclusions";#N/A,#N/A,TRUE,"Exclusions";#N/A,#N/A,TRUE,"Areas";#N/A,#N/A,TRUE,"Summary";#N/A,#N/A,TRUE,"Detail"}</definedName>
    <definedName name="U5YT" hidden="1">{#N/A,#N/A,TRUE,"Front";#N/A,#N/A,TRUE,"Simple Letter";#N/A,#N/A,TRUE,"Inside";#N/A,#N/A,TRUE,"Contents";#N/A,#N/A,TRUE,"Basis";#N/A,#N/A,TRUE,"Inclusions";#N/A,#N/A,TRUE,"Exclusions";#N/A,#N/A,TRUE,"Areas";#N/A,#N/A,TRUE,"Summary";#N/A,#N/A,TRUE,"Detail"}</definedName>
    <definedName name="u667ri" localSheetId="1"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localSheetId="1" hidden="1">{#N/A,#N/A,FALSE,"VCR"}</definedName>
    <definedName name="ubaid" hidden="1">{#N/A,#N/A,FALSE,"VCR"}</definedName>
    <definedName name="Ubaide" localSheetId="1" hidden="1">{#N/A,#N/A,FALSE,"VCR"}</definedName>
    <definedName name="Ubaide" hidden="1">{#N/A,#N/A,FALSE,"VCR"}</definedName>
    <definedName name="ug" localSheetId="1" hidden="1">{"Inflation-BaseYear",#N/A,FALSE,"Inputs"}</definedName>
    <definedName name="ug" hidden="1">{"Inflation-BaseYear",#N/A,FALSE,"Inputs"}</definedName>
    <definedName name="uhhtrytrs" localSheetId="1" hidden="1">{#N/A,#N/A,TRUE,"Cover";#N/A,#N/A,TRUE,"Conts";#N/A,#N/A,TRUE,"VOS";#N/A,#N/A,TRUE,"Warrington";#N/A,#N/A,TRUE,"Widnes"}</definedName>
    <definedName name="uhhtrytrs" hidden="1">{#N/A,#N/A,TRUE,"Cover";#N/A,#N/A,TRUE,"Conts";#N/A,#N/A,TRUE,"VOS";#N/A,#N/A,TRUE,"Warrington";#N/A,#N/A,TRUE,"Widnes"}</definedName>
    <definedName name="ui" localSheetId="1" hidden="1">{#N/A,#N/A,TRUE,"Cover";#N/A,#N/A,TRUE,"Conts";#N/A,#N/A,TRUE,"VOS";#N/A,#N/A,TRUE,"Warrington";#N/A,#N/A,TRUE,"Widnes"}</definedName>
    <definedName name="ui" hidden="1">{#N/A,#N/A,TRUE,"Cover";#N/A,#N/A,TRUE,"Conts";#N/A,#N/A,TRUE,"VOS";#N/A,#N/A,TRUE,"Warrington";#N/A,#N/A,TRUE,"Widnes"}</definedName>
    <definedName name="UI2Y4RF" localSheetId="1" hidden="1">{#N/A,#N/A,TRUE,"Front";#N/A,#N/A,TRUE,"Simple Letter";#N/A,#N/A,TRUE,"Inside";#N/A,#N/A,TRUE,"Contents";#N/A,#N/A,TRUE,"Basis";#N/A,#N/A,TRUE,"Inclusions";#N/A,#N/A,TRUE,"Exclusions";#N/A,#N/A,TRUE,"Areas";#N/A,#N/A,TRUE,"Summary";#N/A,#N/A,TRUE,"Detail"}</definedName>
    <definedName name="UI2Y4RF" hidden="1">{#N/A,#N/A,TRUE,"Front";#N/A,#N/A,TRUE,"Simple Letter";#N/A,#N/A,TRUE,"Inside";#N/A,#N/A,TRUE,"Contents";#N/A,#N/A,TRUE,"Basis";#N/A,#N/A,TRUE,"Inclusions";#N/A,#N/A,TRUE,"Exclusions";#N/A,#N/A,TRUE,"Areas";#N/A,#N/A,TRUE,"Summary";#N/A,#N/A,TRUE,"Detail"}</definedName>
    <definedName name="uih" localSheetId="1" hidden="1">{#N/A,#N/A,TRUE,"Cover";#N/A,#N/A,TRUE,"Conts";#N/A,#N/A,TRUE,"VOS";#N/A,#N/A,TRUE,"Warrington";#N/A,#N/A,TRUE,"Widnes"}</definedName>
    <definedName name="uih" hidden="1">{#N/A,#N/A,TRUE,"Cover";#N/A,#N/A,TRUE,"Conts";#N/A,#N/A,TRUE,"VOS";#N/A,#N/A,TRUE,"Warrington";#N/A,#N/A,TRUE,"Widnes"}</definedName>
    <definedName name="uit" localSheetId="1" hidden="1">{#N/A,#N/A,TRUE,"Cover";#N/A,#N/A,TRUE,"Conts";#N/A,#N/A,TRUE,"VOS";#N/A,#N/A,TRUE,"Warrington";#N/A,#N/A,TRUE,"Widnes"}</definedName>
    <definedName name="uit" hidden="1">{#N/A,#N/A,TRUE,"Cover";#N/A,#N/A,TRUE,"Conts";#N/A,#N/A,TRUE,"VOS";#N/A,#N/A,TRUE,"Warrington";#N/A,#N/A,TRUE,"Widnes"}</definedName>
    <definedName name="uiuif" localSheetId="1" hidden="1">{#N/A,#N/A,TRUE,"Cover";#N/A,#N/A,TRUE,"Conts";#N/A,#N/A,TRUE,"VOS";#N/A,#N/A,TRUE,"Warrington";#N/A,#N/A,TRUE,"Widnes"}</definedName>
    <definedName name="uiuif" hidden="1">{#N/A,#N/A,TRUE,"Cover";#N/A,#N/A,TRUE,"Conts";#N/A,#N/A,TRUE,"VOS";#N/A,#N/A,TRUE,"Warrington";#N/A,#N/A,TRUE,"Widnes"}</definedName>
    <definedName name="uiy" localSheetId="1" hidden="1">{#N/A,#N/A,TRUE,"Cover";#N/A,#N/A,TRUE,"Conts";#N/A,#N/A,TRUE,"VOS";#N/A,#N/A,TRUE,"Warrington";#N/A,#N/A,TRUE,"Widnes"}</definedName>
    <definedName name="uiy" hidden="1">{#N/A,#N/A,TRUE,"Cover";#N/A,#N/A,TRUE,"Conts";#N/A,#N/A,TRUE,"VOS";#N/A,#N/A,TRUE,"Warrington";#N/A,#N/A,TRUE,"Widnes"}</definedName>
    <definedName name="uiyuitii" localSheetId="1" hidden="1">{#N/A,#N/A,TRUE,"Cover";#N/A,#N/A,TRUE,"Conts";#N/A,#N/A,TRUE,"VOS";#N/A,#N/A,TRUE,"Warrington";#N/A,#N/A,TRUE,"Widnes"}</definedName>
    <definedName name="uiyuitii" hidden="1">{#N/A,#N/A,TRUE,"Cover";#N/A,#N/A,TRUE,"Conts";#N/A,#N/A,TRUE,"VOS";#N/A,#N/A,TRUE,"Warrington";#N/A,#N/A,TRUE,"Widnes"}</definedName>
    <definedName name="ujnnmhnnn" localSheetId="1" hidden="1">{#N/A,#N/A,TRUE,"Front";#N/A,#N/A,TRUE,"Simple Letter";#N/A,#N/A,TRUE,"Inside";#N/A,#N/A,TRUE,"Contents";#N/A,#N/A,TRUE,"Basis";#N/A,#N/A,TRUE,"Inclusions";#N/A,#N/A,TRUE,"Exclusions";#N/A,#N/A,TRUE,"Areas";#N/A,#N/A,TRUE,"Summary";#N/A,#N/A,TRUE,"Detail"}</definedName>
    <definedName name="ujnnmhnnn" hidden="1">{#N/A,#N/A,TRUE,"Front";#N/A,#N/A,TRUE,"Simple Letter";#N/A,#N/A,TRUE,"Inside";#N/A,#N/A,TRUE,"Contents";#N/A,#N/A,TRUE,"Basis";#N/A,#N/A,TRUE,"Inclusions";#N/A,#N/A,TRUE,"Exclusions";#N/A,#N/A,TRUE,"Areas";#N/A,#N/A,TRUE,"Summary";#N/A,#N/A,TRUE,"Detail"}</definedName>
    <definedName name="ujuuyi" localSheetId="1"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localSheetId="1" hidden="1">{#N/A,#N/A,TRUE,"Cover";#N/A,#N/A,TRUE,"Conts";#N/A,#N/A,TRUE,"VOS";#N/A,#N/A,TRUE,"Warrington";#N/A,#N/A,TRUE,"Widnes"}</definedName>
    <definedName name="ulppuipui" hidden="1">{#N/A,#N/A,TRUE,"Cover";#N/A,#N/A,TRUE,"Conts";#N/A,#N/A,TRUE,"VOS";#N/A,#N/A,TRUE,"Warrington";#N/A,#N/A,TRUE,"Widnes"}</definedName>
    <definedName name="ululyulu"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localSheetId="1" hidden="1">{#N/A,#N/A,TRUE,"Cover";#N/A,#N/A,TRUE,"Conts";#N/A,#N/A,TRUE,"VOS";#N/A,#N/A,TRUE,"Warrington";#N/A,#N/A,TRUE,"Widnes"}</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localSheetId="1" hidden="1">{#N/A,#N/A,TRUE,"Cover";#N/A,#N/A,TRUE,"Conts";#N/A,#N/A,TRUE,"VOS";#N/A,#N/A,TRUE,"Warrington";#N/A,#N/A,TRUE,"Widnes"}</definedName>
    <definedName name="uolougouio" hidden="1">{#N/A,#N/A,TRUE,"Cover";#N/A,#N/A,TRUE,"Conts";#N/A,#N/A,TRUE,"VOS";#N/A,#N/A,TRUE,"Warrington";#N/A,#N/A,TRUE,"Widnes"}</definedName>
    <definedName name="upo" localSheetId="1" hidden="1">{"'Break down'!$A$4"}</definedName>
    <definedName name="upo" hidden="1">{"'Break down'!$A$4"}</definedName>
    <definedName name="uuuu" localSheetId="1" hidden="1">{"'Break down'!$A$4"}</definedName>
    <definedName name="uuuu" hidden="1">{"'Break down'!$A$4"}</definedName>
    <definedName name="uuuyi" localSheetId="1" hidden="1">{"'Break down'!$A$4"}</definedName>
    <definedName name="uuuyi" hidden="1">{"'Break down'!$A$4"}</definedName>
    <definedName name="uyr" localSheetId="1" hidden="1">{"Output%",#N/A,FALSE,"Output"}</definedName>
    <definedName name="uyr" hidden="1">{"Output%",#N/A,FALSE,"Output"}</definedName>
    <definedName name="Variation" localSheetId="1" hidden="1">{#N/A,#N/A,FALSE,"SumD";#N/A,#N/A,FALSE,"ElecD";#N/A,#N/A,FALSE,"MechD";#N/A,#N/A,FALSE,"GeotD";#N/A,#N/A,FALSE,"PrcsD";#N/A,#N/A,FALSE,"TunnD";#N/A,#N/A,FALSE,"CivlD";#N/A,#N/A,FALSE,"NtwkD";#N/A,#N/A,FALSE,"EstgD";#N/A,#N/A,FALSE,"PEngD"}</definedName>
    <definedName name="Variation" hidden="1">{#N/A,#N/A,FALSE,"SumD";#N/A,#N/A,FALSE,"ElecD";#N/A,#N/A,FALSE,"MechD";#N/A,#N/A,FALSE,"GeotD";#N/A,#N/A,FALSE,"PrcsD";#N/A,#N/A,FALSE,"TunnD";#N/A,#N/A,FALSE,"CivlD";#N/A,#N/A,FALSE,"NtwkD";#N/A,#N/A,FALSE,"EstgD";#N/A,#N/A,FALSE,"PEngD"}</definedName>
    <definedName name="vbvbvb" localSheetId="1" hidden="1">{#N/A,#N/A,TRUE,"Front";#N/A,#N/A,TRUE,"Simple Letter";#N/A,#N/A,TRUE,"Inside";#N/A,#N/A,TRUE,"Contents";#N/A,#N/A,TRUE,"Basis";#N/A,#N/A,TRUE,"Inclusions";#N/A,#N/A,TRUE,"Exclusions";#N/A,#N/A,TRUE,"Areas";#N/A,#N/A,TRUE,"Summary";#N/A,#N/A,TRUE,"Detail"}</definedName>
    <definedName name="vbvbvb" hidden="1">{#N/A,#N/A,TRUE,"Front";#N/A,#N/A,TRUE,"Simple Letter";#N/A,#N/A,TRUE,"Inside";#N/A,#N/A,TRUE,"Contents";#N/A,#N/A,TRUE,"Basis";#N/A,#N/A,TRUE,"Inclusions";#N/A,#N/A,TRUE,"Exclusions";#N/A,#N/A,TRUE,"Areas";#N/A,#N/A,TRUE,"Summary";#N/A,#N/A,TRUE,"Detail"}</definedName>
    <definedName name="vbvbvvv" localSheetId="1"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localSheetId="1" hidden="1">{#N/A,#N/A,TRUE,"Cover";#N/A,#N/A,TRUE,"Conts";#N/A,#N/A,TRUE,"VOS";#N/A,#N/A,TRUE,"Warrington";#N/A,#N/A,TRUE,"Widnes"}</definedName>
    <definedName name="VENT" hidden="1">{#N/A,#N/A,TRUE,"Cover";#N/A,#N/A,TRUE,"Conts";#N/A,#N/A,TRUE,"VOS";#N/A,#N/A,TRUE,"Warrington";#N/A,#N/A,TRUE,"Widnes"}</definedName>
    <definedName name="vffsfs" localSheetId="1" hidden="1">{#N/A,#N/A,TRUE,"Basic";#N/A,#N/A,TRUE,"EXT-TABLE";#N/A,#N/A,TRUE,"STEEL";#N/A,#N/A,TRUE,"INT-Table";#N/A,#N/A,TRUE,"STEEL";#N/A,#N/A,TRUE,"Door"}</definedName>
    <definedName name="vffsfs" hidden="1">{#N/A,#N/A,TRUE,"Basic";#N/A,#N/A,TRUE,"EXT-TABLE";#N/A,#N/A,TRUE,"STEEL";#N/A,#N/A,TRUE,"INT-Table";#N/A,#N/A,TRUE,"STEEL";#N/A,#N/A,TRUE,"Door"}</definedName>
    <definedName name="vj" localSheetId="1" hidden="1">{#N/A,#N/A,TRUE,"Cover";#N/A,#N/A,TRUE,"Conts";#N/A,#N/A,TRUE,"VOS";#N/A,#N/A,TRUE,"Warrington";#N/A,#N/A,TRUE,"Widnes"}</definedName>
    <definedName name="vj" hidden="1">{#N/A,#N/A,TRUE,"Cover";#N/A,#N/A,TRUE,"Conts";#N/A,#N/A,TRUE,"VOS";#N/A,#N/A,TRUE,"Warrington";#N/A,#N/A,TRUE,"Widnes"}</definedName>
    <definedName name="vo" hidden="1">#REF!</definedName>
    <definedName name="w26te" localSheetId="1" hidden="1">{#N/A,#N/A,TRUE,"Cover";#N/A,#N/A,TRUE,"Conts";#N/A,#N/A,TRUE,"VOS";#N/A,#N/A,TRUE,"Warrington";#N/A,#N/A,TRUE,"Widnes"}</definedName>
    <definedName name="w26te" hidden="1">{#N/A,#N/A,TRUE,"Cover";#N/A,#N/A,TRUE,"Conts";#N/A,#N/A,TRUE,"VOS";#N/A,#N/A,TRUE,"Warrington";#N/A,#N/A,TRUE,"Widnes"}</definedName>
    <definedName name="w3t344t" localSheetId="1" hidden="1">{#N/A,#N/A,FALSE,"표지목차"}</definedName>
    <definedName name="w3t344t" hidden="1">{#N/A,#N/A,FALSE,"표지목차"}</definedName>
    <definedName name="w6y" localSheetId="1" hidden="1">{#N/A,#N/A,TRUE,"Cover";#N/A,#N/A,TRUE,"Conts";#N/A,#N/A,TRUE,"VOS";#N/A,#N/A,TRUE,"Warrington";#N/A,#N/A,TRUE,"Widnes"}</definedName>
    <definedName name="w6y" hidden="1">{#N/A,#N/A,TRUE,"Cover";#N/A,#N/A,TRUE,"Conts";#N/A,#N/A,TRUE,"VOS";#N/A,#N/A,TRUE,"Warrington";#N/A,#N/A,TRUE,"Widnes"}</definedName>
    <definedName name="waff" localSheetId="1" hidden="1">{#N/A,#N/A,TRUE,"Cover";#N/A,#N/A,TRUE,"Conts";#N/A,#N/A,TRUE,"VOS";#N/A,#N/A,TRUE,"Warrington";#N/A,#N/A,TRUE,"Widnes"}</definedName>
    <definedName name="waff" hidden="1">{#N/A,#N/A,TRUE,"Cover";#N/A,#N/A,TRUE,"Conts";#N/A,#N/A,TRUE,"VOS";#N/A,#N/A,TRUE,"Warrington";#N/A,#N/A,TRUE,"Widnes"}</definedName>
    <definedName name="warergtrjyiu" localSheetId="1" hidden="1">{#N/A,#N/A,TRUE,"Cover";#N/A,#N/A,TRUE,"Conts";#N/A,#N/A,TRUE,"VOS";#N/A,#N/A,TRUE,"Warrington";#N/A,#N/A,TRUE,"Widnes"}</definedName>
    <definedName name="warergtrjyiu" hidden="1">{#N/A,#N/A,TRUE,"Cover";#N/A,#N/A,TRUE,"Conts";#N/A,#N/A,TRUE,"VOS";#N/A,#N/A,TRUE,"Warrington";#N/A,#N/A,TRUE,"Widnes"}</definedName>
    <definedName name="Waste" localSheetId="1" hidden="1">{#N/A,#N/A,TRUE,"Basic";#N/A,#N/A,TRUE,"EXT-TABLE";#N/A,#N/A,TRUE,"STEEL";#N/A,#N/A,TRUE,"INT-Table";#N/A,#N/A,TRUE,"STEEL";#N/A,#N/A,TRUE,"Door"}</definedName>
    <definedName name="Waste" hidden="1">{#N/A,#N/A,TRUE,"Basic";#N/A,#N/A,TRUE,"EXT-TABLE";#N/A,#N/A,TRUE,"STEEL";#N/A,#N/A,TRUE,"INT-Table";#N/A,#N/A,TRUE,"STEEL";#N/A,#N/A,TRUE,"Door"}</definedName>
    <definedName name="water_funds" localSheetId="1" hidden="1">{"'Sheet1'!$A$4386:$N$4591"}</definedName>
    <definedName name="water_funds" hidden="1">{"'Sheet1'!$A$4386:$N$4591"}</definedName>
    <definedName name="wawst" localSheetId="1" hidden="1">{#N/A,#N/A,TRUE,"Cover";#N/A,#N/A,TRUE,"Conts";#N/A,#N/A,TRUE,"VOS";#N/A,#N/A,TRUE,"Warrington";#N/A,#N/A,TRUE,"Widnes"}</definedName>
    <definedName name="wawst" hidden="1">{#N/A,#N/A,TRUE,"Cover";#N/A,#N/A,TRUE,"Conts";#N/A,#N/A,TRUE,"VOS";#N/A,#N/A,TRUE,"Warrington";#N/A,#N/A,TRUE,"Widnes"}</definedName>
    <definedName name="wdcqwe" localSheetId="1" hidden="1">{#N/A,#N/A,TRUE,"Front";#N/A,#N/A,TRUE,"Simple Letter";#N/A,#N/A,TRUE,"Inside";#N/A,#N/A,TRUE,"Contents";#N/A,#N/A,TRUE,"Basis";#N/A,#N/A,TRUE,"Inclusions";#N/A,#N/A,TRUE,"Exclusions";#N/A,#N/A,TRUE,"Areas";#N/A,#N/A,TRUE,"Summary";#N/A,#N/A,TRUE,"Detail"}</definedName>
    <definedName name="wdcqwe" hidden="1">{#N/A,#N/A,TRUE,"Front";#N/A,#N/A,TRUE,"Simple Letter";#N/A,#N/A,TRUE,"Inside";#N/A,#N/A,TRUE,"Contents";#N/A,#N/A,TRUE,"Basis";#N/A,#N/A,TRUE,"Inclusions";#N/A,#N/A,TRUE,"Exclusions";#N/A,#N/A,TRUE,"Areas";#N/A,#N/A,TRUE,"Summary";#N/A,#N/A,TRUE,"Detail"}</definedName>
    <definedName name="wef" localSheetId="1"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localSheetId="1"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localSheetId="1" hidden="1">{#N/A,#N/A,TRUE,"Cover";#N/A,#N/A,TRUE,"Conts";#N/A,#N/A,TRUE,"VOS";#N/A,#N/A,TRUE,"Warrington";#N/A,#N/A,TRUE,"Widnes"}</definedName>
    <definedName name="wegWE" hidden="1">{#N/A,#N/A,TRUE,"Cover";#N/A,#N/A,TRUE,"Conts";#N/A,#N/A,TRUE,"VOS";#N/A,#N/A,TRUE,"Warrington";#N/A,#N/A,TRUE,"Widnes"}</definedName>
    <definedName name="wegywegt" localSheetId="1" hidden="1">{#N/A,#N/A,TRUE,"Cover";#N/A,#N/A,TRUE,"Conts";#N/A,#N/A,TRUE,"VOS";#N/A,#N/A,TRUE,"Warrington";#N/A,#N/A,TRUE,"Widnes"}</definedName>
    <definedName name="wegywegt" hidden="1">{#N/A,#N/A,TRUE,"Cover";#N/A,#N/A,TRUE,"Conts";#N/A,#N/A,TRUE,"VOS";#N/A,#N/A,TRUE,"Warrington";#N/A,#N/A,TRUE,"Widnes"}</definedName>
    <definedName name="wen" localSheetId="1" hidden="1">{#N/A,#N/A,TRUE,"Front";#N/A,#N/A,TRUE,"Simple Letter";#N/A,#N/A,TRUE,"Inside";#N/A,#N/A,TRUE,"Contents";#N/A,#N/A,TRUE,"Basis";#N/A,#N/A,TRUE,"Inclusions";#N/A,#N/A,TRUE,"Exclusions";#N/A,#N/A,TRUE,"Areas";#N/A,#N/A,TRUE,"Summary";#N/A,#N/A,TRUE,"Detail"}</definedName>
    <definedName name="wen" hidden="1">{#N/A,#N/A,TRUE,"Front";#N/A,#N/A,TRUE,"Simple Letter";#N/A,#N/A,TRUE,"Inside";#N/A,#N/A,TRUE,"Contents";#N/A,#N/A,TRUE,"Basis";#N/A,#N/A,TRUE,"Inclusions";#N/A,#N/A,TRUE,"Exclusions";#N/A,#N/A,TRUE,"Areas";#N/A,#N/A,TRUE,"Summary";#N/A,#N/A,TRUE,"Detail"}</definedName>
    <definedName name="weo" localSheetId="1" hidden="1">{"'Break down'!$A$4"}</definedName>
    <definedName name="weo" hidden="1">{"'Break down'!$A$4"}</definedName>
    <definedName name="weq" localSheetId="1" hidden="1">{#N/A,#N/A,FALSE,"SumD";#N/A,#N/A,FALSE,"ElecD";#N/A,#N/A,FALSE,"MechD";#N/A,#N/A,FALSE,"GeotD";#N/A,#N/A,FALSE,"PrcsD";#N/A,#N/A,FALSE,"TunnD";#N/A,#N/A,FALSE,"CivlD";#N/A,#N/A,FALSE,"NtwkD";#N/A,#N/A,FALSE,"EstgD";#N/A,#N/A,FALSE,"PEngD"}</definedName>
    <definedName name="weq" hidden="1">{#N/A,#N/A,FALSE,"SumD";#N/A,#N/A,FALSE,"ElecD";#N/A,#N/A,FALSE,"MechD";#N/A,#N/A,FALSE,"GeotD";#N/A,#N/A,FALSE,"PrcsD";#N/A,#N/A,FALSE,"TunnD";#N/A,#N/A,FALSE,"CivlD";#N/A,#N/A,FALSE,"NtwkD";#N/A,#N/A,FALSE,"EstgD";#N/A,#N/A,FALSE,"PEngD"}</definedName>
    <definedName name="weqr" localSheetId="1" hidden="1">{#N/A,#N/A,TRUE,"Front";#N/A,#N/A,TRUE,"Simple Letter";#N/A,#N/A,TRUE,"Inside";#N/A,#N/A,TRUE,"Contents";#N/A,#N/A,TRUE,"Basis";#N/A,#N/A,TRUE,"Inclusions";#N/A,#N/A,TRUE,"Exclusions";#N/A,#N/A,TRUE,"Areas";#N/A,#N/A,TRUE,"Summary";#N/A,#N/A,TRUE,"Detail"}</definedName>
    <definedName name="weqr" hidden="1">{#N/A,#N/A,TRUE,"Front";#N/A,#N/A,TRUE,"Simple Letter";#N/A,#N/A,TRUE,"Inside";#N/A,#N/A,TRUE,"Contents";#N/A,#N/A,TRUE,"Basis";#N/A,#N/A,TRUE,"Inclusions";#N/A,#N/A,TRUE,"Exclusions";#N/A,#N/A,TRUE,"Areas";#N/A,#N/A,TRUE,"Summary";#N/A,#N/A,TRUE,"Detail"}</definedName>
    <definedName name="weqrff" localSheetId="1"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localSheetId="1" hidden="1">#REF!</definedName>
    <definedName name="wer" hidden="1">#REF!</definedName>
    <definedName name="werqr" localSheetId="1" hidden="1">{#N/A,#N/A,TRUE,"Front";#N/A,#N/A,TRUE,"Simple Letter";#N/A,#N/A,TRUE,"Inside";#N/A,#N/A,TRUE,"Contents";#N/A,#N/A,TRUE,"Basis";#N/A,#N/A,TRUE,"Inclusions";#N/A,#N/A,TRUE,"Exclusions";#N/A,#N/A,TRUE,"Areas";#N/A,#N/A,TRUE,"Summary";#N/A,#N/A,TRUE,"Detail"}</definedName>
    <definedName name="werqr" hidden="1">{#N/A,#N/A,TRUE,"Front";#N/A,#N/A,TRUE,"Simple Letter";#N/A,#N/A,TRUE,"Inside";#N/A,#N/A,TRUE,"Contents";#N/A,#N/A,TRUE,"Basis";#N/A,#N/A,TRUE,"Inclusions";#N/A,#N/A,TRUE,"Exclusions";#N/A,#N/A,TRUE,"Areas";#N/A,#N/A,TRUE,"Summary";#N/A,#N/A,TRUE,"Detail"}</definedName>
    <definedName name="werttt" localSheetId="1" hidden="1">{"'Break down'!$A$4"}</definedName>
    <definedName name="werttt" hidden="1">{"'Break down'!$A$4"}</definedName>
    <definedName name="wertwr" localSheetId="1" hidden="1">{#N/A,#N/A,TRUE,"Front";#N/A,#N/A,TRUE,"Simple Letter";#N/A,#N/A,TRUE,"Inside";#N/A,#N/A,TRUE,"Contents";#N/A,#N/A,TRUE,"Basis";#N/A,#N/A,TRUE,"Inclusions";#N/A,#N/A,TRUE,"Exclusions";#N/A,#N/A,TRUE,"Areas";#N/A,#N/A,TRUE,"Summary";#N/A,#N/A,TRUE,"Detail"}</definedName>
    <definedName name="wertwr" hidden="1">{#N/A,#N/A,TRUE,"Front";#N/A,#N/A,TRUE,"Simple Letter";#N/A,#N/A,TRUE,"Inside";#N/A,#N/A,TRUE,"Contents";#N/A,#N/A,TRUE,"Basis";#N/A,#N/A,TRUE,"Inclusions";#N/A,#N/A,TRUE,"Exclusions";#N/A,#N/A,TRUE,"Areas";#N/A,#N/A,TRUE,"Summary";#N/A,#N/A,TRUE,"Detail"}</definedName>
    <definedName name="wetjy" localSheetId="1" hidden="1">{#N/A,#N/A,TRUE,"Cover";#N/A,#N/A,TRUE,"Conts";#N/A,#N/A,TRUE,"VOS";#N/A,#N/A,TRUE,"Warrington";#N/A,#N/A,TRUE,"Widnes"}</definedName>
    <definedName name="wetjy" hidden="1">{#N/A,#N/A,TRUE,"Cover";#N/A,#N/A,TRUE,"Conts";#N/A,#N/A,TRUE,"VOS";#N/A,#N/A,TRUE,"Warrington";#N/A,#N/A,TRUE,"Widnes"}</definedName>
    <definedName name="wetrtyret" localSheetId="1" hidden="1">{#N/A,#N/A,FALSE,"운반시간"}</definedName>
    <definedName name="wetrtyret" hidden="1">{#N/A,#N/A,FALSE,"운반시간"}</definedName>
    <definedName name="wetwety" localSheetId="1" hidden="1">{#N/A,#N/A,FALSE,"CAM-G7";#N/A,#N/A,FALSE,"SPL";#N/A,#N/A,FALSE,"butt-in G7";#N/A,#N/A,FALSE,"dia-in G7";#N/A,#N/A,FALSE,"추가-STA G7"}</definedName>
    <definedName name="wetwety" hidden="1">{#N/A,#N/A,FALSE,"CAM-G7";#N/A,#N/A,FALSE,"SPL";#N/A,#N/A,FALSE,"butt-in G7";#N/A,#N/A,FALSE,"dia-in G7";#N/A,#N/A,FALSE,"추가-STA G7"}</definedName>
    <definedName name="wetyrutu" localSheetId="1" hidden="1">{#N/A,#N/A,TRUE,"Cover";#N/A,#N/A,TRUE,"Conts";#N/A,#N/A,TRUE,"VOS";#N/A,#N/A,TRUE,"Warrington";#N/A,#N/A,TRUE,"Widnes"}</definedName>
    <definedName name="wetyrutu" hidden="1">{#N/A,#N/A,TRUE,"Cover";#N/A,#N/A,TRUE,"Conts";#N/A,#N/A,TRUE,"VOS";#N/A,#N/A,TRUE,"Warrington";#N/A,#N/A,TRUE,"Widnes"}</definedName>
    <definedName name="WGEW" localSheetId="1" hidden="1">{#N/A,#N/A,TRUE,"Cover";#N/A,#N/A,TRUE,"Conts";#N/A,#N/A,TRUE,"VOS";#N/A,#N/A,TRUE,"Warrington";#N/A,#N/A,TRUE,"Widnes"}</definedName>
    <definedName name="WGEW" hidden="1">{#N/A,#N/A,TRUE,"Cover";#N/A,#N/A,TRUE,"Conts";#N/A,#N/A,TRUE,"VOS";#N/A,#N/A,TRUE,"Warrington";#N/A,#N/A,TRUE,"Widnes"}</definedName>
    <definedName name="wgWE" localSheetId="1" hidden="1">{#N/A,#N/A,TRUE,"Cover";#N/A,#N/A,TRUE,"Conts";#N/A,#N/A,TRUE,"VOS";#N/A,#N/A,TRUE,"Warrington";#N/A,#N/A,TRUE,"Widnes"}</definedName>
    <definedName name="wgWE" hidden="1">{#N/A,#N/A,TRUE,"Cover";#N/A,#N/A,TRUE,"Conts";#N/A,#N/A,TRUE,"VOS";#N/A,#N/A,TRUE,"Warrington";#N/A,#N/A,TRUE,"Widnes"}</definedName>
    <definedName name="wlqrp" hidden="1">0</definedName>
    <definedName name="wm.조골재1" localSheetId="1" hidden="1">{#N/A,#N/A,FALSE,"조골재"}</definedName>
    <definedName name="wm.조골재1" hidden="1">{#N/A,#N/A,FALSE,"조골재"}</definedName>
    <definedName name="WORKSHOP" localSheetId="1" hidden="1">{#N/A,#N/A,TRUE,"Basic";#N/A,#N/A,TRUE,"EXT-TABLE";#N/A,#N/A,TRUE,"STEEL";#N/A,#N/A,TRUE,"INT-Table";#N/A,#N/A,TRUE,"STEEL";#N/A,#N/A,TRUE,"Door"}</definedName>
    <definedName name="WORKSHOP" hidden="1">{#N/A,#N/A,TRUE,"Basic";#N/A,#N/A,TRUE,"EXT-TABLE";#N/A,#N/A,TRUE,"STEEL";#N/A,#N/A,TRUE,"INT-Table";#N/A,#N/A,TRUE,"STEEL";#N/A,#N/A,TRUE,"Door"}</definedName>
    <definedName name="WPG" localSheetId="1" hidden="1">{"'Revised (2)'!$A$1:$K$76"}</definedName>
    <definedName name="WPG" hidden="1">{"'Revised (2)'!$A$1:$K$76"}</definedName>
    <definedName name="wqer" localSheetId="1" hidden="1">{#N/A,#N/A,TRUE,"Cover";#N/A,#N/A,TRUE,"Conts";#N/A,#N/A,TRUE,"VOS";#N/A,#N/A,TRUE,"Warrington";#N/A,#N/A,TRUE,"Widnes"}</definedName>
    <definedName name="wqer" hidden="1">{#N/A,#N/A,TRUE,"Cover";#N/A,#N/A,TRUE,"Conts";#N/A,#N/A,TRUE,"VOS";#N/A,#N/A,TRUE,"Warrington";#N/A,#N/A,TRUE,"Widnes"}</definedName>
    <definedName name="WRITE" localSheetId="1" hidden="1">{#N/A,#N/A,FALSE,"CCTV"}</definedName>
    <definedName name="WRITE" hidden="1">{#N/A,#N/A,FALSE,"CCTV"}</definedName>
    <definedName name="WRN" localSheetId="1" hidden="1">{#N/A,#N/A,FALSE,"CCTV"}</definedName>
    <definedName name="WRN" hidden="1">{#N/A,#N/A,FALSE,"CCTV"}</definedName>
    <definedName name="wrn.11in._.Wellhead._.Cost._.Sheets." localSheetId="1" hidden="1">{#N/A,#N/A,TRUE,"11"", 9-5'8 Csg";#N/A,#N/A,TRUE,"11"", 7"" Csg";#N/A,#N/A,TRUE,"11"", 2-7'8 Tbg"}</definedName>
    <definedName name="wrn.11in._.Wellhead._.Cost._.Sheets." hidden="1">{#N/A,#N/A,TRUE,"11"", 9-5'8 Csg";#N/A,#N/A,TRUE,"11"", 7"" Csg";#N/A,#N/A,TRUE,"11"", 2-7'8 Tbg"}</definedName>
    <definedName name="wrn.2번." localSheetId="1" hidden="1">{#N/A,#N/A,FALSE,"2~8번"}</definedName>
    <definedName name="wrn.2번." hidden="1">{#N/A,#N/A,FALSE,"2~8번"}</definedName>
    <definedName name="wrn.3year._.frcst." localSheetId="1" hidden="1">{#N/A,#N/A,FALSE,"963YR";#N/A,#N/A,FALSE,"mkt mix";#N/A,#N/A,FALSE,"sect 5";#N/A,#N/A,FALSE,"sect 6";#N/A,#N/A,FALSE,"csh";#N/A,#N/A,FALSE,"capx";#N/A,#N/A,FALSE,"bal sheet"}</definedName>
    <definedName name="wrn.3year._.frcst." hidden="1">{#N/A,#N/A,FALSE,"963YR";#N/A,#N/A,FALSE,"mkt mix";#N/A,#N/A,FALSE,"sect 5";#N/A,#N/A,FALSE,"sect 6";#N/A,#N/A,FALSE,"csh";#N/A,#N/A,FALSE,"capx";#N/A,#N/A,FALSE,"bal sheet"}</definedName>
    <definedName name="wrn.52." localSheetId="1" hidden="1">{"REBAR",#N/A,FALSE,"Sheet1";"CONCRETE",#N/A,FALSE,"Sheet1"}</definedName>
    <definedName name="wrn.52." hidden="1">{"REBAR",#N/A,FALSE,"Sheet1";"CONCRETE",#N/A,FALSE,"Sheet1"}</definedName>
    <definedName name="wrn.97." localSheetId="1" hidden="1">{#N/A,#N/A,FALSE,"지침";#N/A,#N/A,FALSE,"환경분석";#N/A,#N/A,FALSE,"Sheet16"}</definedName>
    <definedName name="wrn.97." hidden="1">{#N/A,#N/A,FALSE,"지침";#N/A,#N/A,FALSE,"환경분석";#N/A,#N/A,FALSE,"Sheet16"}</definedName>
    <definedName name="WRN.98." localSheetId="1" hidden="1">{#N/A,#N/A,FALSE,"지침";#N/A,#N/A,FALSE,"환경분석";#N/A,#N/A,FALSE,"Sheet16"}</definedName>
    <definedName name="WRN.98." hidden="1">{#N/A,#N/A,FALSE,"지침";#N/A,#N/A,FALSE,"환경분석";#N/A,#N/A,FALSE,"Sheet16"}</definedName>
    <definedName name="wrn.9in._.Twin._.Splitter._.Cost._.Sheets." localSheetId="1" hidden="1">{#N/A,#N/A,TRUE,"9"" Twin, 26"" Csg";#N/A,#N/A,TRUE,"9"" Twin, 9-5'8 Csg";#N/A,#N/A,TRUE,"9"" Twin, 7"" Csg";#N/A,#N/A,TRUE,"9"" Twin, 2-7'8 Tbg"}</definedName>
    <definedName name="wrn.9in._.Twin._.Splitter._.Cost._.Sheets." hidden="1">{#N/A,#N/A,TRUE,"9"" Twin, 26"" Csg";#N/A,#N/A,TRUE,"9"" Twin, 9-5'8 Csg";#N/A,#N/A,TRUE,"9"" Twin, 7"" Csg";#N/A,#N/A,TRUE,"9"" Twin, 2-7'8 Tbg"}</definedName>
    <definedName name="wrn.AA." localSheetId="1" hidden="1">{#N/A,#N/A,FALSE,"CAM-G7";#N/A,#N/A,FALSE,"SPL";#N/A,#N/A,FALSE,"butt-in G7";#N/A,#N/A,FALSE,"dia-in G7";#N/A,#N/A,FALSE,"추가-STA G7"}</definedName>
    <definedName name="wrn.AA." hidden="1">{#N/A,#N/A,FALSE,"CAM-G7";#N/A,#N/A,FALSE,"SPL";#N/A,#N/A,FALSE,"butt-in G7";#N/A,#N/A,FALSE,"dia-in G7";#N/A,#N/A,FALSE,"추가-STA G7"}</definedName>
    <definedName name="wrn.ABUBAKAR._.RIMI._.KAD." localSheetId="1" hidden="1">{#N/A,#N/A,FALSE,"AFR-ELC"}</definedName>
    <definedName name="wrn.ABUBAKAR._.RIMI._.KAD." hidden="1">{#N/A,#N/A,FALSE,"AFR-ELC"}</definedName>
    <definedName name="wrn.Accountant." localSheetId="1" hidden="1">{"Accounts",#N/A,FALSE,"Subcontractor";"Accounts",#N/A,FALSE,"Supplier";"Accounts",#N/A,FALSE,"Statutory Authorities"}</definedName>
    <definedName name="wrn.Accountant." hidden="1">{"Accounts",#N/A,FALSE,"Subcontractor";"Accounts",#N/A,FALSE,"Supplier";"Accounts",#N/A,FALSE,"Statutory Authorities"}</definedName>
    <definedName name="wrn.ADSS._.CONT._.432._._._.Organisation._.Chart." localSheetId="1" hidden="1">{#N/A,#N/A,FALSE,"Organisation Chart"}</definedName>
    <definedName name="wrn.ADSS._.CONT._.432._._._.Organisation._.Chart." hidden="1">{#N/A,#N/A,FALSE,"Organisation Chart"}</definedName>
    <definedName name="wrn.all." localSheetId="1" hidden="1">{#N/A,#N/A,FALSE,"Pricing";#N/A,#N/A,FALSE,"Summary";#N/A,#N/A,FALSE,"CompProd";#N/A,#N/A,FALSE,"CompJobhrs";#N/A,#N/A,FALSE,"Escalation";#N/A,#N/A,FALSE,"Contingency";#N/A,#N/A,FALSE,"GM";#N/A,#N/A,FALSE,"CompWage";#N/A,#N/A,FALSE,"costSum"}</definedName>
    <definedName name="wrn.all." hidden="1">{#N/A,#N/A,FALSE,"Pricing";#N/A,#N/A,FALSE,"Summary";#N/A,#N/A,FALSE,"CompProd";#N/A,#N/A,FALSE,"CompJobhrs";#N/A,#N/A,FALSE,"Escalation";#N/A,#N/A,FALSE,"Contingency";#N/A,#N/A,FALSE,"GM";#N/A,#N/A,FALSE,"CompWage";#N/A,#N/A,FALSE,"costSum"}</definedName>
    <definedName name="wrn.All._.Cost._.Sheets." localSheetId="1" hidden="1">{#N/A,#N/A,TRUE,"11"", 9-5'8 Csg";#N/A,#N/A,TRUE,"11"", 7"" Csg";#N/A,#N/A,TRUE,"11"", 2-7'8 Tbg";#N/A,#N/A,TRUE,"9"" Twin, 26"" Csg";#N/A,#N/A,TRUE,"9"" Twin, 9-5'8 Csg";#N/A,#N/A,TRUE,"9"" Twin, 7"" Csg";#N/A,#N/A,TRUE,"9"" Twin, 2-7'8 Tbg"}</definedName>
    <definedName name="wrn.All._.Cost._.Sheets." hidden="1">{#N/A,#N/A,TRUE,"11"", 9-5'8 Csg";#N/A,#N/A,TRUE,"11"", 7"" Csg";#N/A,#N/A,TRUE,"11"", 2-7'8 Tbg";#N/A,#N/A,TRUE,"9"" Twin, 26"" Csg";#N/A,#N/A,TRUE,"9"" Twin, 9-5'8 Csg";#N/A,#N/A,TRUE,"9"" Twin, 7"" Csg";#N/A,#N/A,TRUE,"9"" Twin, 2-7'8 Tbg"}</definedName>
    <definedName name="wrn.All._.Inputs." localSheetId="1" hidden="1">{#N/A,#N/A,FALSE,"Primary";#N/A,#N/A,FALSE,"Secondary";#N/A,#N/A,FALSE,"Latent";#N/A,#N/A,FALSE,"Demand Inputs";#N/A,#N/A,FALSE,"Supply Addn";#N/A,#N/A,FALSE,"Mkt Pen"}</definedName>
    <definedName name="wrn.All._.Inputs." hidden="1">{#N/A,#N/A,FALSE,"Primary";#N/A,#N/A,FALSE,"Secondary";#N/A,#N/A,FALSE,"Latent";#N/A,#N/A,FALSE,"Demand Inputs";#N/A,#N/A,FALSE,"Supply Addn";#N/A,#N/A,FALSE,"Mkt Pen"}</definedName>
    <definedName name="wrn.all._.lines." localSheetId="1" hidden="1">{#N/A,#N/A,FALSE,"Summary";#N/A,#N/A,FALSE,"3TJ";#N/A,#N/A,FALSE,"3TN";#N/A,#N/A,FALSE,"3TP";#N/A,#N/A,FALSE,"3SJ";#N/A,#N/A,FALSE,"3CJ";#N/A,#N/A,FALSE,"3CN";#N/A,#N/A,FALSE,"3CP";#N/A,#N/A,FALSE,"3A"}</definedName>
    <definedName name="wrn.all._.lines." hidden="1">{#N/A,#N/A,FALSE,"Summary";#N/A,#N/A,FALSE,"3TJ";#N/A,#N/A,FALSE,"3TN";#N/A,#N/A,FALSE,"3TP";#N/A,#N/A,FALSE,"3SJ";#N/A,#N/A,FALSE,"3CJ";#N/A,#N/A,FALSE,"3CN";#N/A,#N/A,FALSE,"3CP";#N/A,#N/A,FALSE,"3A"}</definedName>
    <definedName name="wrn.All._.Pages."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 hidden="1">{#N/A,#N/A,FALSE,"Info";#N/A,#N/A,FALSE,"Cost 1";#N/A,#N/A,FALSE,"Cost 2";#N/A,#N/A,FALSE,"Cost 3";#N/A,#N/A,FALSE,"Bits";#N/A,#N/A,FALSE,"Drilling";#N/A,#N/A,FALSE,"Casing";#N/A,#N/A,FALSE,"Completion";#N/A,#N/A,FALSE,"Tubing";#N/A,#N/A,FALSE,"Wellhead";#N/A,#N/A,FALSE,"Equip";#N/A,#N/A,FALSE,"Misc";#N/A,#N/A,FALSE,"Stock";#N/A,#N/A,FALSE,"Supplies"}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nnualRentRoll." localSheetId="1" hidden="1">{"AnnualRentRoll",#N/A,FALSE,"RentRoll"}</definedName>
    <definedName name="wrn.AnnualRentRoll." hidden="1">{"AnnualRentRoll",#N/A,FALSE,"RentRoll"}</definedName>
    <definedName name="wrn.Barbara._.Modular._.Indirects." localSheetId="1"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seYearDemand." localSheetId="1" hidden="1">{"Base Year Demand",#N/A,FALSE,"Demand-Base Year"}</definedName>
    <definedName name="wrn.BaseYearDemand." hidden="1">{"Base Year Demand",#N/A,FALSE,"Demand-Base Year"}</definedName>
    <definedName name="wrn.Birdie." localSheetId="1" hidden="1">{#N/A,#N/A,FALSE,"Trans Summary";#N/A,#N/A,FALSE,"Proforma Five Yr";#N/A,#N/A,FALSE,"Occ and Rate"}</definedName>
    <definedName name="wrn.Birdie." hidden="1">{#N/A,#N/A,FALSE,"Trans Summary";#N/A,#N/A,FALSE,"Proforma Five Yr";#N/A,#N/A,FALSE,"Occ and Rate"}</definedName>
    <definedName name="wrn.BM." localSheetId="1" hidden="1">{#N/A,#N/A,FALSE,"CCTV"}</definedName>
    <definedName name="wrn.BM." hidden="1">{#N/A,#N/A,FALSE,"CCTV"}</definedName>
    <definedName name="wrn.Both._.Outputs." localSheetId="1" hidden="1">{"LTV Output",#N/A,FALSE,"Output";"DCR Output",#N/A,FALSE,"Output"}</definedName>
    <definedName name="wrn.Both._.Outputs." hidden="1">{"LTV Output",#N/A,FALSE,"Output";"DCR Output",#N/A,FALSE,"Output"}</definedName>
    <definedName name="wrn.Chandana." localSheetId="1" hidden="1">{#N/A,#N/A,FALSE,"VCR"}</definedName>
    <definedName name="wrn.Chandana." hidden="1">{#N/A,#N/A,FALSE,"VCR"}</definedName>
    <definedName name="wrn.CHIEF._.REVIEW." localSheetId="1" hidden="1">{#N/A,#N/A,FALSE,"Q&amp;AE";#N/A,#N/A,FALSE,"Params";#N/A,#N/A,FALSE,"ReconE";#N/A,#N/A,FALSE,"CostCompE";#N/A,#N/A,FALSE,"SummaryE";#N/A,#N/A,FALSE,"Detail";#N/A,#N/A,FALSE,"PayItem"}</definedName>
    <definedName name="wrn.CHIEF._.REVIEW." hidden="1">{#N/A,#N/A,FALSE,"Q&amp;AE";#N/A,#N/A,FALSE,"Params";#N/A,#N/A,FALSE,"ReconE";#N/A,#N/A,FALSE,"CostCompE";#N/A,#N/A,FALSE,"SummaryE";#N/A,#N/A,FALSE,"Detail";#N/A,#N/A,FALSE,"PayItem"}</definedName>
    <definedName name="wrn.CIRCUITS." localSheetId="1" hidden="1">{"DBANK",#N/A,FALSE,"PriceE";"CKTS",#N/A,FALSE,"PriceE"}</definedName>
    <definedName name="wrn.CIRCUITS." hidden="1">{"DBANK",#N/A,FALSE,"PriceE";"CKTS",#N/A,FALSE,"PriceE"}</definedName>
    <definedName name="wrn.COMBINED." localSheetId="1" hidden="1">{#N/A,#N/A,FALSE,"INPUTS";#N/A,#N/A,FALSE,"PROFORMA BSHEET";#N/A,#N/A,FALSE,"COMBINED";#N/A,#N/A,FALSE,"HIGH YIELD";#N/A,#N/A,FALSE,"COMB_GRAPHS"}</definedName>
    <definedName name="wrn.COMBINED." hidden="1">{#N/A,#N/A,FALSE,"INPUTS";#N/A,#N/A,FALSE,"PROFORMA BSHEET";#N/A,#N/A,FALSE,"COMBINED";#N/A,#N/A,FALSE,"HIGH YIELD";#N/A,#N/A,FALSE,"COMB_GRAPHS"}</definedName>
    <definedName name="wrn.Complete." localSheetId="1"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localSheetId="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localSheetId="1" hidden="1">{#N/A,#N/A,FALSE,"Occ and Rate";#N/A,#N/A,FALSE,"PF Input";#N/A,#N/A,FALSE,"Capital Input";#N/A,#N/A,FALSE,"Proforma Five Yr";#N/A,#N/A,FALSE,"Calculations";#N/A,#N/A,FALSE,"Transaction Summary-DTW"}</definedName>
    <definedName name="wrn.Complete._.Review." hidden="1">{#N/A,#N/A,FALSE,"Occ and Rate";#N/A,#N/A,FALSE,"PF Input";#N/A,#N/A,FALSE,"Capital Input";#N/A,#N/A,FALSE,"Proforma Five Yr";#N/A,#N/A,FALSE,"Calculations";#N/A,#N/A,FALSE,"Transaction Summary-DTW"}</definedName>
    <definedName name="wrn.Contract._.Sum." localSheetId="1" hidden="1">{"Contract Sums",#N/A,FALSE,"Subcontractor";"Contract Sums",#N/A,FALSE,"Supplier";"Contract Sums",#N/A,FALSE,"Statutory Authorities"}</definedName>
    <definedName name="wrn.Contract._.Sum." hidden="1">{"Contract Sums",#N/A,FALSE,"Subcontractor";"Contract Sums",#N/A,FALSE,"Supplier";"Contract Sums",#N/A,FALSE,"Statutory Authorities"}</definedName>
    <definedName name="wrn.Cost._.Summary." localSheetId="1" hidden="1">{"Cost Summary",#N/A,FALSE,"B";"Cost Detail 1",#N/A,FALSE,"C";"Cost Detail 2",#N/A,FALSE,"C"}</definedName>
    <definedName name="wrn.Cost._.Summary." hidden="1">{"Cost Summary",#N/A,FALSE,"B";"Cost Detail 1",#N/A,FALSE,"C";"Cost Detail 2",#N/A,FALSE,"C"}</definedName>
    <definedName name="wrn.COST_SHEETS." localSheetId="1" hidden="1">{#N/A,#N/A,FALSE,"WBS 1.06";#N/A,#N/A,FALSE,"WBS 1.14";#N/A,#N/A,FALSE,"WBS 1.17";#N/A,#N/A,FALSE,"WBS 1.18"}</definedName>
    <definedName name="wrn.COST_SHEETS." hidden="1">{#N/A,#N/A,FALSE,"WBS 1.06";#N/A,#N/A,FALSE,"WBS 1.14";#N/A,#N/A,FALSE,"WBS 1.17";#N/A,#N/A,FALSE,"WBS 1.18"}</definedName>
    <definedName name="wrn.costprint." localSheetId="1" hidden="1">{"cost",#N/A,FALSE,"B";"Sum",#N/A,FALSE,"C";"Sal1",#N/A,FALSE,"D";"Sal2",#N/A,FALSE,"D";"Mob",#N/A,FALSE,"E";"Eqpcst1",#N/A,FALSE,"F";"Eqpcst2",#N/A,FALSE,"F";"Eqpcst3",#N/A,FALSE,"F";"Est1",#N/A,FALSE,"G";"Est2",#N/A,FALSE,"G";"Fin",#N/A,FALSE,"H";"EqpCal",#N/A,FALSE,"I";"ManCal1",#N/A,FALSE,"J";"ManCal2",#N/A,FALSE,"J";"Consm",#N/A,FALSE,"L";"B O",#N/A,FALSE,"M";"S C",#N/A,FALSE,"N"}</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localSheetId="1" hidden="1">{#N/A,#N/A,FALSE,"MARCH"}</definedName>
    <definedName name="wrn.Cumulative._.Material._.Cost." hidden="1">{#N/A,#N/A,FALSE,"MARCH"}</definedName>
    <definedName name="wrn.CVR._.FOR._.DIRECTORS." localSheetId="1" hidden="1">{#N/A,#N/A,FALSE,"cvr2 ";#N/A,#N/A,FALSE,"cvr3ic";#N/A,#N/A,FALSE,"cvr5";#N/A,#N/A,FALSE,"cvr5a";#N/A,#N/A,FALSE,"cvr6";#N/A,#N/A,FALSE,"CVR1";#N/A,#N/A,FALSE,"7A";#N/A,#N/A,FALSE,"7BL";#N/A,#N/A,FALSE,"7BP";#N/A,#N/A,FALSE,"7BM";#N/A,#N/A,FALSE,"7C";#N/A,#N/A,FALSE,"7C LO"}</definedName>
    <definedName name="wrn.CVR._.FOR._.DIRECTORS." hidden="1">{#N/A,#N/A,FALSE,"cvr2 ";#N/A,#N/A,FALSE,"cvr3ic";#N/A,#N/A,FALSE,"cvr5";#N/A,#N/A,FALSE,"cvr5a";#N/A,#N/A,FALSE,"cvr6";#N/A,#N/A,FALSE,"CVR1";#N/A,#N/A,FALSE,"7A";#N/A,#N/A,FALSE,"7BL";#N/A,#N/A,FALSE,"7BP";#N/A,#N/A,FALSE,"7BM";#N/A,#N/A,FALSE,"7C";#N/A,#N/A,FALSE,"7C LO"}</definedName>
    <definedName name="wrn.data." localSheetId="1" hidden="1">{"data",#N/A,FALSE,"INPUT"}</definedName>
    <definedName name="wrn.data." hidden="1">{"data",#N/A,FALSE,"INPUT"}</definedName>
    <definedName name="wrn.DCR._.Output." localSheetId="1" hidden="1">{"DCR Output",#N/A,FALSE,"Output"}</definedName>
    <definedName name="wrn.DCR._.Output." hidden="1">{"DCR Output",#N/A,FALSE,"Output"}</definedName>
    <definedName name="wrn.Demand._.Calcs." localSheetId="1" hidden="1">{#N/A,#N/A,FALSE,"Demand Calcs"}</definedName>
    <definedName name="wrn.Demand._.Calcs." hidden="1">{#N/A,#N/A,FALSE,"Demand Calcs"}</definedName>
    <definedName name="wrn.Demand._.Inputs." localSheetId="1" hidden="1">{#N/A,#N/A,FALSE,"Demand Inputs"}</definedName>
    <definedName name="wrn.Demand._.Inputs." hidden="1">{#N/A,#N/A,FALSE,"Demand Inputs"}</definedName>
    <definedName name="wrn.DRB._.CLAIMS._.FOR._.BILL._.A3._.SIZE." localSheetId="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localSheetId="1"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localSheetId="1" hidden="1">{#N/A,#N/A,FALSE,"ExitStratigy"}</definedName>
    <definedName name="wrn.ExitAndSalesAssumptions." hidden="1">{#N/A,#N/A,FALSE,"ExitStratigy"}</definedName>
    <definedName name="wrn.Fair._.Share._.Calcs." localSheetId="1" hidden="1">{#N/A,#N/A,FALSE,"Fair Share"}</definedName>
    <definedName name="wrn.Fair._.Share._.Calcs." hidden="1">{#N/A,#N/A,FALSE,"Fair Share"}</definedName>
    <definedName name="wrn.FINAL._.ACCOUNT." localSheetId="1"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localSheetId="1" hidden="1">{#N/A,#N/A,FALSE,"ProjInfo";#N/A,#N/A,FALSE,"Params";#N/A,#N/A,FALSE,"Q&amp;AE";#N/A,#N/A,FALSE,"CostCompE";#N/A,#N/A,FALSE,"SummaryE";#N/A,#N/A,FALSE,"PayItem";#N/A,#N/A,FALSE,"Detail";#N/A,#N/A,FALSE,"ReconE"}</definedName>
    <definedName name="wrn.FINAL._.ESTIMATE." hidden="1">{#N/A,#N/A,FALSE,"ProjInfo";#N/A,#N/A,FALSE,"Params";#N/A,#N/A,FALSE,"Q&amp;AE";#N/A,#N/A,FALSE,"CostCompE";#N/A,#N/A,FALSE,"SummaryE";#N/A,#N/A,FALSE,"PayItem";#N/A,#N/A,FALSE,"Detail";#N/A,#N/A,FALSE,"ReconE"}</definedName>
    <definedName name="wrn.Final._.Output." localSheetId="1" hidden="1">{#N/A,#N/A,FALSE,"Final Output"}</definedName>
    <definedName name="wrn.Final._.Output." hidden="1">{#N/A,#N/A,FALSE,"Final Output"}</definedName>
    <definedName name="wrn.Final._.Valuation." localSheetId="1" hidden="1">{"Valuation",#N/A,FALSE,"VALUATION";"Practical Completion",#N/A,FALSE,"RETENTION STATEMENT";"Progress Chart",#N/A,FALSE,"PROGRESS GRAPH"}</definedName>
    <definedName name="wrn.Final._.Valuation." hidden="1">{"Valuation",#N/A,FALSE,"VALUATION";"Practical Completion",#N/A,FALSE,"RETENTION STATEMENT";"Progress Chart",#N/A,FALSE,"PROGRESS GRAPH"}</definedName>
    <definedName name="wrn.FINANCIAL.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localSheetId="1" hidden="1">{#N/A,#N/A,FALSE,"BS-lead";#N/A,#N/A,FALSE,"BS- cladding";#N/A,#N/A,FALSE,"BS-GRC";#N/A,#N/A,FALSE,"P&amp;L-Lead";#N/A,#N/A,FALSE,"P&amp;L-Cladding";#N/A,#N/A,FALSE,"P&amp;L-GRC"}</definedName>
    <definedName name="wrn.FinStats." hidden="1">{#N/A,#N/A,FALSE,"BS-lead";#N/A,#N/A,FALSE,"BS- cladding";#N/A,#N/A,FALSE,"BS-GRC";#N/A,#N/A,FALSE,"P&amp;L-Lead";#N/A,#N/A,FALSE,"P&amp;L-Cladding";#N/A,#N/A,FALSE,"P&amp;L-GRC"}</definedName>
    <definedName name="wrn.Fuel._.oil._.option." localSheetId="1" hidden="1">{"FUEL OIL",#N/A,FALSE,"Option"}</definedName>
    <definedName name="wrn.Fuel._.oil._.option." hidden="1">{"FUEL OIL",#N/A,FALSE,"Option"}</definedName>
    <definedName name="wrn.full." localSheetId="1" hidden="1">{"b",#N/A,FALSE,"B";"C 1",#N/A,FALSE,"C";"C 2",#N/A,FALSE,"C";"D 1",#N/A,FALSE,"D";"d 2",#N/A,FALSE,"D";"D 3",#N/A,FALSE,"D";"E",#N/A,FALSE,"E";"F 1",#N/A,FALSE,"F";"F 2",#N/A,FALSE,"F";"F 3",#N/A,FALSE,"F";"G 1",#N/A,FALSE,"G";"G 2",#N/A,FALSE,"G";"I 1",#N/A,FALSE,"I";"J 1",#N/A,FALSE,"J";"J 2",#N/A,FALSE,"J";"L",#N/A,FALSE,"L";"M 1",#N/A,FALSE,"M";"N",#N/A,FALSE,"N"}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localSheetId="1" hidden="1">{#N/A,#N/A,TRUE,"Financials";#N/A,#N/A,TRUE,"Operating Statistics";#N/A,#N/A,TRUE,"Capex &amp; Depreciation";#N/A,#N/A,TRUE,"Debt"}</definedName>
    <definedName name="wrn.Full._.Financials." hidden="1">{#N/A,#N/A,TRUE,"Financials";#N/A,#N/A,TRUE,"Operating Statistics";#N/A,#N/A,TRUE,"Capex &amp; Depreciation";#N/A,#N/A,TRUE,"Debt"}</definedName>
    <definedName name="wrn.Full._.Report." localSheetId="1"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full._.reports" localSheetId="1"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GRAPHS." localSheetId="1" hidden="1">{#N/A,#N/A,FALSE,"ACQ_GRAPHS";#N/A,#N/A,FALSE,"T_1 GRAPHS";#N/A,#N/A,FALSE,"T_2 GRAPHS";#N/A,#N/A,FALSE,"COMB_GRAPHS"}</definedName>
    <definedName name="wrn.GRAPHS." hidden="1">{#N/A,#N/A,FALSE,"ACQ_GRAPHS";#N/A,#N/A,FALSE,"T_1 GRAPHS";#N/A,#N/A,FALSE,"T_2 GRAPHS";#N/A,#N/A,FALSE,"COMB_GRAPHS"}</definedName>
    <definedName name="wrn.Harley._.House." localSheetId="1" hidden="1">{"HarleyHouse",#N/A,FALSE,"Elem Cost( New Bld) "}</definedName>
    <definedName name="wrn.Harley._.House." hidden="1">{"HarleyHouse",#N/A,FALSE,"Elem Cost( New Bld) "}</definedName>
    <definedName name="wrn.Inputs." localSheetId="1" hidden="1">{"Inflation-BaseYear",#N/A,FALSE,"Inputs"}</definedName>
    <definedName name="wrn.Inputs." hidden="1">{"Inflation-BaseYear",#N/A,FALSE,"Inputs"}</definedName>
    <definedName name="wrn.Interim._.Valuation." localSheetId="1" hidden="1">{"Valuation",#N/A,FALSE,"VALUATION";"Standard",#N/A,FALSE,"RETENTION STATEMENT";"Progress Chart",#N/A,FALSE,"PROGRESS GRAPH"}</definedName>
    <definedName name="wrn.Interim._.Valuation." hidden="1">{"Valuation",#N/A,FALSE,"VALUATION";"Standard",#N/A,FALSE,"RETENTION STATEMENT";"Progress Chart",#N/A,FALSE,"PROGRESS GRAPH"}</definedName>
    <definedName name="wrn.Internal._.Detail." localSheetId="1" hidden="1">{"IntDetail",#N/A,FALSE,"Reports";"IntSummary",#N/A,FALSE,"Reports"}</definedName>
    <definedName name="wrn.Internal._.Detail." hidden="1">{"IntDetail",#N/A,FALSE,"Reports";"IntSummary",#N/A,FALSE,"Reports"}</definedName>
    <definedName name="wrn.Investment._.Review." localSheetId="1" hidden="1">{#N/A,#N/A,FALSE,"Proforma Five Yr";#N/A,#N/A,FALSE,"Capital Input";#N/A,#N/A,FALSE,"Calculations";#N/A,#N/A,FALSE,"Transaction Summary-DTW"}</definedName>
    <definedName name="wrn.Investment._.Review." hidden="1">{#N/A,#N/A,FALSE,"Proforma Five Yr";#N/A,#N/A,FALSE,"Capital Input";#N/A,#N/A,FALSE,"Calculations";#N/A,#N/A,FALSE,"Transaction Summary-DTW"}</definedName>
    <definedName name="wrn.item1." localSheetId="1" hidden="1">{#N/A,#N/A,FALSE,"Wadhal";#N/A,#N/A,FALSE,"Manglad U-S";#N/A,#N/A,FALSE,"Manglad D-S";#N/A,#N/A,FALSE,"Ratanpur U-S";#N/A,#N/A,FALSE,"Ratanpur D-S";#N/A,#N/A,FALSE,"VI Face"}</definedName>
    <definedName name="wrn.item1." hidden="1">{#N/A,#N/A,FALSE,"Wadhal";#N/A,#N/A,FALSE,"Manglad U-S";#N/A,#N/A,FALSE,"Manglad D-S";#N/A,#N/A,FALSE,"Ratanpur U-S";#N/A,#N/A,FALSE,"Ratanpur D-S";#N/A,#N/A,FALSE,"VI Face"}</definedName>
    <definedName name="wrn.Latent._.Demand._.Inputs." localSheetId="1" hidden="1">{#N/A,#N/A,FALSE,"Latent"}</definedName>
    <definedName name="wrn.Latent._.Demand._.Inputs." hidden="1">{#N/A,#N/A,FALSE,"Latent"}</definedName>
    <definedName name="wrn.LeadsAPL." localSheetId="1" hidden="1">{#N/A,#N/A,FALSE,"G-Lead";#N/A,#N/A,FALSE,"LT loans";#N/A,#N/A,FALSE,"Reserves";#N/A,#N/A,FALSE,"J-lead";#N/A,#N/A,FALSE,"L-DT-lead";#N/A,#N/A,FALSE,"L-DF-lead";#N/A,#N/A,FALSE,"M associate";#N/A,#N/A,FALSE,"M subsidiary";#N/A,#N/A,FALSE,"P-Lead";#N/A,#N/A,FALSE,"N-Lead";#N/A,#N/A,FALSE,"O-Lead";#N/A,#N/A,FALSE,"G-Lead"}</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localSheetId="1" hidden="1">{#N/A,#N/A,FALSE,"J-cladding";#N/A,#N/A,FALSE,"L-DT-Cladding";#N/A,#N/A,FALSE,"L-DF-Cladding";#N/A,#N/A,FALSE,"P-Cladding";#N/A,#N/A,FALSE,"N-Cladding";#N/A,#N/A,FALSE,"O-Cladding";#N/A,#N/A,FALSE,"G-Cladding"}</definedName>
    <definedName name="wrn.LeadsCladding." hidden="1">{#N/A,#N/A,FALSE,"J-cladding";#N/A,#N/A,FALSE,"L-DT-Cladding";#N/A,#N/A,FALSE,"L-DF-Cladding";#N/A,#N/A,FALSE,"P-Cladding";#N/A,#N/A,FALSE,"N-Cladding";#N/A,#N/A,FALSE,"O-Cladding";#N/A,#N/A,FALSE,"G-Cladding"}</definedName>
    <definedName name="wrn.LeadsGRC." localSheetId="1" hidden="1">{#N/A,#N/A,FALSE,"J-GRC";#N/A,#N/A,FALSE,"L-DT-GRC";#N/A,#N/A,FALSE,"L-DF-GRC";#N/A,#N/A,FALSE,"P-GRC";#N/A,#N/A,FALSE,"N-GRC";#N/A,#N/A,FALSE,"O-GRC";#N/A,#N/A,FALSE,"G-GRC"}</definedName>
    <definedName name="wrn.LeadsGRC." hidden="1">{#N/A,#N/A,FALSE,"J-GRC";#N/A,#N/A,FALSE,"L-DT-GRC";#N/A,#N/A,FALSE,"L-DF-GRC";#N/A,#N/A,FALSE,"P-GRC";#N/A,#N/A,FALSE,"N-GRC";#N/A,#N/A,FALSE,"O-GRC";#N/A,#N/A,FALSE,"G-GRC"}</definedName>
    <definedName name="wrn.Legal." localSheetId="1"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localSheetId="1"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localSheetId="1"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localSheetId="1" hidden="1">{#N/A,#N/A,FALSE,"Assumps";#N/A,#N/A,FALSE,"Owned";#N/A,#N/A,FALSE,"Retail";#N/A,#N/A,FALSE,"Retail2";#N/A,#N/A,FALSE,"Parking";#N/A,#N/A,FALSE,"Manage";#N/A,#N/A,FALSE,"Manback";#N/A,#N/A,FALSE,"Invest";#N/A,#N/A,FALSE,"Commercial"}</definedName>
    <definedName name="wrn.LewersII." hidden="1">{#N/A,#N/A,FALSE,"Assumps";#N/A,#N/A,FALSE,"Owned";#N/A,#N/A,FALSE,"Retail";#N/A,#N/A,FALSE,"Retail2";#N/A,#N/A,FALSE,"Parking";#N/A,#N/A,FALSE,"Manage";#N/A,#N/A,FALSE,"Manback";#N/A,#N/A,FALSE,"Invest";#N/A,#N/A,FALSE,"Commercial"}</definedName>
    <definedName name="wrn.LoanInformation." localSheetId="1" hidden="1">{#N/A,#N/A,FALSE,"LoanAssumptions"}</definedName>
    <definedName name="wrn.LoanInformation." hidden="1">{#N/A,#N/A,FALSE,"LoanAssumptions"}</definedName>
    <definedName name="wrn.LTV._.Output." localSheetId="1" hidden="1">{"LTV Output",#N/A,FALSE,"Output"}</definedName>
    <definedName name="wrn.LTV._.Output." hidden="1">{"LTV Output",#N/A,FALSE,"Output"}</definedName>
    <definedName name="wrn.Manpower._.Details." localSheetId="1" hidden="1">{"Total Indirect Manpower",#N/A,FALSE,"J";"Total Direct Manpower",#N/A,FALSE,"J";"Direct Structural Manpower",#N/A,FALSE,"J";"Direct Mechanical Manpower",#N/A,FALSE,"J";"Direct Piping Manpower",#N/A,FALSE,"J";"Direct Tanks Manpower",#N/A,FALSE,"J";"Direct ElecInstrSS Manpower",#N/A,FALSE,"J"}</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localSheetId="1" hidden="1">{#N/A,#N/A,FALSE,"General";#N/A,#N/A,FALSE,"Rooms";#N/A,#N/A,FALSE,"Undistributed";#N/A,#N/A,FALSE,"F&amp;B";#N/A,#N/A,FALSE,"NEW MODEL";#N/A,#N/A,FALSE,"P&amp;L I"}</definedName>
    <definedName name="wrn.Mission._.Bay._.Sheets." hidden="1">{#N/A,#N/A,FALSE,"General";#N/A,#N/A,FALSE,"Rooms";#N/A,#N/A,FALSE,"Undistributed";#N/A,#N/A,FALSE,"F&amp;B";#N/A,#N/A,FALSE,"NEW MODEL";#N/A,#N/A,FALSE,"P&amp;L I"}</definedName>
    <definedName name="wrn.MonthlyRentRoll." localSheetId="1" hidden="1">{"MonthlyRentRoll",#N/A,FALSE,"RentRoll"}</definedName>
    <definedName name="wrn.MonthlyRentRoll." hidden="1">{"MonthlyRentRoll",#N/A,FALSE,"RentRoll"}</definedName>
    <definedName name="wrn.Occupancy._.Calcs." localSheetId="1" hidden="1">{#N/A,#N/A,FALSE,"Occ. Calcs"}</definedName>
    <definedName name="wrn.Occupancy._.Calcs." hidden="1">{#N/A,#N/A,FALSE,"Occ. Calcs"}</definedName>
    <definedName name="wrn.ON_COSTS." localSheetId="1" hidden="1">{#N/A,#N/A,FALSE,"Summary";#N/A,#N/A,FALSE,"Plant";#N/A,#N/A,FALSE,"Staff";#N/A,#N/A,FALSE,"Prelim";#N/A,#N/A,FALSE,"Others"}</definedName>
    <definedName name="wrn.ON_COSTS." hidden="1">{#N/A,#N/A,FALSE,"Summary";#N/A,#N/A,FALSE,"Plant";#N/A,#N/A,FALSE,"Staff";#N/A,#N/A,FALSE,"Prelim";#N/A,#N/A,FALSE,"Others"}</definedName>
    <definedName name="wrn.One._.Pager._.plus._.Technicals." localSheetId="1" hidden="1">{#N/A,#N/A,FALSE,"One Pager";#N/A,#N/A,FALSE,"Technical"}</definedName>
    <definedName name="wrn.One._.Pager._.plus._.Technicals." hidden="1">{#N/A,#N/A,FALSE,"One Pager";#N/A,#N/A,FALSE,"Technical"}</definedName>
    <definedName name="wrn.OperatingAssumtions." localSheetId="1" hidden="1">{#N/A,#N/A,FALSE,"OperatingAssumptions"}</definedName>
    <definedName name="wrn.OperatingAssumtions." hidden="1">{#N/A,#N/A,FALSE,"OperatingAssumptions"}</definedName>
    <definedName name="wrn.Operations._.Review." localSheetId="1" hidden="1">{#N/A,#N/A,FALSE,"Proforma Five Yr";#N/A,#N/A,FALSE,"Occ and Rate";#N/A,#N/A,FALSE,"PF Input";#N/A,#N/A,FALSE,"Hotcomps"}</definedName>
    <definedName name="wrn.Operations._.Review." hidden="1">{#N/A,#N/A,FALSE,"Proforma Five Yr";#N/A,#N/A,FALSE,"Occ and Rate";#N/A,#N/A,FALSE,"PF Input";#N/A,#N/A,FALSE,"Hotcomps"}</definedName>
    <definedName name="wrn.Ops._.Charlie._.Packet." localSheetId="1" hidden="1">{#N/A,#N/A,FALSE,"Proforma Five Yr";#N/A,#N/A,FALSE,"Occ and Rate";#N/A,#N/A,FALSE,"PF Input";#N/A,#N/A,FALSE,"Ops Summary";#N/A,#N/A,FALSE,"Hotcomps"}</definedName>
    <definedName name="wrn.Ops._.Charlie._.Packet." hidden="1">{#N/A,#N/A,FALSE,"Proforma Five Yr";#N/A,#N/A,FALSE,"Occ and Rate";#N/A,#N/A,FALSE,"PF Input";#N/A,#N/A,FALSE,"Ops Summary";#N/A,#N/A,FALSE,"Hotcomps"}</definedName>
    <definedName name="wrn.Others." localSheetId="1" hidden="1">{#N/A,#N/A,FALSE,"O-RDD";#N/A,#N/A,FALSE,"O-ODrs"}</definedName>
    <definedName name="wrn.Others." hidden="1">{#N/A,#N/A,FALSE,"O-RDD";#N/A,#N/A,FALSE,"O-ODrs"}</definedName>
    <definedName name="wrn.Output3Column." localSheetId="1" hidden="1">{"Output-3Column",#N/A,FALSE,"Output"}</definedName>
    <definedName name="wrn.Output3Column." hidden="1">{"Output-3Column",#N/A,FALSE,"Output"}</definedName>
    <definedName name="wrn.OutputAll." localSheetId="1" hidden="1">{"Output-All",#N/A,FALSE,"Output"}</definedName>
    <definedName name="wrn.OutputAll." hidden="1">{"Output-All",#N/A,FALSE,"Output"}</definedName>
    <definedName name="wrn.OutputBaseYear." localSheetId="1" hidden="1">{"Output-BaseYear",#N/A,FALSE,"Output"}</definedName>
    <definedName name="wrn.OutputBaseYear." hidden="1">{"Output-BaseYear",#N/A,FALSE,"Output"}</definedName>
    <definedName name="wrn.OutputMin." localSheetId="1" hidden="1">{"Output-Min",#N/A,FALSE,"Output"}</definedName>
    <definedName name="wrn.OutputMin." hidden="1">{"Output-Min",#N/A,FALSE,"Output"}</definedName>
    <definedName name="wrn.OutputPercent." localSheetId="1" hidden="1">{"Output%",#N/A,FALSE,"Output"}</definedName>
    <definedName name="wrn.OutputPercent." hidden="1">{"Output%",#N/A,FALSE,"Output"}</definedName>
    <definedName name="wrn.Package." localSheetId="1" hidden="1">{#N/A,#N/A,FALSE,"Rationale";#N/A,#N/A,FALSE,"SUPPLY &amp; DEMAND";#N/A,#N/A,FALSE,"5 YR PROFORMA";#N/A,#N/A,FALSE,"INVESTMENT RETURNS SUMMARY";#N/A,#N/A,FALSE,"Executive Summary"}</definedName>
    <definedName name="wrn.Package." hidden="1">{#N/A,#N/A,FALSE,"Rationale";#N/A,#N/A,FALSE,"SUPPLY &amp; DEMAND";#N/A,#N/A,FALSE,"5 YR PROFORMA";#N/A,#N/A,FALSE,"INVESTMENT RETURNS SUMMARY";#N/A,#N/A,FALSE,"Executive Summary"}</definedName>
    <definedName name="wrn.Penetration." localSheetId="1" hidden="1">{#N/A,#N/A,FALSE,"Mkt Pen"}</definedName>
    <definedName name="wrn.Penetration." hidden="1">{#N/A,#N/A,FALSE,"Mkt Pen"}</definedName>
    <definedName name="wrn.Phase._.I." localSheetId="1" hidden="1">{#N/A,#N/A,FALSE,"Transaction Summary-DTW";#N/A,#N/A,FALSE,"Proforma Five Yr";#N/A,#N/A,FALSE,"Occ and Rate"}</definedName>
    <definedName name="wrn.Phase._.I." hidden="1">{#N/A,#N/A,FALSE,"Transaction Summary-DTW";#N/A,#N/A,FALSE,"Proforma Five Yr";#N/A,#N/A,FALSE,"Occ and Rate"}</definedName>
    <definedName name="wrn.pr3sty." localSheetId="1" hidden="1">{#N/A,#N/A,FALSE,"intag";#N/A,#N/A,FALSE,"budg";#N/A,#N/A,FALSE,"samtl"}</definedName>
    <definedName name="wrn.pr3sty." hidden="1">{#N/A,#N/A,FALSE,"intag";#N/A,#N/A,FALSE,"budg";#N/A,#N/A,FALSE,"samtl"}</definedName>
    <definedName name="wrn.pr3sty.neu" localSheetId="1" hidden="1">{#N/A,#N/A,FALSE,"intag";#N/A,#N/A,FALSE,"budg";#N/A,#N/A,FALSE,"samtl"}</definedName>
    <definedName name="wrn.pr3sty.neu" hidden="1">{#N/A,#N/A,FALSE,"intag";#N/A,#N/A,FALSE,"budg";#N/A,#N/A,FALSE,"samtl"}</definedName>
    <definedName name="wrn.Presentation." localSheetId="1" hidden="1">{#N/A,#N/A,TRUE,"Summary";"AnnualRentRoll",#N/A,TRUE,"RentRoll";#N/A,#N/A,TRUE,"ExitStratigy";#N/A,#N/A,TRUE,"OperatingAssumptions"}</definedName>
    <definedName name="wrn.Presentation." hidden="1">{#N/A,#N/A,TRUE,"Summary";"AnnualRentRoll",#N/A,TRUE,"RentRoll";#N/A,#N/A,TRUE,"ExitStratigy";#N/A,#N/A,TRUE,"OperatingAssumptions"}</definedName>
    <definedName name="wrn.Primary._.Competition." localSheetId="1" hidden="1">{#N/A,#N/A,FALSE,"Primary"}</definedName>
    <definedName name="wrn.Primary._.Competition." hidden="1">{#N/A,#N/A,FALSE,"Primary"}</definedName>
    <definedName name="wrn.Principal." localSheetId="1" hidden="1">{#N/A,#N/A,FALSE,"Principal";#N/A,#N/A,FALSE,"Principal2"}</definedName>
    <definedName name="wrn.Principal." hidden="1">{#N/A,#N/A,FALSE,"Principal";#N/A,#N/A,FALSE,"Principal2"}</definedName>
    <definedName name="wrn.Print." localSheetId="1" hidden="1">{"vi1",#N/A,FALSE,"Financial Statements";"vi2",#N/A,FALSE,"Financial Statements";#N/A,#N/A,FALSE,"DCF"}</definedName>
    <definedName name="wrn.Print." hidden="1">{"vi1",#N/A,FALSE,"Financial Statements";"vi2",#N/A,FALSE,"Financial Statements";#N/A,#N/A,FALSE,"DCF"}</definedName>
    <definedName name="wrn.Print._.4." localSheetId="1" hidden="1">{"Outflow 1",#N/A,FALSE,"Outflows-Inflows";"Outflow 2",#N/A,FALSE,"Outflows-Inflows";"Inflow 1",#N/A,FALSE,"Outflows-Inflows";"Inflow 2",#N/A,FALSE,"Outflows-Inflows"}</definedName>
    <definedName name="wrn.Print._.4." hidden="1">{"Outflow 1",#N/A,FALSE,"Outflows-Inflows";"Outflow 2",#N/A,FALSE,"Outflows-Inflows";"Inflow 1",#N/A,FALSE,"Outflows-Inflows";"Inflow 2",#N/A,FALSE,"Outflows-Inflows"}</definedName>
    <definedName name="wrn.Print._.6." localSheetId="1" hidden="1">{"print 1.6",#N/A,FALSE,"Sheet1";"print 2.6",#N/A,FALSE,"Sheet1";"print 3.6",#N/A,FALSE,"Sheet1";"print 4.6",#N/A,FALSE,"Sheet1";"print 5.6",#N/A,FALSE,"Sheet1";"print 6.6",#N/A,FALSE,"Sheet1"}</definedName>
    <definedName name="wrn.Print._.6." hidden="1">{"print 1.6",#N/A,FALSE,"Sheet1";"print 2.6",#N/A,FALSE,"Sheet1";"print 3.6",#N/A,FALSE,"Sheet1";"print 4.6",#N/A,FALSE,"Sheet1";"print 5.6",#N/A,FALSE,"Sheet1";"print 6.6",#N/A,FALSE,"Sheet1"}</definedName>
    <definedName name="wrn.PRINT._.REPORT." localSheetId="1" hidden="1">{#N/A,#N/A,FALSE,"summary";#N/A,#N/A,FALSE,"preliminy";#N/A,#N/A,FALSE,"bill 3";#N/A,#N/A,FALSE,"bill 4"}</definedName>
    <definedName name="wrn.PRINT._.REPORT." hidden="1">{#N/A,#N/A,FALSE,"summary";#N/A,#N/A,FALSE,"preliminy";#N/A,#N/A,FALSE,"bill 3";#N/A,#N/A,FALSE,"bill 4"}</definedName>
    <definedName name="wrn.Print.B" localSheetId="1" hidden="1">{"View1",#N/A,FALSE,"Sheet1";"View2",#N/A,FALSE,"Sheet1"}</definedName>
    <definedName name="wrn.Print.B" hidden="1">{"View1",#N/A,FALSE,"Sheet1";"View2",#N/A,FALSE,"Sheet1"}</definedName>
    <definedName name="wrn.print2" localSheetId="1" hidden="1">{"View1",#N/A,FALSE,"Sheet1";"View2",#N/A,FALSE,"Sheet1"}</definedName>
    <definedName name="wrn.print2" hidden="1">{"View1",#N/A,FALSE,"Sheet1";"View2",#N/A,FALSE,"Sheet1"}</definedName>
    <definedName name="wrn.PrintallD." localSheetId="1" hidden="1">{#N/A,#N/A,FALSE,"SumD";#N/A,#N/A,FALSE,"ElecD";#N/A,#N/A,FALSE,"MechD";#N/A,#N/A,FALSE,"GeotD";#N/A,#N/A,FALSE,"PrcsD";#N/A,#N/A,FALSE,"TunnD";#N/A,#N/A,FALSE,"CivlD";#N/A,#N/A,FALSE,"NtwkD";#N/A,#N/A,FALSE,"EstgD";#N/A,#N/A,FALSE,"PEngD"}</definedName>
    <definedName name="wrn.PrintallD." hidden="1">{#N/A,#N/A,FALSE,"SumD";#N/A,#N/A,FALSE,"ElecD";#N/A,#N/A,FALSE,"MechD";#N/A,#N/A,FALSE,"GeotD";#N/A,#N/A,FALSE,"PrcsD";#N/A,#N/A,FALSE,"TunnD";#N/A,#N/A,FALSE,"CivlD";#N/A,#N/A,FALSE,"NtwkD";#N/A,#N/A,FALSE,"EstgD";#N/A,#N/A,FALSE,"PEngD"}</definedName>
    <definedName name="wrn.PrintallG." localSheetId="1" hidden="1">{#N/A,#N/A,FALSE,"SumG";#N/A,#N/A,FALSE,"ElecG";#N/A,#N/A,FALSE,"MechG";#N/A,#N/A,FALSE,"GeotG";#N/A,#N/A,FALSE,"PrcsG";#N/A,#N/A,FALSE,"TunnG";#N/A,#N/A,FALSE,"CivlG";#N/A,#N/A,FALSE,"NtwkG";#N/A,#N/A,FALSE,"EstgG";#N/A,#N/A,FALSE,"PEngG"}</definedName>
    <definedName name="wrn.PrintallG." hidden="1">{#N/A,#N/A,FALSE,"SumG";#N/A,#N/A,FALSE,"ElecG";#N/A,#N/A,FALSE,"MechG";#N/A,#N/A,FALSE,"GeotG";#N/A,#N/A,FALSE,"PrcsG";#N/A,#N/A,FALSE,"TunnG";#N/A,#N/A,FALSE,"CivlG";#N/A,#N/A,FALSE,"NtwkG";#N/A,#N/A,FALSE,"EstgG";#N/A,#N/A,FALSE,"PEngG"}</definedName>
    <definedName name="wrn.printb2" localSheetId="1" hidden="1">{"View1",#N/A,FALSE,"Sheet1";"View2",#N/A,FALSE,"Sheet1"}</definedName>
    <definedName name="wrn.printb2" hidden="1">{"View1",#N/A,FALSE,"Sheet1";"View2",#N/A,FALSE,"Sheet1"}</definedName>
    <definedName name="wrn.PrintCurr." localSheetId="1" hidden="1">{#N/A,#N/A,FALSE,"Sheet1";#N/A,#N/A,FALSE,"Sheet2";#N/A,#N/A,FALSE,"Sheet3"}</definedName>
    <definedName name="wrn.PrintCurr." hidden="1">{#N/A,#N/A,FALSE,"Sheet1";#N/A,#N/A,FALSE,"Sheet2";#N/A,#N/A,FALSE,"Sheet3"}</definedName>
    <definedName name="wrn.PrintPrev1." localSheetId="1" hidden="1">{#N/A,#N/A,FALSE,"Sheet4";#N/A,#N/A,FALSE,"Sheet5";#N/A,#N/A,FALSE,"Sheet6"}</definedName>
    <definedName name="wrn.PrintPrev1." hidden="1">{#N/A,#N/A,FALSE,"Sheet4";#N/A,#N/A,FALSE,"Sheet5";#N/A,#N/A,FALSE,"Sheet6"}</definedName>
    <definedName name="wrn.PrintPrev2." localSheetId="1" hidden="1">{#N/A,#N/A,FALSE,"Sheet7";#N/A,#N/A,FALSE,"Sheet8";#N/A,#N/A,FALSE,"Sheet9"}</definedName>
    <definedName name="wrn.PrintPrev2." hidden="1">{#N/A,#N/A,FALSE,"Sheet7";#N/A,#N/A,FALSE,"Sheet8";#N/A,#N/A,FALSE,"Sheet9"}</definedName>
    <definedName name="wrn.Prints._.All." localSheetId="1" hidden="1">{"Main",#N/A,FALSE,"Wacker";"Main2",#N/A,FALSE,"Wacker";"Value",#N/A,FALSE,"Wacker";"Sensitivity",#N/A,FALSE,"Wacker";"Paine",#N/A,FALSE,"Wacker";"Quaker",#N/A,FALSE,"Wacker";"Wacker",#N/A,FALSE,"Wacker";"1900",#N/A,FALSE,"Wacker";"1901",#N/A,FALSE,"Wacker"}</definedName>
    <definedName name="wrn.Prints._.All." hidden="1">{"Main",#N/A,FALSE,"Wacker";"Main2",#N/A,FALSE,"Wacker";"Value",#N/A,FALSE,"Wacker";"Sensitivity",#N/A,FALSE,"Wacker";"Paine",#N/A,FALSE,"Wacker";"Quaker",#N/A,FALSE,"Wacker";"Wacker",#N/A,FALSE,"Wacker";"1900",#N/A,FALSE,"Wacker";"1901",#N/A,FALSE,"Wacker"}</definedName>
    <definedName name="wrn.Prints._All.B" localSheetId="1"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localSheetId="1" hidden="1">{#N/A,#N/A,FALSE,"Occ and Rate";#N/A,#N/A,FALSE,"PF Input";#N/A,#N/A,FALSE,"Proforma Five Yr";#N/A,#N/A,FALSE,"Hotcomps"}</definedName>
    <definedName name="wrn.Proforma._.Review." hidden="1">{#N/A,#N/A,FALSE,"Occ and Rate";#N/A,#N/A,FALSE,"PF Input";#N/A,#N/A,FALSE,"Proforma Five Yr";#N/A,#N/A,FALSE,"Hotcomps"}</definedName>
    <definedName name="wrn.PropertyInformation." localSheetId="1" hidden="1">{#N/A,#N/A,FALSE,"PropertyInfo"}</definedName>
    <definedName name="wrn.PropertyInformation." hidden="1">{#N/A,#N/A,FALSE,"PropertyInfo"}</definedName>
    <definedName name="wrn.Redundant._.Equipment._.Option." localSheetId="1" hidden="1">{"pumps",#N/A,FALSE,"Option"}</definedName>
    <definedName name="wrn.Redundant._.Equipment._.Option." hidden="1">{"pumps",#N/A,FALSE,"Option"}</definedName>
    <definedName name="wrn.Retention._.Statement." localSheetId="1" hidden="1">{"Retention",#N/A,FALSE,"Subcontractor";"Retention",#N/A,FALSE,"Supplier";"Retention",#N/A,FALSE,"Statutory Authorities"}</definedName>
    <definedName name="wrn.Retention._.Statement." hidden="1">{"Retention",#N/A,FALSE,"Subcontractor";"Retention",#N/A,FALSE,"Supplier";"Retention",#N/A,FALSE,"Statutory Authorities"}</definedName>
    <definedName name="wrn.Secondary._.Competition." localSheetId="1" hidden="1">{#N/A,#N/A,FALSE,"Secondary"}</definedName>
    <definedName name="wrn.Secondary._.Competition." hidden="1">{#N/A,#N/A,FALSE,"Secondary"}</definedName>
    <definedName name="wrn.Selected._.Sheets." localSheetId="1"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localSheetId="1"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localSheetId="1" hidden="1">{#N/A,#N/A,FALSE,"Assumps";#N/A,#N/A,FALSE,"Owned";#N/A,#N/A,FALSE,"Manage";#N/A,#N/A,FALSE,"Manback";#N/A,#N/A,FALSE,"Invest";#N/A,#N/A,FALSE,"Commercial"}</definedName>
    <definedName name="wrn.SethII." hidden="1">{#N/A,#N/A,FALSE,"Assumps";#N/A,#N/A,FALSE,"Owned";#N/A,#N/A,FALSE,"Manage";#N/A,#N/A,FALSE,"Manback";#N/A,#N/A,FALSE,"Invest";#N/A,#N/A,FALSE,"Commercial"}</definedName>
    <definedName name="wrn.Short._.Print." localSheetId="1" hidden="1">{#N/A,#N/A,FALSE,"Cover";#N/A,#N/A,FALSE,"Stack";#N/A,#N/A,FALSE,"Cost S";#N/A,#N/A,FALSE," CF";#N/A,#N/A,FALSE,"Investor"}</definedName>
    <definedName name="wrn.Short._.Print." hidden="1">{#N/A,#N/A,FALSE,"Cover";#N/A,#N/A,FALSE,"Stack";#N/A,#N/A,FALSE,"Cost S";#N/A,#N/A,FALSE," CF";#N/A,#N/A,FALSE,"Investor"}</definedName>
    <definedName name="wrn.Site._.expenses." localSheetId="1" hidden="1">{#N/A,#N/A,FALSE,"Expenses";#N/A,#N/A,FALSE,"Expenses"}</definedName>
    <definedName name="wrn.Site._.expenses." hidden="1">{#N/A,#N/A,FALSE,"Expenses";#N/A,#N/A,FALSE,"Expenses"}</definedName>
    <definedName name="wrn.Stat._.Auths." localSheetId="1" hidden="1">{"Retention",#N/A,FALSE,"Statutory Authorities";"Contract Sums",#N/A,FALSE,"Statutory Authorities";"Accounts",#N/A,FALSE,"Statutory Authorities"}</definedName>
    <definedName name="wrn.Stat._.Auths." hidden="1">{"Retention",#N/A,FALSE,"Statutory Authorities";"Contract Sums",#N/A,FALSE,"Statutory Authorities";"Accounts",#N/A,FALSE,"Statutory Authorities"}</definedName>
    <definedName name="wrn.STG._.BLDG._.ENCLOSURE." localSheetId="1" hidden="1">{"turbine",#N/A,FALSE,"Option"}</definedName>
    <definedName name="wrn.STG._.BLDG._.ENCLOSURE." hidden="1">{"turbine",#N/A,FALSE,"Option"}</definedName>
    <definedName name="wrn.struckgi." localSheetId="1" hidden="1">{#N/A,#N/A,TRUE,"arnitower";#N/A,#N/A,TRUE,"arnigarage "}</definedName>
    <definedName name="wrn.struckgi." hidden="1">{#N/A,#N/A,TRUE,"arnitower";#N/A,#N/A,TRUE,"arnigarage "}</definedName>
    <definedName name="wrn.Subbies." localSheetId="1" hidden="1">{"Retention",#N/A,FALSE,"Subcontractor";"Contract Sums",#N/A,FALSE,"Subcontractor";"Accounts",#N/A,FALSE,"Subcontractor"}</definedName>
    <definedName name="wrn.Subbies." hidden="1">{"Retention",#N/A,FALSE,"Subcontractor";"Contract Sums",#N/A,FALSE,"Subcontractor";"Accounts",#N/A,FALSE,"Subcontractor"}</definedName>
    <definedName name="wrn.Summary." localSheetId="1" hidden="1">{#N/A,#N/A,FALSE,"Overall Trade &amp; Area";#N/A,#N/A,FALSE,"Overall EPC";#N/A,#N/A,FALSE,"EPC-TTIL";#N/A,#N/A,FALSE,"EPC-1";#N/A,#N/A,FALSE,"EPC-2";#N/A,#N/A,FALSE,"TR"}</definedName>
    <definedName name="wrn.Summary." hidden="1">{#N/A,#N/A,FALSE,"Overall Trade &amp; Area";#N/A,#N/A,FALSE,"Overall EPC";#N/A,#N/A,FALSE,"EPC-TTIL";#N/A,#N/A,FALSE,"EPC-1";#N/A,#N/A,FALSE,"EPC-2";#N/A,#N/A,FALSE,"TR"}</definedName>
    <definedName name="wrn.Suppliers." localSheetId="1" hidden="1">{"Retention",#N/A,FALSE,"Supplier";"Contract Sums",#N/A,FALSE,"Supplier";"Accounts",#N/A,FALSE,"Supplier"}</definedName>
    <definedName name="wrn.Suppliers." hidden="1">{"Retention",#N/A,FALSE,"Supplier";"Contract Sums",#N/A,FALSE,"Supplier";"Accounts",#N/A,FALSE,"Supplier"}</definedName>
    <definedName name="wrn.Supply._.Additions." localSheetId="1" hidden="1">{#N/A,#N/A,FALSE,"Supply Addn"}</definedName>
    <definedName name="wrn.Supply._.Additions." hidden="1">{#N/A,#N/A,FALSE,"Supply Addn"}</definedName>
    <definedName name="wrn.TEST." localSheetId="1" hidden="1">{#N/A,#N/A,FALSE,"估價單  (3)"}</definedName>
    <definedName name="wrn.TEST." hidden="1">{#N/A,#N/A,FALSE,"估價單  (3)"}</definedName>
    <definedName name="wrn.Totar." localSheetId="1" hidden="1">{"Totax",#N/A,FALSE,"Sheet1";#N/A,#N/A,FALSE,"Law Output"}</definedName>
    <definedName name="wrn.Totar." hidden="1">{"Totax",#N/A,FALSE,"Sheet1";#N/A,#N/A,FALSE,"Law Output"}</definedName>
    <definedName name="wrn.Tycon._.Model." localSheetId="1" hidden="1">{"rtn",#N/A,FALSE,"RTN";"tables",#N/A,FALSE,"RTN";"cf",#N/A,FALSE,"CF";"stats",#N/A,FALSE,"Stats";"prop",#N/A,FALSE,"Prop"}</definedName>
    <definedName name="wrn.Tycon._.Model." hidden="1">{"rtn",#N/A,FALSE,"RTN";"tables",#N/A,FALSE,"RTN";"cf",#N/A,FALSE,"CF";"stats",#N/A,FALSE,"Stats";"prop",#N/A,FALSE,"Prop"}</definedName>
    <definedName name="wrn.valn." localSheetId="1" hidden="1">{#N/A,#N/A,TRUE,"valbd";#N/A,#N/A,TRUE,"Summy"}</definedName>
    <definedName name="wrn.valn." hidden="1">{#N/A,#N/A,TRUE,"valbd";#N/A,#N/A,TRUE,"Summy"}</definedName>
    <definedName name="wrn.VALUATION." localSheetId="1" hidden="1">{#N/A,#N/A,FALSE,"Valuation Assumptions";#N/A,#N/A,FALSE,"Summary";#N/A,#N/A,FALSE,"DCF";#N/A,#N/A,FALSE,"Valuation";#N/A,#N/A,FALSE,"WACC";#N/A,#N/A,FALSE,"UBVH";#N/A,#N/A,FALSE,"Free Cash Flow"}</definedName>
    <definedName name="wrn.VALUATION." hidden="1">{#N/A,#N/A,FALSE,"Valuation Assumptions";#N/A,#N/A,FALSE,"Summary";#N/A,#N/A,FALSE,"DCF";#N/A,#N/A,FALSE,"Valuation";#N/A,#N/A,FALSE,"WACC";#N/A,#N/A,FALSE,"UBVH";#N/A,#N/A,FALSE,"Free Cash Flow"}</definedName>
    <definedName name="wrn.VALUATION._.REPORT." localSheetId="1"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localSheetId="1" hidden="1">{#N/A,#N/A,TRUE,"Cover";#N/A,#N/A,TRUE,"Conts";#N/A,#N/A,TRUE,"VOS";#N/A,#N/A,TRUE,"Warrington";#N/A,#N/A,TRUE,"Widnes"}</definedName>
    <definedName name="wrn.Warrington._.Widnes._.QS._.Costs." hidden="1">{#N/A,#N/A,TRUE,"Cover";#N/A,#N/A,TRUE,"Conts";#N/A,#N/A,TRUE,"VOS";#N/A,#N/A,TRUE,"Warrington";#N/A,#N/A,TRUE,"Widnes"}</definedName>
    <definedName name="wrn.WHOUSE._.CT." localSheetId="1" hidden="1">{"WESTINGHOUSE",#N/A,FALSE,"Option"}</definedName>
    <definedName name="wrn.WHOUSE._.CT." hidden="1">{"WESTINGHOUSE",#N/A,FALSE,"Option"}</definedName>
    <definedName name="wrn.WorkBook._.Print." localSheetId="1"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localSheetId="1" hidden="1">{#N/A,#N/A,FALSE,"골재소요량";#N/A,#N/A,FALSE,"골재소요량"}</definedName>
    <definedName name="wrn.골재소요량." hidden="1">{#N/A,#N/A,FALSE,"골재소요량";#N/A,#N/A,FALSE,"골재소요량"}</definedName>
    <definedName name="wrn.광명._.장미." localSheetId="1" hidden="1">{#N/A,#N/A,FALSE,"기초사업정보(1)";#N/A,#N/A,FALSE,"기초사업정보(2)";#N/A,#N/A,FALSE,"기초사업정보(3)";#N/A,#N/A,FALSE,"QG1 분양률 리스크 평가";#N/A,#N/A,FALSE,"QG1 주요 추가 리스크 평가";#N/A,#N/A,FALSE,"QG1 전략과 종합"}</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localSheetId="1" hidden="1">{#N/A,#N/A,FALSE,"전력간선"}</definedName>
    <definedName name="wrn.교육청." hidden="1">{#N/A,#N/A,FALSE,"전력간선"}</definedName>
    <definedName name="wrn.구조2." localSheetId="1" hidden="1">{#N/A,#N/A,FALSE,"구조2"}</definedName>
    <definedName name="wrn.구조2." hidden="1">{#N/A,#N/A,FALSE,"구조2"}</definedName>
    <definedName name="wrn.단가표지." localSheetId="1" hidden="1">{#N/A,#N/A,FALSE,"단가표지"}</definedName>
    <definedName name="wrn.단가표지." hidden="1">{#N/A,#N/A,FALSE,"단가표지"}</definedName>
    <definedName name="wrn.리스크시트." localSheetId="1" hidden="1">{#N/A,#N/A,FALSE,"QG1 분양률 리스크 평가";#N/A,#N/A,FALSE,"QG1 주요 추가 리스크 평가";#N/A,#N/A,FALSE,"분양률";#N/A,#N/A,FALSE,"Back-up";#N/A,#N/A,FALSE,"QG1 전략과 종합"}</definedName>
    <definedName name="wrn.리스크시트." hidden="1">{#N/A,#N/A,FALSE,"QG1 분양률 리스크 평가";#N/A,#N/A,FALSE,"QG1 주요 추가 리스크 평가";#N/A,#N/A,FALSE,"분양률";#N/A,#N/A,FALSE,"Back-up";#N/A,#N/A,FALSE,"QG1 전략과 종합"}</definedName>
    <definedName name="wrn.배수1." localSheetId="1" hidden="1">{#N/A,#N/A,FALSE,"배수1"}</definedName>
    <definedName name="wrn.배수1." hidden="1">{#N/A,#N/A,FALSE,"배수1"}</definedName>
    <definedName name="wrn.배수2." localSheetId="1" hidden="1">{#N/A,#N/A,FALSE,"배수2"}</definedName>
    <definedName name="wrn.배수2." hidden="1">{#N/A,#N/A,FALSE,"배수2"}</definedName>
    <definedName name="wrn.부대1." localSheetId="1" hidden="1">{#N/A,#N/A,FALSE,"부대1"}</definedName>
    <definedName name="wrn.부대1." hidden="1">{#N/A,#N/A,FALSE,"부대1"}</definedName>
    <definedName name="wrn.부대2." localSheetId="1" hidden="1">{#N/A,#N/A,FALSE,"부대2"}</definedName>
    <definedName name="wrn.부대2." hidden="1">{#N/A,#N/A,FALSE,"부대2"}</definedName>
    <definedName name="wrn.부산주경기장."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localSheetId="1" hidden="1">{#N/A,#N/A,FALSE,"속도"}</definedName>
    <definedName name="wrn.속도." hidden="1">{#N/A,#N/A,FALSE,"속도"}</definedName>
    <definedName name="wrn.실행품의." localSheetId="1" hidden="1">{#N/A,#N/A,FALSE,"갑지";#N/A,#N/A,FALSE,"개요";#N/A,#N/A,FALSE,"비목별";#N/A,#N/A,FALSE,"건물별";#N/A,#N/A,FALSE,"기구표";#N/A,#N/A,FALSE,"직원투입"}</definedName>
    <definedName name="wrn.실행품의." hidden="1">{#N/A,#N/A,FALSE,"갑지";#N/A,#N/A,FALSE,"개요";#N/A,#N/A,FALSE,"비목별";#N/A,#N/A,FALSE,"건물별";#N/A,#N/A,FALSE,"기구표";#N/A,#N/A,FALSE,"직원투입"}</definedName>
    <definedName name="wrn.역삼동._.기획." localSheetId="1"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localSheetId="1"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localSheetId="1" hidden="1">{#N/A,#N/A,FALSE,"운반시간"}</definedName>
    <definedName name="wrn.운반시간." hidden="1">{#N/A,#N/A,FALSE,"운반시간"}</definedName>
    <definedName name="wrn.이인주." localSheetId="1" hidden="1">{#N/A,#N/A,FALSE,"물량산출"}</definedName>
    <definedName name="wrn.이인주." hidden="1">{#N/A,#N/A,FALSE,"물량산출"}</definedName>
    <definedName name="wrn.이정표." localSheetId="1" hidden="1">{#N/A,#N/A,FALSE,"이정표"}</definedName>
    <definedName name="wrn.이정표." hidden="1">{#N/A,#N/A,FALSE,"이정표"}</definedName>
    <definedName name="wrn.제기동._.교안._.그림없음." localSheetId="1"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localSheetId="1"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localSheetId="1" hidden="1">{#N/A,#N/A,FALSE,"총괄예산";#N/A,#N/A,FALSE,"예산1";#N/A,#N/A,FALSE,"예산2";#N/A,#N/A,FALSE,"예산3";#N/A,#N/A,FALSE,"예산4";#N/A,#N/A,FALSE,"홍보예산 (6억)"}</definedName>
    <definedName name="wrn.제기동._.비용재품의." hidden="1">{#N/A,#N/A,FALSE,"총괄예산";#N/A,#N/A,FALSE,"예산1";#N/A,#N/A,FALSE,"예산2";#N/A,#N/A,FALSE,"예산3";#N/A,#N/A,FALSE,"예산4";#N/A,#N/A,FALSE,"홍보예산 (6억)"}</definedName>
    <definedName name="wrn.조골재." localSheetId="1" hidden="1">{#N/A,#N/A,FALSE,"조골재"}</definedName>
    <definedName name="wrn.조골재." hidden="1">{#N/A,#N/A,FALSE,"조골재"}</definedName>
    <definedName name="wrn.지수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localSheetId="1"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localSheetId="1" hidden="1">{#N/A,#N/A,TRUE,"사업자등록증 (2)"}</definedName>
    <definedName name="wrn.진흥." hidden="1">{#N/A,#N/A,TRUE,"사업자등록증 (2)"}</definedName>
    <definedName name="wrn.철골집계표._.5칸." localSheetId="1" hidden="1">{#N/A,#N/A,FALSE,"Sheet1"}</definedName>
    <definedName name="wrn.철골집계표._.5칸." hidden="1">{#N/A,#N/A,FALSE,"Sheet1"}</definedName>
    <definedName name="wrn.토공1." localSheetId="1" hidden="1">{#N/A,#N/A,FALSE,"구조1"}</definedName>
    <definedName name="wrn.토공1." hidden="1">{#N/A,#N/A,FALSE,"구조1"}</definedName>
    <definedName name="wrn.토공2." localSheetId="1" hidden="1">{#N/A,#N/A,FALSE,"토공2"}</definedName>
    <definedName name="wrn.토공2." hidden="1">{#N/A,#N/A,FALSE,"토공2"}</definedName>
    <definedName name="wrn.평촌." localSheetId="1"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localSheetId="1" hidden="1">{#N/A,#N/A,FALSE,"포장1";#N/A,#N/A,FALSE,"포장1"}</definedName>
    <definedName name="wrn.포장1." hidden="1">{#N/A,#N/A,FALSE,"포장1";#N/A,#N/A,FALSE,"포장1"}</definedName>
    <definedName name="wrn.포장2." localSheetId="1" hidden="1">{#N/A,#N/A,FALSE,"포장2"}</definedName>
    <definedName name="wrn.포장2." hidden="1">{#N/A,#N/A,FALSE,"포장2"}</definedName>
    <definedName name="wrn.포장단가." localSheetId="1" hidden="1">{#N/A,#N/A,FALSE,"포장단가"}</definedName>
    <definedName name="wrn.포장단가." hidden="1">{#N/A,#N/A,FALSE,"포장단가"}</definedName>
    <definedName name="wrn.표지목차." localSheetId="1" hidden="1">{#N/A,#N/A,FALSE,"표지목차"}</definedName>
    <definedName name="wrn.표지목차." hidden="1">{#N/A,#N/A,FALSE,"표지목차"}</definedName>
    <definedName name="wrn.혼합골재." localSheetId="1" hidden="1">{#N/A,#N/A,FALSE,"혼합골재"}</definedName>
    <definedName name="wrn.혼합골재." hidden="1">{#N/A,#N/A,FALSE,"혼합골재"}</definedName>
    <definedName name="wrnfulla" localSheetId="1" hidden="1">{#N/A,#N/A,TRUE,"Front";#N/A,#N/A,TRUE,"Simple Letter";#N/A,#N/A,TRUE,"Inside";#N/A,#N/A,TRUE,"Contents";#N/A,#N/A,TRUE,"Basis";#N/A,#N/A,TRUE,"Inclusions";#N/A,#N/A,TRUE,"Exclusions";#N/A,#N/A,TRUE,"Areas";#N/A,#N/A,TRUE,"Summary";#N/A,#N/A,TRUE,"Detail"}</definedName>
    <definedName name="wrnfulla" hidden="1">{#N/A,#N/A,TRUE,"Front";#N/A,#N/A,TRUE,"Simple Letter";#N/A,#N/A,TRUE,"Inside";#N/A,#N/A,TRUE,"Contents";#N/A,#N/A,TRUE,"Basis";#N/A,#N/A,TRUE,"Inclusions";#N/A,#N/A,TRUE,"Exclusions";#N/A,#N/A,TRUE,"Areas";#N/A,#N/A,TRUE,"Summary";#N/A,#N/A,TRUE,"Detail"}</definedName>
    <definedName name="WRNFULLA1" localSheetId="1"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localSheetId="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localSheetId="1" hidden="1">{"Main",#N/A,FALSE,"Wacker";"Main2",#N/A,FALSE,"Wacker";"Value",#N/A,FALSE,"Wacker";"Sensitivity",#N/A,FALSE,"Wacker";"Paine",#N/A,FALSE,"Wacker";"Quaker",#N/A,FALSE,"Wacker";"Wacker",#N/A,FALSE,"Wacker";"1900",#N/A,FALSE,"Wacker";"1901",#N/A,FALSE,"Wacker"}</definedName>
    <definedName name="wrnprintall2" hidden="1">{"Main",#N/A,FALSE,"Wacker";"Main2",#N/A,FALSE,"Wacker";"Value",#N/A,FALSE,"Wacker";"Sensitivity",#N/A,FALSE,"Wacker";"Paine",#N/A,FALSE,"Wacker";"Quaker",#N/A,FALSE,"Wacker";"Wacker",#N/A,FALSE,"Wacker";"1900",#N/A,FALSE,"Wacker";"1901",#N/A,FALSE,"Wacker"}</definedName>
    <definedName name="wrnprintallb2" localSheetId="1"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localSheetId="1" hidden="1">{#N/A,#N/A,TRUE,"Cover";#N/A,#N/A,TRUE,"Conts";#N/A,#N/A,TRUE,"VOS";#N/A,#N/A,TRUE,"Warrington";#N/A,#N/A,TRUE,"Widnes"}</definedName>
    <definedName name="wrrwerwrew" hidden="1">{#N/A,#N/A,TRUE,"Cover";#N/A,#N/A,TRUE,"Conts";#N/A,#N/A,TRUE,"VOS";#N/A,#N/A,TRUE,"Warrington";#N/A,#N/A,TRUE,"Widnes"}</definedName>
    <definedName name="WRS" localSheetId="1" hidden="1">{"'장비'!$A$3:$M$12"}</definedName>
    <definedName name="WRS" hidden="1">{"'장비'!$A$3:$M$12"}</definedName>
    <definedName name="wrt" localSheetId="1" hidden="1">{#N/A,#N/A,TRUE,"Front";#N/A,#N/A,TRUE,"Simple Letter";#N/A,#N/A,TRUE,"Inside";#N/A,#N/A,TRUE,"Contents";#N/A,#N/A,TRUE,"Basis";#N/A,#N/A,TRUE,"Inclusions";#N/A,#N/A,TRUE,"Exclusions";#N/A,#N/A,TRUE,"Areas";#N/A,#N/A,TRUE,"Summary";#N/A,#N/A,TRUE,"Detail"}</definedName>
    <definedName name="wrt" hidden="1">{#N/A,#N/A,TRUE,"Front";#N/A,#N/A,TRUE,"Simple Letter";#N/A,#N/A,TRUE,"Inside";#N/A,#N/A,TRUE,"Contents";#N/A,#N/A,TRUE,"Basis";#N/A,#N/A,TRUE,"Inclusions";#N/A,#N/A,TRUE,"Exclusions";#N/A,#N/A,TRUE,"Areas";#N/A,#N/A,TRUE,"Summary";#N/A,#N/A,TRUE,"Detail"}</definedName>
    <definedName name="wrw" localSheetId="1" hidden="1">{"'Break down'!$A$4"}</definedName>
    <definedName name="wrw" hidden="1">{"'Break down'!$A$4"}</definedName>
    <definedName name="wryuwyrututwys" localSheetId="1" hidden="1">{#N/A,#N/A,TRUE,"Cover";#N/A,#N/A,TRUE,"Conts";#N/A,#N/A,TRUE,"VOS";#N/A,#N/A,TRUE,"Warrington";#N/A,#N/A,TRUE,"Widnes"}</definedName>
    <definedName name="wryuwyrututwys" hidden="1">{#N/A,#N/A,TRUE,"Cover";#N/A,#N/A,TRUE,"Conts";#N/A,#N/A,TRUE,"VOS";#N/A,#N/A,TRUE,"Warrington";#N/A,#N/A,TRUE,"Widnes"}</definedName>
    <definedName name="wtewtwet" localSheetId="1" hidden="1">{#N/A,#N/A,FALSE,"이정표"}</definedName>
    <definedName name="wtewtwet" hidden="1">{#N/A,#N/A,FALSE,"이정표"}</definedName>
    <definedName name="wtey" localSheetId="1" hidden="1">{#N/A,#N/A,TRUE,"Cover";#N/A,#N/A,TRUE,"Conts";#N/A,#N/A,TRUE,"VOS";#N/A,#N/A,TRUE,"Warrington";#N/A,#N/A,TRUE,"Widnes"}</definedName>
    <definedName name="wtey" hidden="1">{#N/A,#N/A,TRUE,"Cover";#N/A,#N/A,TRUE,"Conts";#N/A,#N/A,TRUE,"VOS";#N/A,#N/A,TRUE,"Warrington";#N/A,#N/A,TRUE,"Widnes"}</definedName>
    <definedName name="wtrtwt" localSheetId="1" hidden="1">{#N/A,#N/A,FALSE,"조골재"}</definedName>
    <definedName name="wtrtwt" hidden="1">{#N/A,#N/A,FALSE,"조골재"}</definedName>
    <definedName name="wtrwt" localSheetId="1" hidden="1">{#N/A,#N/A,TRUE,"Cover";#N/A,#N/A,TRUE,"Conts";#N/A,#N/A,TRUE,"VOS";#N/A,#N/A,TRUE,"Warrington";#N/A,#N/A,TRUE,"Widnes"}</definedName>
    <definedName name="wtrwt" hidden="1">{#N/A,#N/A,TRUE,"Cover";#N/A,#N/A,TRUE,"Conts";#N/A,#N/A,TRUE,"VOS";#N/A,#N/A,TRUE,"Warrington";#N/A,#N/A,TRUE,"Widnes"}</definedName>
    <definedName name="wtrywryt" localSheetId="1" hidden="1">{#N/A,#N/A,TRUE,"Cover";#N/A,#N/A,TRUE,"Conts";#N/A,#N/A,TRUE,"VOS";#N/A,#N/A,TRUE,"Warrington";#N/A,#N/A,TRUE,"Widnes"}</definedName>
    <definedName name="wtrywryt" hidden="1">{#N/A,#N/A,TRUE,"Cover";#N/A,#N/A,TRUE,"Conts";#N/A,#N/A,TRUE,"VOS";#N/A,#N/A,TRUE,"Warrington";#N/A,#N/A,TRUE,"Widnes"}</definedName>
    <definedName name="wtwet" localSheetId="1" hidden="1">{#N/A,#N/A,FALSE,"물량산출"}</definedName>
    <definedName name="wtwet" hidden="1">{#N/A,#N/A,FALSE,"물량산출"}</definedName>
    <definedName name="wtwetert" localSheetId="1" hidden="1">{#N/A,#N/A,FALSE,"CAM-G7";#N/A,#N/A,FALSE,"SPL";#N/A,#N/A,FALSE,"butt-in G7";#N/A,#N/A,FALSE,"dia-in G7";#N/A,#N/A,FALSE,"추가-STA G7"}</definedName>
    <definedName name="wtwetert" hidden="1">{#N/A,#N/A,FALSE,"CAM-G7";#N/A,#N/A,FALSE,"SPL";#N/A,#N/A,FALSE,"butt-in G7";#N/A,#N/A,FALSE,"dia-in G7";#N/A,#N/A,FALSE,"추가-STA G7"}</definedName>
    <definedName name="wtwt" localSheetId="1" hidden="1">{#N/A,#N/A,TRUE,"Cover";#N/A,#N/A,TRUE,"Conts";#N/A,#N/A,TRUE,"VOS";#N/A,#N/A,TRUE,"Warrington";#N/A,#N/A,TRUE,"Widnes"}</definedName>
    <definedName name="wtwt" hidden="1">{#N/A,#N/A,TRUE,"Cover";#N/A,#N/A,TRUE,"Conts";#N/A,#N/A,TRUE,"VOS";#N/A,#N/A,TRUE,"Warrington";#N/A,#N/A,TRUE,"Widnes"}</definedName>
    <definedName name="wtwy" localSheetId="1" hidden="1">{#N/A,#N/A,TRUE,"Cover";#N/A,#N/A,TRUE,"Conts";#N/A,#N/A,TRUE,"VOS";#N/A,#N/A,TRUE,"Warrington";#N/A,#N/A,TRUE,"Widnes"}</definedName>
    <definedName name="wtwy" hidden="1">{#N/A,#N/A,TRUE,"Cover";#N/A,#N/A,TRUE,"Conts";#N/A,#N/A,TRUE,"VOS";#N/A,#N/A,TRUE,"Warrington";#N/A,#N/A,TRUE,"Widnes"}</definedName>
    <definedName name="wwr" localSheetId="1" hidden="1">{"'Break down'!$A$4"}</definedName>
    <definedName name="wwr" hidden="1">{"'Break down'!$A$4"}</definedName>
    <definedName name="wwwww" hidden="1">#REF!</definedName>
    <definedName name="wy7u7y" localSheetId="1" hidden="1">{#N/A,#N/A,TRUE,"Cover";#N/A,#N/A,TRUE,"Conts";#N/A,#N/A,TRUE,"VOS";#N/A,#N/A,TRUE,"Warrington";#N/A,#N/A,TRUE,"Widnes"}</definedName>
    <definedName name="wy7u7y" hidden="1">{#N/A,#N/A,TRUE,"Cover";#N/A,#N/A,TRUE,"Conts";#N/A,#N/A,TRUE,"VOS";#N/A,#N/A,TRUE,"Warrington";#N/A,#N/A,TRUE,"Widnes"}</definedName>
    <definedName name="xc" localSheetId="1" hidden="1">{#N/A,#N/A,FALSE,"SumD";#N/A,#N/A,FALSE,"ElecD";#N/A,#N/A,FALSE,"MechD";#N/A,#N/A,FALSE,"GeotD";#N/A,#N/A,FALSE,"PrcsD";#N/A,#N/A,FALSE,"TunnD";#N/A,#N/A,FALSE,"CivlD";#N/A,#N/A,FALSE,"NtwkD";#N/A,#N/A,FALSE,"EstgD";#N/A,#N/A,FALSE,"PEngD"}</definedName>
    <definedName name="xc" hidden="1">{#N/A,#N/A,FALSE,"SumD";#N/A,#N/A,FALSE,"ElecD";#N/A,#N/A,FALSE,"MechD";#N/A,#N/A,FALSE,"GeotD";#N/A,#N/A,FALSE,"PrcsD";#N/A,#N/A,FALSE,"TunnD";#N/A,#N/A,FALSE,"CivlD";#N/A,#N/A,FALSE,"NtwkD";#N/A,#N/A,FALSE,"EstgD";#N/A,#N/A,FALSE,"PEngD"}</definedName>
    <definedName name="XLK" localSheetId="1" hidden="1">{"'Break down'!$A$4"}</definedName>
    <definedName name="XLK" hidden="1">{"'Break down'!$A$4"}</definedName>
    <definedName name="xls" localSheetId="1" hidden="1">{#N/A,#N/A,TRUE,"Front";#N/A,#N/A,TRUE,"Simple Letter";#N/A,#N/A,TRUE,"Inside";#N/A,#N/A,TRUE,"Contents";#N/A,#N/A,TRUE,"Basis";#N/A,#N/A,TRUE,"Inclusions";#N/A,#N/A,TRUE,"Exclusions";#N/A,#N/A,TRUE,"Areas";#N/A,#N/A,TRUE,"Summary";#N/A,#N/A,TRUE,"Detail"}</definedName>
    <definedName name="xls" hidden="1">{#N/A,#N/A,TRUE,"Front";#N/A,#N/A,TRUE,"Simple Letter";#N/A,#N/A,TRUE,"Inside";#N/A,#N/A,TRUE,"Contents";#N/A,#N/A,TRUE,"Basis";#N/A,#N/A,TRUE,"Inclusions";#N/A,#N/A,TRUE,"Exclusions";#N/A,#N/A,TRUE,"Areas";#N/A,#N/A,TRUE,"Summary";#N/A,#N/A,TRUE,"Detail"}</definedName>
    <definedName name="xls." localSheetId="1" hidden="1">{"'Break down'!$A$4"}</definedName>
    <definedName name="xls." hidden="1">{"'Break down'!$A$4"}</definedName>
    <definedName name="xls1" localSheetId="1" hidden="1">{"'Break down'!$A$4"}</definedName>
    <definedName name="xls1" hidden="1">{"'Break down'!$A$4"}</definedName>
    <definedName name="xls2" localSheetId="1" hidden="1">{"'Break down'!$A$4"}</definedName>
    <definedName name="xls2" hidden="1">{"'Break down'!$A$4"}</definedName>
    <definedName name="XLSS" localSheetId="1" hidden="1">{"'Break down'!$A$4"}</definedName>
    <definedName name="XLSS" hidden="1">{"'Break down'!$A$4"}</definedName>
    <definedName name="xlst" localSheetId="1" hidden="1">{"'Break down'!$A$4"}</definedName>
    <definedName name="xlst" hidden="1">{"'Break down'!$A$4"}</definedName>
    <definedName name="XREF_COLUMN_1" localSheetId="1" hidden="1">#REF!</definedName>
    <definedName name="XREF_COLUMN_1" hidden="1">#REF!</definedName>
    <definedName name="XREF_COLUMN_15" localSheetId="1" hidden="1">[25]Consolidated!#REF!</definedName>
    <definedName name="XREF_COLUMN_15" hidden="1">[25]Consolidated!#REF!</definedName>
    <definedName name="XREF_COLUMN_7" localSheetId="1" hidden="1">#REF!</definedName>
    <definedName name="XREF_COLUMN_7" hidden="1">#REF!</definedName>
    <definedName name="XRefActiveRow" localSheetId="1" hidden="1">#REF!</definedName>
    <definedName name="XRefActiveRow" hidden="1">#REF!</definedName>
    <definedName name="XRefColumnsCount" hidden="1">12</definedName>
    <definedName name="XRefCopy1" localSheetId="1" hidden="1">#REF!</definedName>
    <definedName name="XRefCopy1" hidden="1">#REF!</definedName>
    <definedName name="XRefCopy1Row" localSheetId="1" hidden="1">#REF!</definedName>
    <definedName name="XRefCopy1Row" hidden="1">#REF!</definedName>
    <definedName name="XRefCopy2" localSheetId="1" hidden="1">#REF!</definedName>
    <definedName name="XRefCopy2" hidden="1">#REF!</definedName>
    <definedName name="XRefCopy3" hidden="1">#REF!</definedName>
    <definedName name="XRefCopy7Row" hidden="1">[21]XREF!#REF!</definedName>
    <definedName name="XRefCopyRangeCount" hidden="1">7</definedName>
    <definedName name="XRefPaste1" hidden="1">#REF!</definedName>
    <definedName name="XRefPaste110Row" hidden="1">[21]XREF!#REF!</definedName>
    <definedName name="XRefPaste110Row1" hidden="1">[21]XREF!#REF!</definedName>
    <definedName name="XRefPaste111Row" hidden="1">[21]XREF!#REF!</definedName>
    <definedName name="XRefPaste112Row" hidden="1">[21]XREF!#REF!</definedName>
    <definedName name="XRefPaste113Row" hidden="1">[21]XREF!#REF!</definedName>
    <definedName name="XRefPaste120Row" hidden="1">[21]XREF!#REF!</definedName>
    <definedName name="XRefPaste121Row" hidden="1">[21]XREF!#REF!</definedName>
    <definedName name="XRefPaste1Row" localSheetId="1" hidden="1">#REF!</definedName>
    <definedName name="XRefPaste1Row" hidden="1">#REF!</definedName>
    <definedName name="XRefPasteRangeCount" hidden="1">142</definedName>
    <definedName name="xxxx" localSheetId="1" hidden="1">[10]FitOutConfCentre!#REF!</definedName>
    <definedName name="xxxx" hidden="1">[10]FitOutConfCentre!#REF!</definedName>
    <definedName name="xxxxxxx" localSheetId="1" hidden="1">{#N/A,#N/A,FALSE,"MARCH"}</definedName>
    <definedName name="xxxxxxx" hidden="1">{#N/A,#N/A,FALSE,"MARCH"}</definedName>
    <definedName name="yes" localSheetId="1" hidden="1">{#N/A,#N/A,TRUE,"Front";#N/A,#N/A,TRUE,"Simple Letter";#N/A,#N/A,TRUE,"Inside";#N/A,#N/A,TRUE,"Contents";#N/A,#N/A,TRUE,"Basis";#N/A,#N/A,TRUE,"Inclusions";#N/A,#N/A,TRUE,"Exclusions";#N/A,#N/A,TRUE,"Areas";#N/A,#N/A,TRUE,"Summary";#N/A,#N/A,TRUE,"Detail"}</definedName>
    <definedName name="yes" hidden="1">{#N/A,#N/A,TRUE,"Front";#N/A,#N/A,TRUE,"Simple Letter";#N/A,#N/A,TRUE,"Inside";#N/A,#N/A,TRUE,"Contents";#N/A,#N/A,TRUE,"Basis";#N/A,#N/A,TRUE,"Inclusions";#N/A,#N/A,TRUE,"Exclusions";#N/A,#N/A,TRUE,"Areas";#N/A,#N/A,TRUE,"Summary";#N/A,#N/A,TRUE,"Detail"}</definedName>
    <definedName name="yh" localSheetId="1" hidden="1">#REF!</definedName>
    <definedName name="yh" hidden="1">#REF!</definedName>
    <definedName name="yhrsh" localSheetId="1" hidden="1">{#N/A,#N/A,TRUE,"Cover";#N/A,#N/A,TRUE,"Conts";#N/A,#N/A,TRUE,"VOS";#N/A,#N/A,TRUE,"Warrington";#N/A,#N/A,TRUE,"Widnes"}</definedName>
    <definedName name="yhrsh" hidden="1">{#N/A,#N/A,TRUE,"Cover";#N/A,#N/A,TRUE,"Conts";#N/A,#N/A,TRUE,"VOS";#N/A,#N/A,TRUE,"Warrington";#N/A,#N/A,TRUE,"Widnes"}</definedName>
    <definedName name="ykhljkdggzsf" localSheetId="1" hidden="1">{#N/A,#N/A,TRUE,"Cover";#N/A,#N/A,TRUE,"Conts";#N/A,#N/A,TRUE,"VOS";#N/A,#N/A,TRUE,"Warrington";#N/A,#N/A,TRUE,"Widnes"}</definedName>
    <definedName name="ykhljkdggzsf" hidden="1">{#N/A,#N/A,TRUE,"Cover";#N/A,#N/A,TRUE,"Conts";#N/A,#N/A,TRUE,"VOS";#N/A,#N/A,TRUE,"Warrington";#N/A,#N/A,TRUE,"Widnes"}</definedName>
    <definedName name="ykkllylulf" localSheetId="1" hidden="1">{#N/A,#N/A,TRUE,"Cover";#N/A,#N/A,TRUE,"Conts";#N/A,#N/A,TRUE,"VOS";#N/A,#N/A,TRUE,"Warrington";#N/A,#N/A,TRUE,"Widnes"}</definedName>
    <definedName name="ykkllylulf" hidden="1">{#N/A,#N/A,TRUE,"Cover";#N/A,#N/A,TRUE,"Conts";#N/A,#N/A,TRUE,"VOS";#N/A,#N/A,TRUE,"Warrington";#N/A,#N/A,TRUE,"Widnes"}</definedName>
    <definedName name="ynkim" localSheetId="1" hidden="1">{#N/A,#N/A,TRUE,"Basic";#N/A,#N/A,TRUE,"EXT-TABLE";#N/A,#N/A,TRUE,"STEEL";#N/A,#N/A,TRUE,"INT-Table";#N/A,#N/A,TRUE,"STEEL";#N/A,#N/A,TRUE,"Door"}</definedName>
    <definedName name="ynkim" hidden="1">{#N/A,#N/A,TRUE,"Basic";#N/A,#N/A,TRUE,"EXT-TABLE";#N/A,#N/A,TRUE,"STEEL";#N/A,#N/A,TRUE,"INT-Table";#N/A,#N/A,TRUE,"STEEL";#N/A,#N/A,TRUE,"Door"}</definedName>
    <definedName name="yretyery"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localSheetId="1" hidden="1">{#N/A,#N/A,FALSE,"골재소요량";#N/A,#N/A,FALSE,"골재소요량"}</definedName>
    <definedName name="yrteyyew" hidden="1">{#N/A,#N/A,FALSE,"골재소요량";#N/A,#N/A,FALSE,"골재소요량"}</definedName>
    <definedName name="yrtyerye" localSheetId="1" hidden="1">{#N/A,#N/A,FALSE,"전력간선"}</definedName>
    <definedName name="yrtyerye" hidden="1">{#N/A,#N/A,FALSE,"전력간선"}</definedName>
    <definedName name="yrtyet" localSheetId="1" hidden="1">{#N/A,#N/A,TRUE,"Cover";#N/A,#N/A,TRUE,"Conts";#N/A,#N/A,TRUE,"VOS";#N/A,#N/A,TRUE,"Warrington";#N/A,#N/A,TRUE,"Widnes"}</definedName>
    <definedName name="yrtyet" hidden="1">{#N/A,#N/A,TRUE,"Cover";#N/A,#N/A,TRUE,"Conts";#N/A,#N/A,TRUE,"VOS";#N/A,#N/A,TRUE,"Warrington";#N/A,#N/A,TRUE,"Widnes"}</definedName>
    <definedName name="yry" localSheetId="1" hidden="1">{#N/A,#N/A,TRUE,"Cover";#N/A,#N/A,TRUE,"Conts";#N/A,#N/A,TRUE,"VOS";#N/A,#N/A,TRUE,"Warrington";#N/A,#N/A,TRUE,"Widnes"}</definedName>
    <definedName name="yry" hidden="1">{#N/A,#N/A,TRUE,"Cover";#N/A,#N/A,TRUE,"Conts";#N/A,#N/A,TRUE,"VOS";#N/A,#N/A,TRUE,"Warrington";#N/A,#N/A,TRUE,"Widnes"}</definedName>
    <definedName name="yryy" localSheetId="1" hidden="1">{#N/A,#N/A,TRUE,"Front";#N/A,#N/A,TRUE,"Simple Letter";#N/A,#N/A,TRUE,"Inside";#N/A,#N/A,TRUE,"Contents";#N/A,#N/A,TRUE,"Basis";#N/A,#N/A,TRUE,"Inclusions";#N/A,#N/A,TRUE,"Exclusions";#N/A,#N/A,TRUE,"Areas";#N/A,#N/A,TRUE,"Summary";#N/A,#N/A,TRUE,"Detail"}</definedName>
    <definedName name="yryy" hidden="1">{#N/A,#N/A,TRUE,"Front";#N/A,#N/A,TRUE,"Simple Letter";#N/A,#N/A,TRUE,"Inside";#N/A,#N/A,TRUE,"Contents";#N/A,#N/A,TRUE,"Basis";#N/A,#N/A,TRUE,"Inclusions";#N/A,#N/A,TRUE,"Exclusions";#N/A,#N/A,TRUE,"Areas";#N/A,#N/A,TRUE,"Summary";#N/A,#N/A,TRUE,"Detail"}</definedName>
    <definedName name="yt" localSheetId="1" hidden="1">{#N/A,#N/A,TRUE,"Cover";#N/A,#N/A,TRUE,"Conts";#N/A,#N/A,TRUE,"VOS";#N/A,#N/A,TRUE,"Warrington";#N/A,#N/A,TRUE,"Widnes"}</definedName>
    <definedName name="yt" hidden="1">{#N/A,#N/A,TRUE,"Cover";#N/A,#N/A,TRUE,"Conts";#N/A,#N/A,TRUE,"VOS";#N/A,#N/A,TRUE,"Warrington";#N/A,#N/A,TRUE,"Widnes"}</definedName>
    <definedName name="ytjtyjre" localSheetId="1" hidden="1">{#N/A,#N/A,TRUE,"Cover";#N/A,#N/A,TRUE,"Conts";#N/A,#N/A,TRUE,"VOS";#N/A,#N/A,TRUE,"Warrington";#N/A,#N/A,TRUE,"Widnes"}</definedName>
    <definedName name="ytjtyjre" hidden="1">{#N/A,#N/A,TRUE,"Cover";#N/A,#N/A,TRUE,"Conts";#N/A,#N/A,TRUE,"VOS";#N/A,#N/A,TRUE,"Warrington";#N/A,#N/A,TRUE,"Widnes"}</definedName>
    <definedName name="ytr" localSheetId="1" hidden="1">{"'Break down'!$A$4"}</definedName>
    <definedName name="ytr" hidden="1">{"'Break down'!$A$4"}</definedName>
    <definedName name="ytuloioio" localSheetId="1" hidden="1">{#N/A,#N/A,TRUE,"Cover";#N/A,#N/A,TRUE,"Conts";#N/A,#N/A,TRUE,"VOS";#N/A,#N/A,TRUE,"Warrington";#N/A,#N/A,TRUE,"Widnes"}</definedName>
    <definedName name="ytuloioio" hidden="1">{#N/A,#N/A,TRUE,"Cover";#N/A,#N/A,TRUE,"Conts";#N/A,#N/A,TRUE,"VOS";#N/A,#N/A,TRUE,"Warrington";#N/A,#N/A,TRUE,"Widnes"}</definedName>
    <definedName name="ytwetwt"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localSheetId="1" hidden="1">{"'Break down'!$A$4"}</definedName>
    <definedName name="yui" hidden="1">{"'Break down'!$A$4"}</definedName>
    <definedName name="yup" localSheetId="1" hidden="1">{"'Break down'!$A$4"}</definedName>
    <definedName name="yup" hidden="1">{"'Break down'!$A$4"}</definedName>
    <definedName name="yuti7i78o" localSheetId="1" hidden="1">{#N/A,#N/A,TRUE,"Cover";#N/A,#N/A,TRUE,"Conts";#N/A,#N/A,TRUE,"VOS";#N/A,#N/A,TRUE,"Warrington";#N/A,#N/A,TRUE,"Widnes"}</definedName>
    <definedName name="yuti7i78o" hidden="1">{#N/A,#N/A,TRUE,"Cover";#N/A,#N/A,TRUE,"Conts";#N/A,#N/A,TRUE,"VOS";#N/A,#N/A,TRUE,"Warrington";#N/A,#N/A,TRUE,"Widnes"}</definedName>
    <definedName name="yy" localSheetId="1" hidden="1">{"'장비'!$A$3:$M$12"}</definedName>
    <definedName name="yy" hidden="1">{"'장비'!$A$3:$M$12"}</definedName>
    <definedName name="yyyy" localSheetId="1" hidden="1">{#N/A,#N/A,TRUE,"Front";#N/A,#N/A,TRUE,"Simple Letter";#N/A,#N/A,TRUE,"Inside";#N/A,#N/A,TRUE,"Contents";#N/A,#N/A,TRUE,"Basis";#N/A,#N/A,TRUE,"Inclusions";#N/A,#N/A,TRUE,"Exclusions";#N/A,#N/A,TRUE,"Areas";#N/A,#N/A,TRUE,"Summary";#N/A,#N/A,TRUE,"Detail"}</definedName>
    <definedName name="yyyy" hidden="1">{#N/A,#N/A,TRUE,"Front";#N/A,#N/A,TRUE,"Simple Letter";#N/A,#N/A,TRUE,"Inside";#N/A,#N/A,TRUE,"Contents";#N/A,#N/A,TRUE,"Basis";#N/A,#N/A,TRUE,"Inclusions";#N/A,#N/A,TRUE,"Exclusions";#N/A,#N/A,TRUE,"Areas";#N/A,#N/A,TRUE,"Summary";#N/A,#N/A,TRUE,"Detail"}</definedName>
    <definedName name="yyyyyy" localSheetId="1"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'[26]GM &amp; TA'!$F$1:$F$65536,'[26]GM &amp; TA'!$G$1:$G$65536,'[26]GM &amp; TA'!$I$1:$T$65536</definedName>
    <definedName name="Z_64FBE21F_D610_4122_B662_C1CA556F0E6B_.wvu.Rows" hidden="1">[27]Macro!$A$9:$IV$47,[27]Macro!$A$49:$IV$49</definedName>
    <definedName name="Z_821080B5_A53F_46D5_A7A8_C550E9A6DB8E_.wvu.Rows" localSheetId="1" hidden="1">#REF!</definedName>
    <definedName name="Z_821080B5_A53F_46D5_A7A8_C550E9A6DB8E_.wvu.Rows" hidden="1">#REF!</definedName>
    <definedName name="Z_893D3CDD_E6EC_4FBE_9F4B_7C063AADDAA3_.wvu.FilterData" localSheetId="1" hidden="1">#REF!</definedName>
    <definedName name="Z_893D3CDD_E6EC_4FBE_9F4B_7C063AADDAA3_.wvu.FilterData" hidden="1">#REF!</definedName>
    <definedName name="Z_893D3CDD_E6EC_4FBE_9F4B_7C063AADDAA3_.wvu.PrintTitles" localSheetId="1"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[13]BID!$A$1:$A$4</definedName>
    <definedName name="zaed" localSheetId="1" hidden="1">{#N/A,#N/A,TRUE,"Cover";#N/A,#N/A,TRUE,"Conts";#N/A,#N/A,TRUE,"VOS";#N/A,#N/A,TRUE,"Warrington";#N/A,#N/A,TRUE,"Widnes"}</definedName>
    <definedName name="zaed" hidden="1">{#N/A,#N/A,TRUE,"Cover";#N/A,#N/A,TRUE,"Conts";#N/A,#N/A,TRUE,"VOS";#N/A,#N/A,TRUE,"Warrington";#N/A,#N/A,TRUE,"Widnes"}</definedName>
    <definedName name="ZBDZBDFB" localSheetId="1" hidden="1">{#N/A,#N/A,TRUE,"Cover";#N/A,#N/A,TRUE,"Conts";#N/A,#N/A,TRUE,"VOS";#N/A,#N/A,TRUE,"Warrington";#N/A,#N/A,TRUE,"Widnes"}</definedName>
    <definedName name="ZBDZBDFB" hidden="1">{#N/A,#N/A,TRUE,"Cover";#N/A,#N/A,TRUE,"Conts";#N/A,#N/A,TRUE,"VOS";#N/A,#N/A,TRUE,"Warrington";#N/A,#N/A,TRUE,"Widnes"}</definedName>
    <definedName name="zero" localSheetId="1" hidden="1">{"Output%",#N/A,FALSE,"Output"}</definedName>
    <definedName name="zero" hidden="1">{"Output%",#N/A,FALSE,"Output"}</definedName>
    <definedName name="Zip1" localSheetId="1" hidden="1">{#N/A,#N/A,TRUE,"Front";#N/A,#N/A,TRUE,"Simple Letter";#N/A,#N/A,TRUE,"Inside";#N/A,#N/A,TRUE,"Contents";#N/A,#N/A,TRUE,"Basis";#N/A,#N/A,TRUE,"Inclusions";#N/A,#N/A,TRUE,"Exclusions";#N/A,#N/A,TRUE,"Areas";#N/A,#N/A,TRUE,"Summary";#N/A,#N/A,TRUE,"Detail"}</definedName>
    <definedName name="Zip1" hidden="1">{#N/A,#N/A,TRUE,"Front";#N/A,#N/A,TRUE,"Simple Letter";#N/A,#N/A,TRUE,"Inside";#N/A,#N/A,TRUE,"Contents";#N/A,#N/A,TRUE,"Basis";#N/A,#N/A,TRUE,"Inclusions";#N/A,#N/A,TRUE,"Exclusions";#N/A,#N/A,TRUE,"Areas";#N/A,#N/A,TRUE,"Summary";#N/A,#N/A,TRUE,"Detail"}</definedName>
    <definedName name="zse" localSheetId="1" hidden="1">{#N/A,#N/A,FALSE,"SumG";#N/A,#N/A,FALSE,"ElecG";#N/A,#N/A,FALSE,"MechG";#N/A,#N/A,FALSE,"GeotG";#N/A,#N/A,FALSE,"PrcsG";#N/A,#N/A,FALSE,"TunnG";#N/A,#N/A,FALSE,"CivlG";#N/A,#N/A,FALSE,"NtwkG";#N/A,#N/A,FALSE,"EstgG";#N/A,#N/A,FALSE,"PEngG"}</definedName>
    <definedName name="zse" hidden="1">{#N/A,#N/A,FALSE,"SumG";#N/A,#N/A,FALSE,"ElecG";#N/A,#N/A,FALSE,"MechG";#N/A,#N/A,FALSE,"GeotG";#N/A,#N/A,FALSE,"PrcsG";#N/A,#N/A,FALSE,"TunnG";#N/A,#N/A,FALSE,"CivlG";#N/A,#N/A,FALSE,"NtwkG";#N/A,#N/A,FALSE,"EstgG";#N/A,#N/A,FALSE,"PEngG"}</definedName>
    <definedName name="zxdvzdv" localSheetId="1" hidden="1">{#N/A,#N/A,TRUE,"Cover";#N/A,#N/A,TRUE,"Conts";#N/A,#N/A,TRUE,"VOS";#N/A,#N/A,TRUE,"Warrington";#N/A,#N/A,TRUE,"Widnes"}</definedName>
    <definedName name="zxdvzdv" hidden="1">{#N/A,#N/A,TRUE,"Cover";#N/A,#N/A,TRUE,"Conts";#N/A,#N/A,TRUE,"VOS";#N/A,#N/A,TRUE,"Warrington";#N/A,#N/A,TRUE,"Widnes"}</definedName>
    <definedName name="zxgsdfg" localSheetId="1" hidden="1">{"'Bill No. 7'!$A$1:$G$32"}</definedName>
    <definedName name="zxgsdfg" hidden="1">{"'Bill No. 7'!$A$1:$G$32"}</definedName>
    <definedName name="zxx" hidden="1">[10]FitOutConfCentre!#REF!</definedName>
    <definedName name="ZYZ" hidden="1">[11]FitOutConfCentre!#REF!</definedName>
    <definedName name="zzz" localSheetId="1" hidden="1">#REF!</definedName>
    <definedName name="zzz" hidden="1">#REF!</definedName>
    <definedName name="ZZZZZZZZZZZZZZ" localSheetId="1" hidden="1">#REF!</definedName>
    <definedName name="ZZZZZZZZZZZZZZ" hidden="1">#REF!</definedName>
    <definedName name="ㄱ미" localSheetId="1" hidden="1">{#N/A,#N/A,TRUE,"Basic";#N/A,#N/A,TRUE,"EXT-TABLE";#N/A,#N/A,TRUE,"STEEL";#N/A,#N/A,TRUE,"INT-Table";#N/A,#N/A,TRUE,"STEEL";#N/A,#N/A,TRUE,"Door"}</definedName>
    <definedName name="ㄱ미" hidden="1">{#N/A,#N/A,TRUE,"Basic";#N/A,#N/A,TRUE,"EXT-TABLE";#N/A,#N/A,TRUE,"STEEL";#N/A,#N/A,TRUE,"INT-Table";#N/A,#N/A,TRUE,"STEEL";#N/A,#N/A,TRUE,"Door"}</definedName>
    <definedName name="ㄱㅈㅎ" hidden="1">[13]BID!$A$1:$A$1714</definedName>
    <definedName name="가설계획" localSheetId="1" hidden="1">{#N/A,#N/A,FALSE,"갑지";#N/A,#N/A,FALSE,"개요";#N/A,#N/A,FALSE,"비목별";#N/A,#N/A,FALSE,"건물별";#N/A,#N/A,FALSE,"기구표";#N/A,#N/A,FALSE,"직원투입"}</definedName>
    <definedName name="가설계획" hidden="1">{#N/A,#N/A,FALSE,"갑지";#N/A,#N/A,FALSE,"개요";#N/A,#N/A,FALSE,"비목별";#N/A,#N/A,FALSE,"건물별";#N/A,#N/A,FALSE,"기구표";#N/A,#N/A,FALSE,"직원투입"}</definedName>
    <definedName name="간접비" localSheetId="1"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localSheetId="1"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localSheetId="1" hidden="1">{#N/A,#N/A,TRUE,"Basic";#N/A,#N/A,TRUE,"EXT-TABLE";#N/A,#N/A,TRUE,"STEEL";#N/A,#N/A,TRUE,"INT-Table";#N/A,#N/A,TRUE,"STEEL";#N/A,#N/A,TRUE,"Door"}</definedName>
    <definedName name="감" hidden="1">{#N/A,#N/A,TRUE,"Basic";#N/A,#N/A,TRUE,"EXT-TABLE";#N/A,#N/A,TRUE,"STEEL";#N/A,#N/A,TRUE,"INT-Table";#N/A,#N/A,TRUE,"STEEL";#N/A,#N/A,TRUE,"Door"}</definedName>
    <definedName name="감리상주" localSheetId="1" hidden="1">{#N/A,#N/A,FALSE,"지침";#N/A,#N/A,FALSE,"환경분석";#N/A,#N/A,FALSE,"Sheet16"}</definedName>
    <definedName name="감리상주" hidden="1">{#N/A,#N/A,FALSE,"지침";#N/A,#N/A,FALSE,"환경분석";#N/A,#N/A,FALSE,"Sheet16"}</definedName>
    <definedName name="강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localSheetId="1" hidden="1">{#N/A,#N/A,FALSE,"지침";#N/A,#N/A,FALSE,"환경분석";#N/A,#N/A,FALSE,"Sheet16"}</definedName>
    <definedName name="건축팀별" hidden="1">{#N/A,#N/A,FALSE,"지침";#N/A,#N/A,FALSE,"환경분석";#N/A,#N/A,FALSE,"Sheet16"}</definedName>
    <definedName name="겉표지" localSheetId="1" hidden="1">{#N/A,#N/A,TRUE,"Basic";#N/A,#N/A,TRUE,"EXT-TABLE";#N/A,#N/A,TRUE,"STEEL";#N/A,#N/A,TRUE,"INT-Table";#N/A,#N/A,TRUE,"STEEL";#N/A,#N/A,TRUE,"Door"}</definedName>
    <definedName name="겉표지" hidden="1">{#N/A,#N/A,TRUE,"Basic";#N/A,#N/A,TRUE,"EXT-TABLE";#N/A,#N/A,TRUE,"STEEL";#N/A,#N/A,TRUE,"INT-Table";#N/A,#N/A,TRUE,"STEEL";#N/A,#N/A,TRUE,"Door"}</definedName>
    <definedName name="견적" localSheetId="1" hidden="1">{#N/A,#N/A,FALSE,"CCTV"}</definedName>
    <definedName name="견적" hidden="1">{#N/A,#N/A,FALSE,"CCTV"}</definedName>
    <definedName name="견적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localSheetId="1" hidden="1">{#N/A,#N/A,FALSE,"CCTV"}</definedName>
    <definedName name="견적SHEET" hidden="1">{#N/A,#N/A,FALSE,"CCTV"}</definedName>
    <definedName name="견적조건" hidden="1">'[28]steel total'!#REF!</definedName>
    <definedName name="견적품의서" localSheetId="1" hidden="1">{"'장비'!$A$3:$M$12"}</definedName>
    <definedName name="견적품의서" hidden="1">{"'장비'!$A$3:$M$12"}</definedName>
    <definedName name="계수" localSheetId="1" hidden="1">{#N/A,#N/A,FALSE,"지침";#N/A,#N/A,FALSE,"환경분석";#N/A,#N/A,FALSE,"Sheet16"}</definedName>
    <definedName name="계수" hidden="1">{#N/A,#N/A,FALSE,"지침";#N/A,#N/A,FALSE,"환경분석";#N/A,#N/A,FALSE,"Sheet16"}</definedName>
    <definedName name="계수자료" localSheetId="1" hidden="1">{#N/A,#N/A,FALSE,"지침";#N/A,#N/A,FALSE,"환경분석";#N/A,#N/A,FALSE,"Sheet16"}</definedName>
    <definedName name="계수자료" hidden="1">{#N/A,#N/A,FALSE,"지침";#N/A,#N/A,FALSE,"환경분석";#N/A,#N/A,FALSE,"Sheet16"}</definedName>
    <definedName name="계측기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localSheetId="1" hidden="1">{#N/A,#N/A,FALSE,"골재소요량";#N/A,#N/A,FALSE,"골재소요량"}</definedName>
    <definedName name="골재" hidden="1">{#N/A,#N/A,FALSE,"골재소요량";#N/A,#N/A,FALSE,"골재소요량"}</definedName>
    <definedName name="골조" localSheetId="1" hidden="1">{#N/A,#N/A,FALSE,"물량산출"}</definedName>
    <definedName name="골조" hidden="1">{#N/A,#N/A,FALSE,"물량산출"}</definedName>
    <definedName name="공공도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localSheetId="1" hidden="1">{#N/A,#N/A,FALSE,"물량산출"}</definedName>
    <definedName name="공정" hidden="1">{#N/A,#N/A,FALSE,"물량산출"}</definedName>
    <definedName name="공증비"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localSheetId="1" hidden="1">{#N/A,#N/A,FALSE,"갑지";#N/A,#N/A,FALSE,"개요";#N/A,#N/A,FALSE,"비목별";#N/A,#N/A,FALSE,"건물별";#N/A,#N/A,FALSE,"기구표";#N/A,#N/A,FALSE,"직원투입"}</definedName>
    <definedName name="관리비2" hidden="1">{#N/A,#N/A,FALSE,"갑지";#N/A,#N/A,FALSE,"개요";#N/A,#N/A,FALSE,"비목별";#N/A,#N/A,FALSE,"건물별";#N/A,#N/A,FALSE,"기구표";#N/A,#N/A,FALSE,"직원투입"}</definedName>
    <definedName name="광" localSheetId="1" hidden="1">{#N/A,#N/A,FALSE,"물량산출"}</definedName>
    <definedName name="광" hidden="1">{#N/A,#N/A,FALSE,"물량산출"}</definedName>
    <definedName name="광덕기업" localSheetId="1" hidden="1">{#N/A,#N/A,FALSE,"물량산출"}</definedName>
    <definedName name="광덕기업" hidden="1">{#N/A,#N/A,FALSE,"물량산출"}</definedName>
    <definedName name="교굑"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localSheetId="1" hidden="1">{#N/A,#N/A,FALSE,"전력간선"}</definedName>
    <definedName name="교육" hidden="1">{#N/A,#N/A,FALSE,"전력간선"}</definedName>
    <definedName name="국민200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localSheetId="1" hidden="1">{#N/A,#N/A,FALSE,"물량산출"}</definedName>
    <definedName name="금강" hidden="1">{#N/A,#N/A,FALSE,"물량산출"}</definedName>
    <definedName name="금강고려" localSheetId="1" hidden="1">{#N/A,#N/A,FALSE,"물량산출"}</definedName>
    <definedName name="금강고려" hidden="1">{#N/A,#N/A,FALSE,"물량산출"}</definedName>
    <definedName name="금액대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localSheetId="1" hidden="1">{#N/A,#N/A,FALSE,"지침";#N/A,#N/A,FALSE,"환경분석";#N/A,#N/A,FALSE,"Sheet16"}</definedName>
    <definedName name="기성투입" hidden="1">{#N/A,#N/A,FALSE,"지침";#N/A,#N/A,FALSE,"환경분석";#N/A,#N/A,FALSE,"Sheet16"}</definedName>
    <definedName name="기존도로상태" localSheetId="1" hidden="1">{#N/A,#N/A,FALSE,"혼합골재"}</definedName>
    <definedName name="기존도로상태" hidden="1">{#N/A,#N/A,FALSE,"혼합골재"}</definedName>
    <definedName name="김" localSheetId="1" hidden="1">{#N/A,#N/A,TRUE,"Basic";#N/A,#N/A,TRUE,"EXT-TABLE";#N/A,#N/A,TRUE,"STEEL";#N/A,#N/A,TRUE,"INT-Table";#N/A,#N/A,TRUE,"STEEL";#N/A,#N/A,TRUE,"Door"}</definedName>
    <definedName name="김" hidden="1">{#N/A,#N/A,TRUE,"Basic";#N/A,#N/A,TRUE,"EXT-TABLE";#N/A,#N/A,TRUE,"STEEL";#N/A,#N/A,TRUE,"INT-Table";#N/A,#N/A,TRUE,"STEEL";#N/A,#N/A,TRUE,"Door"}</definedName>
    <definedName name="김1" localSheetId="1" hidden="1">{#N/A,#N/A,TRUE,"Basic";#N/A,#N/A,TRUE,"EXT-TABLE";#N/A,#N/A,TRUE,"STEEL";#N/A,#N/A,TRUE,"INT-Table";#N/A,#N/A,TRUE,"STEEL";#N/A,#N/A,TRUE,"Door"}</definedName>
    <definedName name="김1" hidden="1">{#N/A,#N/A,TRUE,"Basic";#N/A,#N/A,TRUE,"EXT-TABLE";#N/A,#N/A,TRUE,"STEEL";#N/A,#N/A,TRUE,"INT-Table";#N/A,#N/A,TRUE,"STEEL";#N/A,#N/A,TRUE,"Door"}</definedName>
    <definedName name="김3" localSheetId="1" hidden="1">{#N/A,#N/A,TRUE,"Basic";#N/A,#N/A,TRUE,"EXT-TABLE";#N/A,#N/A,TRUE,"STEEL";#N/A,#N/A,TRUE,"INT-Table";#N/A,#N/A,TRUE,"STEEL";#N/A,#N/A,TRUE,"Door"}</definedName>
    <definedName name="김3" hidden="1">{#N/A,#N/A,TRUE,"Basic";#N/A,#N/A,TRUE,"EXT-TABLE";#N/A,#N/A,TRUE,"STEEL";#N/A,#N/A,TRUE,"INT-Table";#N/A,#N/A,TRUE,"STEEL";#N/A,#N/A,TRUE,"Door"}</definedName>
    <definedName name="김인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[13]BID!$A$1:$A$734</definedName>
    <definedName name="ㄴㄴ" localSheetId="1" hidden="1">{#N/A,#N/A,FALSE,"물량산출"}</definedName>
    <definedName name="ㄴㄴ" hidden="1">{#N/A,#N/A,FALSE,"물량산출"}</definedName>
    <definedName name="ㄴㅁ" hidden="1">[13]BID!$A$1:$A$4</definedName>
    <definedName name="ㄴㅇ" localSheetId="1" hidden="1">{#N/A,#N/A,FALSE,"물량산출"}</definedName>
    <definedName name="ㄴㅇ" hidden="1">{#N/A,#N/A,FALSE,"물량산출"}</definedName>
    <definedName name="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localSheetId="1" hidden="1">{#N/A,#N/A,FALSE,"물량산출"}</definedName>
    <definedName name="내고가" hidden="1">{#N/A,#N/A,FALSE,"물량산출"}</definedName>
    <definedName name="내역서"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localSheetId="1" hidden="1">{"'장비'!$A$3:$M$12"}</definedName>
    <definedName name="ㄷㄳ" hidden="1">{"'장비'!$A$3:$M$12"}</definedName>
    <definedName name="ㄷㄷㄷㄷ" localSheetId="1" hidden="1">{"'장비'!$A$3:$M$12"}</definedName>
    <definedName name="ㄷㄷㄷㄷ" hidden="1">{"'장비'!$A$3:$M$12"}</definedName>
    <definedName name="ㄷㅈㅂㄷ" localSheetId="1" hidden="1">{"'장비'!$A$3:$M$12"}</definedName>
    <definedName name="ㄷㅈㅂㄷ" hidden="1">{"'장비'!$A$3:$M$12"}</definedName>
    <definedName name="다기2"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localSheetId="1" hidden="1">{#N/A,#N/A,FALSE,"QG1 분양률 리스크 평가";#N/A,#N/A,FALSE,"QG1 주요 추가 리스크 평가";#N/A,#N/A,FALSE,"분양률";#N/A,#N/A,FALSE,"Back-up";#N/A,#N/A,FALSE,"QG1 전략과 종합"}</definedName>
    <definedName name="다른" hidden="1">{#N/A,#N/A,FALSE,"QG1 분양률 리스크 평가";#N/A,#N/A,FALSE,"QG1 주요 추가 리스크 평가";#N/A,#N/A,FALSE,"분양률";#N/A,#N/A,FALSE,"Back-up";#N/A,#N/A,FALSE,"QG1 전략과 종합"}</definedName>
    <definedName name="다시" localSheetId="1" hidden="1">{#N/A,#N/A,FALSE,"전력간선"}</definedName>
    <definedName name="다시" hidden="1">{#N/A,#N/A,FALSE,"전력간선"}</definedName>
    <definedName name="다음" localSheetId="1" hidden="1">{#N/A,#N/A,FALSE,"갑지";#N/A,#N/A,FALSE,"개요";#N/A,#N/A,FALSE,"비목별";#N/A,#N/A,FALSE,"건물별";#N/A,#N/A,FALSE,"기구표";#N/A,#N/A,FALSE,"직원투입"}</definedName>
    <definedName name="다음" hidden="1">{#N/A,#N/A,FALSE,"갑지";#N/A,#N/A,FALSE,"개요";#N/A,#N/A,FALSE,"비목별";#N/A,#N/A,FALSE,"건물별";#N/A,#N/A,FALSE,"기구표";#N/A,#N/A,FALSE,"직원투입"}</definedName>
    <definedName name="당초계획" hidden="1">#REF!</definedName>
    <definedName name="대구공항"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localSheetId="1" hidden="1">{#N/A,#N/A,FALSE,"2~8번"}</definedName>
    <definedName name="도로" hidden="1">{#N/A,#N/A,FALSE,"2~8번"}</definedName>
    <definedName name="동관"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localSheetId="1" hidden="1">{#N/A,#N/A,FALSE,"지침";#N/A,#N/A,FALSE,"환경분석";#N/A,#N/A,FALSE,"Sheet16"}</definedName>
    <definedName name="ㄹㄴㅇㄹㄴㅇㄹㄴㄱㄴㅇ" hidden="1">{#N/A,#N/A,FALSE,"지침";#N/A,#N/A,FALSE,"환경분석";#N/A,#N/A,FALSE,"Sheet16"}</definedName>
    <definedName name="ㄹㄹ"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[13]BID!$C$1:$H$533</definedName>
    <definedName name="라미우드" localSheetId="1" hidden="1">{#N/A,#N/A,FALSE,"물량산출"}</definedName>
    <definedName name="라미우드" hidden="1">{#N/A,#N/A,FALSE,"물량산출"}</definedName>
    <definedName name="래그" localSheetId="1" hidden="1">{#N/A,#N/A,FALSE,"CCTV"}</definedName>
    <definedName name="래그" hidden="1">{#N/A,#N/A,FALSE,"CCTV"}</definedName>
    <definedName name="ㄻㄴㄹ" localSheetId="1" hidden="1">{#N/A,#N/A,FALSE,"물량산출"}</definedName>
    <definedName name="ㄻㄴㄹ" hidden="1">{#N/A,#N/A,FALSE,"물량산출"}</definedName>
    <definedName name="ㅁㅁ" localSheetId="1" hidden="1">{#N/A,#N/A,FALSE,"지침";#N/A,#N/A,FALSE,"환경분석";#N/A,#N/A,FALSE,"Sheet16"}</definedName>
    <definedName name="ㅁㅁ" hidden="1">{#N/A,#N/A,FALSE,"지침";#N/A,#N/A,FALSE,"환경분석";#N/A,#N/A,FALSE,"Sheet16"}</definedName>
    <definedName name="ㅁㅁㅁㅁ" localSheetId="1" hidden="1">{#N/A,#N/A,FALSE,"혼합골재"}</definedName>
    <definedName name="ㅁㅁㅁㅁ" hidden="1">{#N/A,#N/A,FALSE,"혼합골재"}</definedName>
    <definedName name="ㅁㅁㅁㅁㅁㅁ" hidden="1">[13]BID!$A$1:$A$2353</definedName>
    <definedName name="맨홀집계표" localSheetId="1" hidden="1">{#N/A,#N/A,FALSE,"포장단가"}</definedName>
    <definedName name="맨홀집계표" hidden="1">{#N/A,#N/A,FALSE,"포장단가"}</definedName>
    <definedName name="먁" hidden="1">#REF!</definedName>
    <definedName name="몰라" hidden="1">0</definedName>
    <definedName name="뭉" localSheetId="1" hidden="1">{"'장비'!$A$3:$M$12"}</definedName>
    <definedName name="뭉" hidden="1">{"'장비'!$A$3:$M$12"}</definedName>
    <definedName name="ㅂㅈㄱㅂㅈㄷㄱ" localSheetId="1" hidden="1">{"'장비'!$A$3:$M$12"}</definedName>
    <definedName name="ㅂㅈㄱㅂㅈㄷㄱ" hidden="1">{"'장비'!$A$3:$M$12"}</definedName>
    <definedName name="ㅂㅈㄷ" localSheetId="1" hidden="1">{"'장비'!$A$3:$M$12"}</definedName>
    <definedName name="ㅂㅈㄷ" hidden="1">{"'장비'!$A$3:$M$12"}</definedName>
    <definedName name="ㅂㅈㄷㄷㅂㅈㅈㅂ" localSheetId="1" hidden="1">{"'장비'!$A$3:$M$12"}</definedName>
    <definedName name="ㅂㅈㄷㄷㅂㅈㅈㅂ" hidden="1">{"'장비'!$A$3:$M$12"}</definedName>
    <definedName name="ㅂㅈㄷㅂㅈ" localSheetId="1" hidden="1">{"'장비'!$A$3:$M$12"}</definedName>
    <definedName name="ㅂㅈㄷㅂㅈ" hidden="1">{"'장비'!$A$3:$M$12"}</definedName>
    <definedName name="ㅂㅈㄷㅂㅈㅈㅂㄷ" localSheetId="1" hidden="1">{"'장비'!$A$3:$M$12"}</definedName>
    <definedName name="ㅂㅈㄷㅂㅈㅈㅂㄷ" hidden="1">{"'장비'!$A$3:$M$12"}</definedName>
    <definedName name="ㅂㅈㄷㅈㅂㄷ" localSheetId="1" hidden="1">{"'장비'!$A$3:$M$12"}</definedName>
    <definedName name="ㅂㅈㄷㅈㅂㄷ" hidden="1">{"'장비'!$A$3:$M$12"}</definedName>
    <definedName name="바"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localSheetId="1" hidden="1">{#N/A,#N/A,FALSE,"표지목차"}</definedName>
    <definedName name="바보" hidden="1">{#N/A,#N/A,FALSE,"표지목차"}</definedName>
    <definedName name="바보2" localSheetId="1" hidden="1">{#N/A,#N/A,FALSE,"운반시간"}</definedName>
    <definedName name="바보2" hidden="1">{#N/A,#N/A,FALSE,"운반시간"}</definedName>
    <definedName name="발코니난간" localSheetId="1" hidden="1">{#N/A,#N/A,FALSE,"물량산출"}</definedName>
    <definedName name="발코니난간" hidden="1">{#N/A,#N/A,FALSE,"물량산출"}</definedName>
    <definedName name="밥보" localSheetId="1" hidden="1">{#N/A,#N/A,FALSE,"표지목차"}</definedName>
    <definedName name="밥보" hidden="1">{#N/A,#N/A,FALSE,"표지목차"}</definedName>
    <definedName name="배수공집계_주요자재" localSheetId="1" hidden="1">{#N/A,#N/A,FALSE,"포장단가"}</definedName>
    <definedName name="배수공집계_주요자재" hidden="1">{#N/A,#N/A,FALSE,"포장단가"}</definedName>
    <definedName name="변경실행금액" localSheetId="1" hidden="1">{#N/A,#N/A,FALSE,"전력간선"}</definedName>
    <definedName name="변경실행금액" hidden="1">{#N/A,#N/A,FALSE,"전력간선"}</definedName>
    <definedName name="보라" localSheetId="1" hidden="1">{#N/A,#N/A,FALSE,"갑지";#N/A,#N/A,FALSE,"개요";#N/A,#N/A,FALSE,"비목별";#N/A,#N/A,FALSE,"건물별";#N/A,#N/A,FALSE,"기구표";#N/A,#N/A,FALSE,"직원투입"}</definedName>
    <definedName name="보라" hidden="1">{#N/A,#N/A,FALSE,"갑지";#N/A,#N/A,FALSE,"개요";#N/A,#N/A,FALSE,"비목별";#N/A,#N/A,FALSE,"건물별";#N/A,#N/A,FALSE,"기구표";#N/A,#N/A,FALSE,"직원투입"}</definedName>
    <definedName name="보오링그라우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localSheetId="1" hidden="1">#REF!</definedName>
    <definedName name="부대공사" hidden="1">#REF!</definedName>
    <definedName name="부대토공2" localSheetId="1" hidden="1">{#N/A,#N/A,FALSE,"구조2"}</definedName>
    <definedName name="부대토공2" hidden="1">{#N/A,#N/A,FALSE,"구조2"}</definedName>
    <definedName name="ㅅㄱㄱㄷ" localSheetId="1" hidden="1">{"'장비'!$A$3:$M$12"}</definedName>
    <definedName name="ㅅㄱㄱㄷ" hidden="1">{"'장비'!$A$3:$M$12"}</definedName>
    <definedName name="ㅅㅅㅅㅅㅅ" localSheetId="1" hidden="1">{"'장비'!$A$3:$M$12"}</definedName>
    <definedName name="ㅅㅅㅅㅅㅅ" hidden="1">{"'장비'!$A$3:$M$12"}</definedName>
    <definedName name="사" hidden="1">[13]BID!$A$1:$A$1714</definedName>
    <definedName name="사1" localSheetId="1" hidden="1">{#N/A,#N/A,FALSE,"지침";#N/A,#N/A,FALSE,"환경분석";#N/A,#N/A,FALSE,"Sheet16"}</definedName>
    <definedName name="사1" hidden="1">{#N/A,#N/A,FALSE,"지침";#N/A,#N/A,FALSE,"환경분석";#N/A,#N/A,FALSE,"Sheet16"}</definedName>
    <definedName name="산출" localSheetId="1" hidden="1">#REF!</definedName>
    <definedName name="산출" hidden="1">#REF!</definedName>
    <definedName name="상각비2" localSheetId="1" hidden="1">#REF!</definedName>
    <definedName name="상각비2" hidden="1">#REF!</definedName>
    <definedName name="상주" localSheetId="1" hidden="1">{#N/A,#N/A,FALSE,"지침";#N/A,#N/A,FALSE,"환경분석";#N/A,#N/A,FALSE,"Sheet16"}</definedName>
    <definedName name="상주" hidden="1">{#N/A,#N/A,FALSE,"지침";#N/A,#N/A,FALSE,"환경분석";#N/A,#N/A,FALSE,"Sheet16"}</definedName>
    <definedName name="상주감리" localSheetId="1" hidden="1">{#N/A,#N/A,FALSE,"지침";#N/A,#N/A,FALSE,"환경분석";#N/A,#N/A,FALSE,"Sheet16"}</definedName>
    <definedName name="상주감리" hidden="1">{#N/A,#N/A,FALSE,"지침";#N/A,#N/A,FALSE,"환경분석";#N/A,#N/A,FALSE,"Sheet16"}</definedName>
    <definedName name="샘풀카피" localSheetId="1" hidden="1">{#N/A,#N/A,FALSE,"CCTV"}</definedName>
    <definedName name="샘풀카피" hidden="1">{#N/A,#N/A,FALSE,"CCTV"}</definedName>
    <definedName name="샘플카피2" localSheetId="1" hidden="1">{#N/A,#N/A,FALSE,"CCTV"}</definedName>
    <definedName name="샘플카피2" hidden="1">{#N/A,#N/A,FALSE,"CCTV"}</definedName>
    <definedName name="샘플카피3" localSheetId="1" hidden="1">{#N/A,#N/A,FALSE,"CCTV"}</definedName>
    <definedName name="샘플카피3" hidden="1">{#N/A,#N/A,FALSE,"CCTV"}</definedName>
    <definedName name="석" localSheetId="1" hidden="1">{#N/A,#N/A,FALSE,"지침";#N/A,#N/A,FALSE,"환경분석";#N/A,#N/A,FALSE,"Sheet16"}</definedName>
    <definedName name="석" hidden="1">{#N/A,#N/A,FALSE,"지침";#N/A,#N/A,FALSE,"환경분석";#N/A,#N/A,FALSE,"Sheet16"}</definedName>
    <definedName name="석재받은의뢰업체" hidden="1">255</definedName>
    <definedName name="설계내역서" localSheetId="1" hidden="1">{"'별표'!$N$220"}</definedName>
    <definedName name="설계내역서" hidden="1">{"'별표'!$N$220"}</definedName>
    <definedName name="세전익익" localSheetId="1" hidden="1">{#N/A,#N/A,FALSE,"지침";#N/A,#N/A,FALSE,"환경분석";#N/A,#N/A,FALSE,"Sheet16"}</definedName>
    <definedName name="세전익익" hidden="1">{#N/A,#N/A,FALSE,"지침";#N/A,#N/A,FALSE,"환경분석";#N/A,#N/A,FALSE,"Sheet16"}</definedName>
    <definedName name="손익변경" localSheetId="1" hidden="1">{#N/A,#N/A,FALSE,"지침";#N/A,#N/A,FALSE,"환경분석";#N/A,#N/A,FALSE,"Sheet16"}</definedName>
    <definedName name="손익변경" hidden="1">{#N/A,#N/A,FALSE,"지침";#N/A,#N/A,FALSE,"환경분석";#N/A,#N/A,FALSE,"Sheet16"}</definedName>
    <definedName name="쇼ㅗㅎ로" localSheetId="1" hidden="1">{"'장비'!$A$3:$M$12"}</definedName>
    <definedName name="쇼ㅗㅎ로" hidden="1">{"'장비'!$A$3:$M$12"}</definedName>
    <definedName name="수" localSheetId="1" hidden="1">{#N/A,#N/A,TRUE,"Basic";#N/A,#N/A,TRUE,"EXT-TABLE";#N/A,#N/A,TRUE,"STEEL";#N/A,#N/A,TRUE,"INT-Table";#N/A,#N/A,TRUE,"STEEL";#N/A,#N/A,TRUE,"Door"}</definedName>
    <definedName name="수" hidden="1">{#N/A,#N/A,TRUE,"Basic";#N/A,#N/A,TRUE,"EXT-TABLE";#N/A,#N/A,TRUE,"STEEL";#N/A,#N/A,TRUE,"INT-Table";#N/A,#N/A,TRUE,"STEEL";#N/A,#N/A,TRUE,"Door"}</definedName>
    <definedName name="습식공사" localSheetId="1" hidden="1">{#N/A,#N/A,FALSE,"전력간선"}</definedName>
    <definedName name="습식공사" hidden="1">{#N/A,#N/A,FALSE,"전력간선"}</definedName>
    <definedName name="승" localSheetId="1" hidden="1">{#N/A,#N/A,FALSE,"지침";#N/A,#N/A,FALSE,"환경분석";#N/A,#N/A,FALSE,"Sheet16"}</definedName>
    <definedName name="승" hidden="1">{#N/A,#N/A,FALSE,"지침";#N/A,#N/A,FALSE,"환경분석";#N/A,#N/A,FALSE,"Sheet16"}</definedName>
    <definedName name="시공에산"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localSheetId="1" hidden="1">{#N/A,#N/A,FALSE,"지침";#N/A,#N/A,FALSE,"환경분석";#N/A,#N/A,FALSE,"Sheet16"}</definedName>
    <definedName name="실적자료" hidden="1">{#N/A,#N/A,FALSE,"지침";#N/A,#N/A,FALSE,"환경분석";#N/A,#N/A,FALSE,"Sheet16"}</definedName>
    <definedName name="실적자료1" localSheetId="1" hidden="1">{#N/A,#N/A,FALSE,"지침";#N/A,#N/A,FALSE,"환경분석";#N/A,#N/A,FALSE,"Sheet16"}</definedName>
    <definedName name="실적자료1" hidden="1">{#N/A,#N/A,FALSE,"지침";#N/A,#N/A,FALSE,"환경분석";#N/A,#N/A,FALSE,"Sheet16"}</definedName>
    <definedName name="실행원가" localSheetId="1" hidden="1">{#N/A,#N/A,FALSE,"전력간선"}</definedName>
    <definedName name="실행원가" hidden="1">{#N/A,#N/A,FALSE,"전력간선"}</definedName>
    <definedName name="ㅇㄴㅁ" hidden="1">[13]BID!$A$1:$A$4</definedName>
    <definedName name="ㅇㄹ" hidden="1">[13]BID!$C$1:$H$533</definedName>
    <definedName name="ㅇㅇ"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localSheetId="1" hidden="1">{#N/A,#N/A,FALSE,"지침";#N/A,#N/A,FALSE,"환경분석";#N/A,#N/A,FALSE,"Sheet16"}</definedName>
    <definedName name="ㅇㅇㅇ" hidden="1">{#N/A,#N/A,FALSE,"지침";#N/A,#N/A,FALSE,"환경분석";#N/A,#N/A,FALSE,"Sheet16"}</definedName>
    <definedName name="ㅇㅇㅇㅇ" localSheetId="1" hidden="1">{#N/A,#N/A,FALSE,"지침";#N/A,#N/A,FALSE,"환경분석";#N/A,#N/A,FALSE,"Sheet16"}</definedName>
    <definedName name="ㅇㅇㅇㅇ" hidden="1">{#N/A,#N/A,FALSE,"지침";#N/A,#N/A,FALSE,"환경분석";#N/A,#N/A,FALSE,"Sheet16"}</definedName>
    <definedName name="ㅇㅇㅇㅇㅇㅇ" localSheetId="1" hidden="1">{#N/A,#N/A,FALSE,"지침";#N/A,#N/A,FALSE,"환경분석";#N/A,#N/A,FALSE,"Sheet16"}</definedName>
    <definedName name="ㅇㅇㅇㅇㅇㅇ" hidden="1">{#N/A,#N/A,FALSE,"지침";#N/A,#N/A,FALSE,"환경분석";#N/A,#N/A,FALSE,"Sheet16"}</definedName>
    <definedName name="안전관리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localSheetId="1" hidden="1">{#N/A,#N/A,FALSE,"지침";#N/A,#N/A,FALSE,"환경분석";#N/A,#N/A,FALSE,"Sheet16"}</definedName>
    <definedName name="야간" hidden="1">{#N/A,#N/A,FALSE,"지침";#N/A,#N/A,FALSE,"환경분석";#N/A,#N/A,FALSE,"Sheet16"}</definedName>
    <definedName name="억이상" localSheetId="1" hidden="1">{#N/A,#N/A,FALSE,"2~8번"}</definedName>
    <definedName name="억이상" hidden="1">{#N/A,#N/A,FALSE,"2~8번"}</definedName>
    <definedName name="업체" hidden="1">[13]BID!$A$1:$A$734</definedName>
    <definedName name="영업" localSheetId="1" hidden="1">{#N/A,#N/A,FALSE,"지침";#N/A,#N/A,FALSE,"환경분석";#N/A,#N/A,FALSE,"Sheet16"}</definedName>
    <definedName name="영업" hidden="1">{#N/A,#N/A,FALSE,"지침";#N/A,#N/A,FALSE,"환경분석";#N/A,#N/A,FALSE,"Sheet16"}</definedName>
    <definedName name="영업현금" localSheetId="1" hidden="1">{#N/A,#N/A,FALSE,"지침";#N/A,#N/A,FALSE,"환경분석";#N/A,#N/A,FALSE,"Sheet16"}</definedName>
    <definedName name="영업현금" hidden="1">{#N/A,#N/A,FALSE,"지침";#N/A,#N/A,FALSE,"환경분석";#N/A,#N/A,FALSE,"Sheet16"}</definedName>
    <definedName name="오" hidden="1">[13]BID!$A$1:$A$4</definedName>
    <definedName name="울산" localSheetId="1" hidden="1">{#N/A,#N/A,FALSE,"물량산출"}</definedName>
    <definedName name="울산" hidden="1">{#N/A,#N/A,FALSE,"물량산출"}</definedName>
    <definedName name="원가" localSheetId="1" hidden="1">{#N/A,#N/A,FALSE,"운반시간"}</definedName>
    <definedName name="원가" hidden="1">{#N/A,#N/A,FALSE,"운반시간"}</definedName>
    <definedName name="원남내역" hidden="1">[13]BID!$A$1:$A$4</definedName>
    <definedName name="월별투입" localSheetId="1" hidden="1">{#N/A,#N/A,FALSE,"지침";#N/A,#N/A,FALSE,"환경분석";#N/A,#N/A,FALSE,"Sheet16"}</definedName>
    <definedName name="월별투입" hidden="1">{#N/A,#N/A,FALSE,"지침";#N/A,#N/A,FALSE,"환경분석";#N/A,#N/A,FALSE,"Sheet16"}</definedName>
    <definedName name="유현숙"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localSheetId="1" hidden="1">{#N/A,#N/A,FALSE,"운반시간"}</definedName>
    <definedName name="의" hidden="1">{#N/A,#N/A,FALSE,"운반시간"}</definedName>
    <definedName name="이슈" localSheetId="1" hidden="1">{#N/A,#N/A,FALSE,"지침";#N/A,#N/A,FALSE,"환경분석";#N/A,#N/A,FALSE,"Sheet16"}</definedName>
    <definedName name="이슈" hidden="1">{#N/A,#N/A,FALSE,"지침";#N/A,#N/A,FALSE,"환경분석";#N/A,#N/A,FALSE,"Sheet16"}</definedName>
    <definedName name="인천지검"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[13]BID!$A$1:$A$4</definedName>
    <definedName name="일반" localSheetId="1" hidden="1">{#N/A,#N/A,FALSE,"갑지";#N/A,#N/A,FALSE,"개요";#N/A,#N/A,FALSE,"비목별";#N/A,#N/A,FALSE,"건물별";#N/A,#N/A,FALSE,"기구표";#N/A,#N/A,FALSE,"직원투입"}</definedName>
    <definedName name="일반" hidden="1">{#N/A,#N/A,FALSE,"갑지";#N/A,#N/A,FALSE,"개요";#N/A,#N/A,FALSE,"비목별";#N/A,#N/A,FALSE,"건물별";#N/A,#N/A,FALSE,"기구표";#N/A,#N/A,FALSE,"직원투입"}</definedName>
    <definedName name="일반조건"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localSheetId="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[13]BID!#REF!</definedName>
    <definedName name="ㅈㄷ" localSheetId="1" hidden="1">{#N/A,#N/A,FALSE,"물량산출"}</definedName>
    <definedName name="ㅈㄷ" hidden="1">{#N/A,#N/A,FALSE,"물량산출"}</definedName>
    <definedName name="ㅈㄷㅈㄱㅈㅂ" localSheetId="1" hidden="1">{#N/A,#N/A,FALSE,"갑지";#N/A,#N/A,FALSE,"개요";#N/A,#N/A,FALSE,"비목별";#N/A,#N/A,FALSE,"건물별";#N/A,#N/A,FALSE,"기구표";#N/A,#N/A,FALSE,"직원투입"}</definedName>
    <definedName name="ㅈㄷㅈㄱㅈㅂ" hidden="1">{#N/A,#N/A,FALSE,"갑지";#N/A,#N/A,FALSE,"개요";#N/A,#N/A,FALSE,"비목별";#N/A,#N/A,FALSE,"건물별";#N/A,#N/A,FALSE,"기구표";#N/A,#N/A,FALSE,"직원투입"}</definedName>
    <definedName name="ㅈㅈㅈ"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localSheetId="1" hidden="1">{#N/A,#N/A,FALSE,"估價單  (3)"}</definedName>
    <definedName name="저층부공내역" hidden="1">{#N/A,#N/A,FALSE,"估價單  (3)"}</definedName>
    <definedName name="저층부금액" localSheetId="1" hidden="1">{#N/A,#N/A,FALSE,"估價單  (3)"}</definedName>
    <definedName name="저층부금액" hidden="1">{#N/A,#N/A,FALSE,"估價單  (3)"}</definedName>
    <definedName name="저층부금액1" localSheetId="1" hidden="1">{#N/A,#N/A,FALSE,"估價單  (3)"}</definedName>
    <definedName name="저층부금액1" hidden="1">{#N/A,#N/A,FALSE,"估價單  (3)"}</definedName>
    <definedName name="적정분양가"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localSheetId="1" hidden="1">{#N/A,#N/A,FALSE,"지침";#N/A,#N/A,FALSE,"환경분석";#N/A,#N/A,FALSE,"Sheet16"}</definedName>
    <definedName name="전자CF" hidden="1">{#N/A,#N/A,FALSE,"지침";#N/A,#N/A,FALSE,"환경분석";#N/A,#N/A,FALSE,"Sheet16"}</definedName>
    <definedName name="제출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[13]BID!#REF!</definedName>
    <definedName name="종합청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localSheetId="1" hidden="1">{#N/A,#N/A,FALSE,"지침";#N/A,#N/A,FALSE,"환경분석";#N/A,#N/A,FALSE,"Sheet16"}</definedName>
    <definedName name="주" hidden="1">{#N/A,#N/A,FALSE,"지침";#N/A,#N/A,FALSE,"환경분석";#N/A,#N/A,FALSE,"Sheet16"}</definedName>
    <definedName name="집계3"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localSheetId="1" hidden="1">{#N/A,#N/A,FALSE,"혼합골재"}</definedName>
    <definedName name="철2" hidden="1">{#N/A,#N/A,FALSE,"혼합골재"}</definedName>
    <definedName name="철콘부대외" localSheetId="1" hidden="1">{#N/A,#N/A,FALSE,"Sheet1"}</definedName>
    <definedName name="철콘부대외" hidden="1">{#N/A,#N/A,FALSE,"Sheet1"}</definedName>
    <definedName name="총공" localSheetId="1" hidden="1">{#N/A,#N/A,FALSE,"운반시간"}</definedName>
    <definedName name="총공" hidden="1">{#N/A,#N/A,FALSE,"운반시간"}</definedName>
    <definedName name="총괄7"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localSheetId="1" hidden="1">{#N/A,#N/A,FALSE,"지침";#N/A,#N/A,FALSE,"환경분석";#N/A,#N/A,FALSE,"Sheet16"}</definedName>
    <definedName name="출판" hidden="1">{#N/A,#N/A,FALSE,"지침";#N/A,#N/A,FALSE,"환경분석";#N/A,#N/A,FALSE,"Sheet16"}</definedName>
    <definedName name="카메라" localSheetId="1" hidden="1">{#N/A,#N/A,FALSE,"전력간선"}</definedName>
    <definedName name="카메라" hidden="1">{#N/A,#N/A,FALSE,"전력간선"}</definedName>
    <definedName name="캐쉬" localSheetId="1" hidden="1">{#N/A,#N/A,FALSE,"지침";#N/A,#N/A,FALSE,"환경분석";#N/A,#N/A,FALSE,"Sheet16"}</definedName>
    <definedName name="캐쉬" hidden="1">{#N/A,#N/A,FALSE,"지침";#N/A,#N/A,FALSE,"환경분석";#N/A,#N/A,FALSE,"Sheet16"}</definedName>
    <definedName name="캐터링2" localSheetId="1" hidden="1">{#N/A,#N/A,TRUE,"사업자등록증 (2)"}</definedName>
    <definedName name="캐터링2" hidden="1">{#N/A,#N/A,TRUE,"사업자등록증 (2)"}</definedName>
    <definedName name="토" hidden="1">[13]BID!$A$1:$A$47</definedName>
    <definedName name="토건공사비대비r" localSheetId="1" hidden="1">{"'장비'!$A$3:$M$12"}</definedName>
    <definedName name="토건공사비대비r" hidden="1">{"'장비'!$A$3:$M$12"}</definedName>
    <definedName name="토건업체" localSheetId="1" hidden="1">{"'장비'!$A$3:$M$12"}</definedName>
    <definedName name="토건업체" hidden="1">{"'장비'!$A$3:$M$12"}</definedName>
    <definedName name="토건집계표r" localSheetId="1" hidden="1">{"'장비'!$A$3:$M$12"}</definedName>
    <definedName name="토건집계표r" hidden="1">{"'장비'!$A$3:$M$12"}</definedName>
    <definedName name="토공2" localSheetId="1" hidden="1">{#N/A,#N/A,FALSE,"2~8번"}</definedName>
    <definedName name="토공2" hidden="1">{#N/A,#N/A,FALSE,"2~8번"}</definedName>
    <definedName name="토공전체" localSheetId="1" hidden="1">{#N/A,#N/A,FALSE,"운반시간"}</definedName>
    <definedName name="토공전체" hidden="1">{#N/A,#N/A,FALSE,"운반시간"}</definedName>
    <definedName name="토목설계" localSheetId="1" hidden="1">{#N/A,#N/A,FALSE,"골재소요량";#N/A,#N/A,FALSE,"골재소요량"}</definedName>
    <definedName name="토목설계" hidden="1">{#N/A,#N/A,FALSE,"골재소요량";#N/A,#N/A,FALSE,"골재소요량"}</definedName>
    <definedName name="통합" localSheetId="1"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localSheetId="1" hidden="1">{"'장비'!$A$3:$M$12"}</definedName>
    <definedName name="투찰예정가50" hidden="1">{"'장비'!$A$3:$M$12"}</definedName>
    <definedName name="투찰예정본부장" localSheetId="1" hidden="1">{"'장비'!$A$3:$M$12"}</definedName>
    <definedName name="투찰예정본부장" hidden="1">{"'장비'!$A$3:$M$12"}</definedName>
    <definedName name="팔" hidden="1">[13]BID!$A$1:$A$1714</definedName>
    <definedName name="포장2월ocf" localSheetId="1" hidden="1">{#N/A,#N/A,FALSE,"지침";#N/A,#N/A,FALSE,"환경분석";#N/A,#N/A,FALSE,"Sheet16"}</definedName>
    <definedName name="포장2월ocf" hidden="1">{#N/A,#N/A,FALSE,"지침";#N/A,#N/A,FALSE,"환경분석";#N/A,#N/A,FALSE,"Sheet16"}</definedName>
    <definedName name="포장ocf" localSheetId="1" hidden="1">{#N/A,#N/A,FALSE,"지침";#N/A,#N/A,FALSE,"환경분석";#N/A,#N/A,FALSE,"Sheet16"}</definedName>
    <definedName name="포장ocf" hidden="1">{#N/A,#N/A,FALSE,"지침";#N/A,#N/A,FALSE,"환경분석";#N/A,#N/A,FALSE,"Sheet16"}</definedName>
    <definedName name="표지" localSheetId="1" hidden="1">{#N/A,#N/A,TRUE,"Basic";#N/A,#N/A,TRUE,"EXT-TABLE";#N/A,#N/A,TRUE,"STEEL";#N/A,#N/A,TRUE,"INT-Table";#N/A,#N/A,TRUE,"STEEL";#N/A,#N/A,TRUE,"Door"}</definedName>
    <definedName name="표지" hidden="1">{#N/A,#N/A,TRUE,"Basic";#N/A,#N/A,TRUE,"EXT-TABLE";#N/A,#N/A,TRUE,"STEEL";#N/A,#N/A,TRUE,"INT-Table";#N/A,#N/A,TRUE,"STEEL";#N/A,#N/A,TRUE,"Door"}</definedName>
    <definedName name="표지2" localSheetId="1" hidden="1">#REF!</definedName>
    <definedName name="표지2" hidden="1">#REF!</definedName>
    <definedName name="ㅎㅎㅎ" localSheetId="1" hidden="1">{#N/A,#N/A,FALSE,"지침";#N/A,#N/A,FALSE,"환경분석";#N/A,#N/A,FALSE,"Sheet16"}</definedName>
    <definedName name="ㅎㅎㅎ" hidden="1">{#N/A,#N/A,FALSE,"지침";#N/A,#N/A,FALSE,"환경분석";#N/A,#N/A,FALSE,"Sheet16"}</definedName>
    <definedName name="ㅎㅎㅎㅎ" localSheetId="1" hidden="1">{#N/A,#N/A,FALSE,"지침";#N/A,#N/A,FALSE,"환경분석";#N/A,#N/A,FALSE,"Sheet16"}</definedName>
    <definedName name="ㅎㅎㅎㅎ" hidden="1">{#N/A,#N/A,FALSE,"지침";#N/A,#N/A,FALSE,"환경분석";#N/A,#N/A,FALSE,"Sheet16"}</definedName>
    <definedName name="하" localSheetId="1" hidden="1">{#N/A,#N/A,FALSE,"지침";#N/A,#N/A,FALSE,"환경분석";#N/A,#N/A,FALSE,"Sheet16"}</definedName>
    <definedName name="하" hidden="1">{#N/A,#N/A,FALSE,"지침";#N/A,#N/A,FALSE,"환경분석";#N/A,#N/A,FALSE,"Sheet16"}</definedName>
    <definedName name="하늘" localSheetId="1" hidden="1">{#N/A,#N/A,FALSE,"물량산출"}</definedName>
    <definedName name="하늘" hidden="1">{#N/A,#N/A,FALSE,"물량산출"}</definedName>
    <definedName name="하도급보증1" localSheetId="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localSheetId="1" hidden="1">{#N/A,#N/A,FALSE,"전력간선"}</definedName>
    <definedName name="하도내역" hidden="1">{#N/A,#N/A,FALSE,"전력간선"}</definedName>
    <definedName name="하도사"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localSheetId="1" hidden="1">{#N/A,#N/A,FALSE,"물량산출"}</definedName>
    <definedName name="호이스느" hidden="1">{#N/A,#N/A,FALSE,"물량산출"}</definedName>
    <definedName name="호ㅓㅕㅏ6ㅅ서ㅛㅓ" hidden="1">[13]BID!#REF!</definedName>
    <definedName name="ㅐㅐㅐ"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[13]BID!$A$1:$A$4</definedName>
    <definedName name="ㅔㅔ" localSheetId="1" hidden="1">[13]BID!#REF!</definedName>
    <definedName name="ㅔㅔ" hidden="1">[13]BID!#REF!</definedName>
    <definedName name="ㅕ겨겨"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localSheetId="1" hidden="1">{"'장비'!$A$3:$M$12"}</definedName>
    <definedName name="ㅗ홓ㅎ로" hidden="1">{"'장비'!$A$3:$M$12"}</definedName>
    <definedName name="ㅗㅗㅗ"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localSheetId="1" hidden="1">{"'장비'!$A$3:$M$12"}</definedName>
    <definedName name="ㅗㅗㅗㅗㅗ" hidden="1">{"'장비'!$A$3:$M$12"}</definedName>
    <definedName name="ㅛ" localSheetId="1" hidden="1">{"'장비'!$A$3:$M$12"}</definedName>
    <definedName name="ㅛ" hidden="1">{"'장비'!$A$3:$M$12"}</definedName>
    <definedName name="ㅛㅛㅛ" localSheetId="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localSheetId="1" hidden="1">{#N/A,#N/A,FALSE,"포장2"}</definedName>
    <definedName name="ㅠㅠ" hidden="1">{#N/A,#N/A,FALSE,"포장2"}</definedName>
    <definedName name="ㅠㅠㅠ" localSheetId="1" hidden="1">{#N/A,#N/A,FALSE,"지침";#N/A,#N/A,FALSE,"환경분석";#N/A,#N/A,FALSE,"Sheet16"}</definedName>
    <definedName name="ㅠㅠㅠ" hidden="1">{#N/A,#N/A,FALSE,"지침";#N/A,#N/A,FALSE,"환경분석";#N/A,#N/A,FALSE,"Sheet16"}</definedName>
    <definedName name="ㅡㅡㅡ" localSheetId="1" hidden="1">{#N/A,#N/A,FALSE,"포장단가"}</definedName>
    <definedName name="ㅡㅡㅡ" hidden="1">{#N/A,#N/A,FALSE,"포장단가"}</definedName>
    <definedName name="ㅡㅡㅡㅡㅡ" localSheetId="1" hidden="1">{#N/A,#N/A,FALSE,"지침";#N/A,#N/A,FALSE,"환경분석";#N/A,#N/A,FALSE,"Sheet16"}</definedName>
    <definedName name="ㅡㅡㅡㅡㅡ" hidden="1">{#N/A,#N/A,FALSE,"지침";#N/A,#N/A,FALSE,"환경분석";#N/A,#N/A,FALSE,"Sheet16"}</definedName>
    <definedName name="估價單" localSheetId="1" hidden="1">{#N/A,#N/A,FALSE,"估價單  (3)"}</definedName>
    <definedName name="估價單" hidden="1">{#N/A,#N/A,FALSE,"估價單  (3)"}</definedName>
    <definedName name="成本" localSheetId="1" hidden="1">{#N/A,#N/A,FALSE,"估價單  (3)"}</definedName>
    <definedName name="成本" hidden="1">{#N/A,#N/A,FALSE,"估價單  (3)"}</definedName>
    <definedName name="汇总" localSheetId="1" hidden="1">{#N/A,#N/A,FALSE,"估價單  (3)"}</definedName>
    <definedName name="汇总" hidden="1">{#N/A,#N/A,FALSE,"估價單  (3)"}</definedName>
    <definedName name="汇总表" localSheetId="1" hidden="1">{#N/A,#N/A,FALSE,"估價單  (3)"}</definedName>
    <definedName name="汇总表"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 i="5" l="1"/>
  <c r="I77" i="5" s="1"/>
  <c r="J77" i="5"/>
  <c r="H77" i="5"/>
  <c r="E81" i="5"/>
  <c r="E83" i="5"/>
  <c r="E80" i="5"/>
  <c r="E77" i="5"/>
  <c r="E75" i="5"/>
  <c r="E73" i="5"/>
  <c r="K67" i="5"/>
  <c r="L67" i="5" s="1"/>
  <c r="I67" i="5" s="1"/>
  <c r="T316" i="28"/>
  <c r="K301" i="28"/>
  <c r="Q301" i="28" s="1"/>
  <c r="T296" i="28"/>
  <c r="K281" i="28"/>
  <c r="Q281" i="28" s="1"/>
  <c r="T276" i="28"/>
  <c r="K261" i="28"/>
  <c r="Q261" i="28" s="1"/>
  <c r="T256" i="28"/>
  <c r="K242" i="28"/>
  <c r="K241" i="28"/>
  <c r="Q241" i="28" s="1"/>
  <c r="T235" i="28"/>
  <c r="K220" i="28"/>
  <c r="Q220" i="28" s="1"/>
  <c r="S220" i="28" s="1"/>
  <c r="U220" i="28" s="1"/>
  <c r="U235" i="28" s="1"/>
  <c r="K143" i="28"/>
  <c r="K142" i="28"/>
  <c r="K141" i="28"/>
  <c r="K140" i="28"/>
  <c r="K139" i="28"/>
  <c r="K138" i="28"/>
  <c r="K137" i="28"/>
  <c r="K136" i="28"/>
  <c r="K135" i="28"/>
  <c r="K129" i="28"/>
  <c r="Q129" i="28" s="1"/>
  <c r="S129" i="28" s="1"/>
  <c r="K122" i="28"/>
  <c r="K121" i="28"/>
  <c r="K120" i="28"/>
  <c r="K119" i="28"/>
  <c r="K118" i="28"/>
  <c r="K117" i="28"/>
  <c r="K116" i="28"/>
  <c r="K115" i="28"/>
  <c r="Q55" i="22"/>
  <c r="S55" i="22" s="1"/>
  <c r="U55" i="22" s="1"/>
  <c r="K55" i="22"/>
  <c r="T30" i="32"/>
  <c r="K15" i="32"/>
  <c r="Q15" i="32" s="1"/>
  <c r="K54" i="30"/>
  <c r="Q54" i="30" s="1"/>
  <c r="S54" i="30" s="1"/>
  <c r="U54" i="30" s="1"/>
  <c r="P20" i="29"/>
  <c r="K20" i="29"/>
  <c r="Q20" i="29" s="1"/>
  <c r="S20" i="29" s="1"/>
  <c r="U20" i="29" s="1"/>
  <c r="Q27" i="20"/>
  <c r="Q25" i="20"/>
  <c r="Q24" i="20"/>
  <c r="Q26" i="20" s="1"/>
  <c r="Q28" i="20" s="1"/>
  <c r="Q23" i="20"/>
  <c r="B2" i="20"/>
  <c r="B10" i="25"/>
  <c r="B10" i="24"/>
  <c r="B10" i="31"/>
  <c r="B10" i="30"/>
  <c r="B10" i="29"/>
  <c r="S15" i="1"/>
  <c r="H47" i="1"/>
  <c r="D3" i="6"/>
  <c r="E9" i="6"/>
  <c r="K15" i="5"/>
  <c r="H71" i="5"/>
  <c r="L65" i="5"/>
  <c r="I65" i="5" s="1"/>
  <c r="L63" i="5"/>
  <c r="I63" i="5" s="1"/>
  <c r="H59" i="5"/>
  <c r="J57" i="5"/>
  <c r="H57" i="5"/>
  <c r="J49" i="5"/>
  <c r="J48" i="5"/>
  <c r="J42" i="5"/>
  <c r="K39" i="5"/>
  <c r="L39" i="5" s="1"/>
  <c r="I39" i="5" s="1"/>
  <c r="L33" i="5"/>
  <c r="I33" i="5" s="1"/>
  <c r="B2" i="21"/>
  <c r="K52" i="22"/>
  <c r="Q52" i="22" s="1"/>
  <c r="S52" i="22" s="1"/>
  <c r="U52" i="22" s="1"/>
  <c r="K49" i="22"/>
  <c r="Q49" i="22" s="1"/>
  <c r="S49" i="22" s="1"/>
  <c r="U49" i="22" s="1"/>
  <c r="K22" i="22"/>
  <c r="Q22" i="22" s="1"/>
  <c r="S22" i="22" s="1"/>
  <c r="U22" i="22" s="1"/>
  <c r="P46" i="22"/>
  <c r="K46" i="22"/>
  <c r="P43" i="22"/>
  <c r="K43" i="22"/>
  <c r="Q43" i="22" s="1"/>
  <c r="S43" i="22" s="1"/>
  <c r="U43" i="22" s="1"/>
  <c r="P19" i="22"/>
  <c r="K19" i="22"/>
  <c r="P42" i="22"/>
  <c r="K42" i="22"/>
  <c r="Q42" i="22" s="1"/>
  <c r="S42" i="22" s="1"/>
  <c r="U42" i="22" s="1"/>
  <c r="P41" i="22"/>
  <c r="K41" i="22"/>
  <c r="P40" i="22"/>
  <c r="K40" i="22"/>
  <c r="Q40" i="22" s="1"/>
  <c r="S40" i="22" s="1"/>
  <c r="U40" i="22" s="1"/>
  <c r="P37" i="22"/>
  <c r="K37" i="22"/>
  <c r="P34" i="22"/>
  <c r="K34" i="22"/>
  <c r="Q34" i="22" s="1"/>
  <c r="S34" i="22" s="1"/>
  <c r="U34" i="22" s="1"/>
  <c r="P16" i="22"/>
  <c r="K16" i="22"/>
  <c r="Q16" i="22" s="1"/>
  <c r="S16" i="22" s="1"/>
  <c r="U16" i="22" s="1"/>
  <c r="P31" i="22"/>
  <c r="K31" i="22"/>
  <c r="Q31" i="22" s="1"/>
  <c r="S31" i="22" s="1"/>
  <c r="U31" i="22" s="1"/>
  <c r="P28" i="22"/>
  <c r="K28" i="22"/>
  <c r="P25" i="22"/>
  <c r="K25" i="22"/>
  <c r="Q25" i="22" s="1"/>
  <c r="S25" i="22" s="1"/>
  <c r="U25" i="22" s="1"/>
  <c r="T81" i="22"/>
  <c r="Q316" i="28" l="1"/>
  <c r="S301" i="28"/>
  <c r="Q296" i="28"/>
  <c r="S281" i="28"/>
  <c r="Q276" i="28"/>
  <c r="S261" i="28"/>
  <c r="S241" i="28"/>
  <c r="Q256" i="28"/>
  <c r="Q135" i="28"/>
  <c r="S135" i="28" s="1"/>
  <c r="U135" i="28" s="1"/>
  <c r="Q235" i="28"/>
  <c r="S235" i="28"/>
  <c r="K73" i="5" s="1"/>
  <c r="L73" i="5" s="1"/>
  <c r="Q115" i="28"/>
  <c r="S115" i="28" s="1"/>
  <c r="U115" i="28" s="1"/>
  <c r="U129" i="28"/>
  <c r="Q28" i="22"/>
  <c r="S28" i="22" s="1"/>
  <c r="U28" i="22" s="1"/>
  <c r="Q30" i="32"/>
  <c r="S15" i="32"/>
  <c r="H65" i="5"/>
  <c r="J65" i="5"/>
  <c r="J59" i="5"/>
  <c r="J39" i="5"/>
  <c r="H48" i="5"/>
  <c r="J71" i="5"/>
  <c r="H39" i="5"/>
  <c r="H67" i="5"/>
  <c r="L49" i="5"/>
  <c r="I49" i="5" s="1"/>
  <c r="L71" i="5"/>
  <c r="I71" i="5" s="1"/>
  <c r="L59" i="5"/>
  <c r="I59" i="5" s="1"/>
  <c r="L48" i="5"/>
  <c r="I48" i="5" s="1"/>
  <c r="L57" i="5"/>
  <c r="I57" i="5" s="1"/>
  <c r="J67" i="5"/>
  <c r="H63" i="5"/>
  <c r="J63" i="5"/>
  <c r="H49" i="5"/>
  <c r="H42" i="5"/>
  <c r="H33" i="5"/>
  <c r="J33" i="5"/>
  <c r="Q19" i="22"/>
  <c r="S19" i="22" s="1"/>
  <c r="U19" i="22" s="1"/>
  <c r="Q41" i="22"/>
  <c r="S41" i="22" s="1"/>
  <c r="U41" i="22" s="1"/>
  <c r="Q46" i="22"/>
  <c r="S46" i="22" s="1"/>
  <c r="U46" i="22" s="1"/>
  <c r="Q37" i="22"/>
  <c r="S37" i="22" s="1"/>
  <c r="U37" i="22" s="1"/>
  <c r="J73" i="5" l="1"/>
  <c r="H73" i="5"/>
  <c r="I73" i="5"/>
  <c r="U301" i="28"/>
  <c r="U316" i="28" s="1"/>
  <c r="S316" i="28"/>
  <c r="S296" i="28"/>
  <c r="K83" i="5" s="1"/>
  <c r="U281" i="28"/>
  <c r="U296" i="28" s="1"/>
  <c r="S276" i="28"/>
  <c r="K80" i="5" s="1"/>
  <c r="U261" i="28"/>
  <c r="U276" i="28" s="1"/>
  <c r="S256" i="28"/>
  <c r="K75" i="5" s="1"/>
  <c r="U241" i="28"/>
  <c r="U256" i="28" s="1"/>
  <c r="S30" i="32"/>
  <c r="S17" i="1" s="1"/>
  <c r="U15" i="32"/>
  <c r="U30" i="32" s="1"/>
  <c r="B70" i="22"/>
  <c r="B59" i="22"/>
  <c r="B2" i="22"/>
  <c r="D15" i="5"/>
  <c r="C15" i="5"/>
  <c r="J12" i="5"/>
  <c r="J13" i="5" s="1"/>
  <c r="K13" i="5" s="1"/>
  <c r="L13" i="5" s="1"/>
  <c r="L12" i="5"/>
  <c r="I12" i="5" s="1"/>
  <c r="H12" i="5"/>
  <c r="E24" i="5"/>
  <c r="E23" i="5"/>
  <c r="E20" i="5"/>
  <c r="E13" i="5"/>
  <c r="E12" i="5"/>
  <c r="E8" i="5"/>
  <c r="E9" i="5"/>
  <c r="E7" i="5"/>
  <c r="L83" i="5" l="1"/>
  <c r="I83" i="5" s="1"/>
  <c r="J83" i="5"/>
  <c r="H83" i="5"/>
  <c r="L80" i="5"/>
  <c r="I80" i="5" s="1"/>
  <c r="J80" i="5"/>
  <c r="J81" i="5" s="1"/>
  <c r="K81" i="5" s="1"/>
  <c r="H80" i="5"/>
  <c r="J75" i="5"/>
  <c r="L75" i="5"/>
  <c r="I75" i="5" s="1"/>
  <c r="H75" i="5"/>
  <c r="T17" i="1"/>
  <c r="R17" i="1"/>
  <c r="E15" i="5"/>
  <c r="H13" i="5"/>
  <c r="I13" i="5"/>
  <c r="L81" i="5" l="1"/>
  <c r="I81" i="5" s="1"/>
  <c r="S23" i="1"/>
  <c r="H81" i="5"/>
  <c r="S33" i="1"/>
  <c r="R33" i="1" s="1"/>
  <c r="S31" i="1"/>
  <c r="R31" i="1" s="1"/>
  <c r="S33" i="25"/>
  <c r="S33" i="24"/>
  <c r="S19" i="1"/>
  <c r="R19" i="1" s="1"/>
  <c r="S38" i="31"/>
  <c r="S36" i="31"/>
  <c r="S35" i="31"/>
  <c r="A37" i="5" l="1"/>
  <c r="A38" i="5" s="1"/>
  <c r="A39" i="5" s="1"/>
  <c r="G26" i="5"/>
  <c r="K77" i="22"/>
  <c r="Q77" i="22" s="1"/>
  <c r="S77" i="22" s="1"/>
  <c r="U77" i="22" s="1"/>
  <c r="Q74" i="22"/>
  <c r="S74" i="22" l="1"/>
  <c r="U74" i="22" l="1"/>
  <c r="T69" i="22" l="1"/>
  <c r="K63" i="22"/>
  <c r="Q63" i="22" s="1"/>
  <c r="Q69" i="22" l="1"/>
  <c r="S63" i="22"/>
  <c r="U63" i="22" l="1"/>
  <c r="U69" i="22" s="1"/>
  <c r="S69" i="22"/>
  <c r="K20" i="5" s="1"/>
  <c r="T214" i="28"/>
  <c r="K199" i="28"/>
  <c r="Q199" i="28" s="1"/>
  <c r="T193" i="28"/>
  <c r="K178" i="28"/>
  <c r="Q178" i="28" s="1"/>
  <c r="T172" i="28"/>
  <c r="K158" i="28"/>
  <c r="Q158" i="28" s="1"/>
  <c r="S158" i="28" s="1"/>
  <c r="U158" i="28" s="1"/>
  <c r="K157" i="28"/>
  <c r="Q157" i="28" s="1"/>
  <c r="K133" i="28"/>
  <c r="K132" i="28"/>
  <c r="K127" i="28"/>
  <c r="K126" i="28"/>
  <c r="K125" i="28"/>
  <c r="K113" i="28"/>
  <c r="K112" i="28"/>
  <c r="K111" i="28"/>
  <c r="K110" i="28"/>
  <c r="K109" i="28"/>
  <c r="K108" i="28"/>
  <c r="K107" i="28"/>
  <c r="K106" i="28"/>
  <c r="K105" i="28"/>
  <c r="P56" i="28"/>
  <c r="T29" i="28"/>
  <c r="K14" i="28"/>
  <c r="Q14" i="28" s="1"/>
  <c r="S14" i="28" s="1"/>
  <c r="P24" i="27"/>
  <c r="J27" i="21"/>
  <c r="J26" i="21"/>
  <c r="J25" i="21"/>
  <c r="O25" i="21" s="1"/>
  <c r="J23" i="21"/>
  <c r="J22" i="21"/>
  <c r="O22" i="21" s="1"/>
  <c r="P17" i="26"/>
  <c r="K51" i="30"/>
  <c r="Q51" i="30" s="1"/>
  <c r="S51" i="30" s="1"/>
  <c r="U51" i="30" s="1"/>
  <c r="P49" i="30"/>
  <c r="P48" i="30"/>
  <c r="P47" i="30"/>
  <c r="P46" i="30"/>
  <c r="P45" i="30"/>
  <c r="P44" i="30"/>
  <c r="K44" i="30"/>
  <c r="P17" i="29"/>
  <c r="I17" i="29"/>
  <c r="K17" i="29" s="1"/>
  <c r="E71" i="5"/>
  <c r="E67" i="5"/>
  <c r="E65" i="5"/>
  <c r="E63" i="5"/>
  <c r="E61" i="5"/>
  <c r="E59" i="5"/>
  <c r="E57" i="5"/>
  <c r="Q132" i="28" l="1"/>
  <c r="S132" i="28" s="1"/>
  <c r="U132" i="28" s="1"/>
  <c r="Q44" i="30"/>
  <c r="S44" i="30" s="1"/>
  <c r="U44" i="30" s="1"/>
  <c r="Q81" i="22"/>
  <c r="L20" i="5"/>
  <c r="I20" i="5" s="1"/>
  <c r="J20" i="5"/>
  <c r="H20" i="5"/>
  <c r="Q214" i="28"/>
  <c r="S199" i="28"/>
  <c r="Q193" i="28"/>
  <c r="S178" i="28"/>
  <c r="Q172" i="28"/>
  <c r="S157" i="28"/>
  <c r="Q105" i="28"/>
  <c r="S105" i="28" s="1"/>
  <c r="U105" i="28" s="1"/>
  <c r="Q125" i="28"/>
  <c r="S125" i="28" s="1"/>
  <c r="U125" i="28" s="1"/>
  <c r="S29" i="28"/>
  <c r="K53" i="5" s="1"/>
  <c r="U14" i="28"/>
  <c r="U29" i="28" s="1"/>
  <c r="Q29" i="28"/>
  <c r="Q22" i="21"/>
  <c r="S22" i="21"/>
  <c r="S25" i="21"/>
  <c r="Q25" i="21"/>
  <c r="Q17" i="29"/>
  <c r="S17" i="29" s="1"/>
  <c r="U17" i="29" s="1"/>
  <c r="E44" i="5"/>
  <c r="D42" i="5"/>
  <c r="L42" i="5" s="1"/>
  <c r="I42" i="5" s="1"/>
  <c r="E33" i="5"/>
  <c r="S214" i="28" l="1"/>
  <c r="K44" i="5" s="1"/>
  <c r="U199" i="28"/>
  <c r="U214" i="28" s="1"/>
  <c r="S193" i="28"/>
  <c r="K61" i="5" s="1"/>
  <c r="U178" i="28"/>
  <c r="U193" i="28" s="1"/>
  <c r="S172" i="28"/>
  <c r="K55" i="5" s="1"/>
  <c r="U157" i="28"/>
  <c r="U172" i="28" s="1"/>
  <c r="S21" i="1"/>
  <c r="E39" i="5"/>
  <c r="C37" i="5"/>
  <c r="E37" i="5" s="1"/>
  <c r="C38" i="5"/>
  <c r="E38" i="5" s="1"/>
  <c r="T30" i="31"/>
  <c r="K24" i="31"/>
  <c r="Q24" i="31" s="1"/>
  <c r="S24" i="31" s="1"/>
  <c r="U24" i="31" s="1"/>
  <c r="Q21" i="31"/>
  <c r="S21" i="31" s="1"/>
  <c r="U21" i="31" s="1"/>
  <c r="P21" i="31"/>
  <c r="K21" i="31"/>
  <c r="Q18" i="31"/>
  <c r="S18" i="31" s="1"/>
  <c r="U18" i="31" s="1"/>
  <c r="P18" i="31"/>
  <c r="K18" i="31"/>
  <c r="K15" i="31"/>
  <c r="Q15" i="31" s="1"/>
  <c r="L44" i="5" l="1"/>
  <c r="I44" i="5" s="1"/>
  <c r="H44" i="5"/>
  <c r="J44" i="5"/>
  <c r="L61" i="5"/>
  <c r="I61" i="5" s="1"/>
  <c r="H61" i="5"/>
  <c r="J61" i="5"/>
  <c r="Q30" i="31"/>
  <c r="S15" i="31"/>
  <c r="S30" i="31" l="1"/>
  <c r="U15" i="31"/>
  <c r="U30" i="31" s="1"/>
  <c r="T59" i="30" l="1"/>
  <c r="T28" i="30"/>
  <c r="K23" i="30"/>
  <c r="P22" i="30"/>
  <c r="J22" i="30"/>
  <c r="I22" i="30"/>
  <c r="P19" i="30"/>
  <c r="K19" i="30"/>
  <c r="P18" i="30"/>
  <c r="K18" i="30"/>
  <c r="P14" i="30"/>
  <c r="K14" i="30"/>
  <c r="K42" i="30"/>
  <c r="K41" i="30"/>
  <c r="Q41" i="30" s="1"/>
  <c r="S41" i="30" s="1"/>
  <c r="U41" i="30" s="1"/>
  <c r="K38" i="30"/>
  <c r="Q38" i="30" s="1"/>
  <c r="S38" i="30" s="1"/>
  <c r="K34" i="30"/>
  <c r="Q34" i="30" s="1"/>
  <c r="T24" i="29"/>
  <c r="K14" i="29"/>
  <c r="Q14" i="29" s="1"/>
  <c r="Q19" i="30" l="1"/>
  <c r="S19" i="30" s="1"/>
  <c r="U19" i="30" s="1"/>
  <c r="Q14" i="30"/>
  <c r="Q18" i="30"/>
  <c r="S18" i="30" s="1"/>
  <c r="U18" i="30" s="1"/>
  <c r="K22" i="30"/>
  <c r="Q22" i="30" s="1"/>
  <c r="U38" i="30"/>
  <c r="S14" i="30"/>
  <c r="S34" i="30"/>
  <c r="Q59" i="30"/>
  <c r="S14" i="29"/>
  <c r="Q24" i="29"/>
  <c r="S22" i="30" l="1"/>
  <c r="U22" i="30" s="1"/>
  <c r="Q28" i="30"/>
  <c r="U14" i="30"/>
  <c r="U34" i="30"/>
  <c r="U59" i="30" s="1"/>
  <c r="S59" i="30"/>
  <c r="S24" i="29"/>
  <c r="S13" i="1" s="1"/>
  <c r="R13" i="1" s="1"/>
  <c r="U14" i="29"/>
  <c r="U24" i="29" s="1"/>
  <c r="R15" i="1" l="1"/>
  <c r="S61" i="30"/>
  <c r="U28" i="30"/>
  <c r="S28" i="30"/>
  <c r="S60" i="30"/>
  <c r="G69" i="5"/>
  <c r="G34" i="5"/>
  <c r="K4" i="22"/>
  <c r="P4" i="22"/>
  <c r="K7" i="22"/>
  <c r="Q7" i="22" s="1"/>
  <c r="S7" i="22" s="1"/>
  <c r="U7" i="22" s="1"/>
  <c r="S10" i="22"/>
  <c r="U10" i="22" s="1"/>
  <c r="K13" i="22"/>
  <c r="Q13" i="22" s="1"/>
  <c r="S13" i="22" s="1"/>
  <c r="U13" i="22" s="1"/>
  <c r="T58" i="22"/>
  <c r="T29" i="26"/>
  <c r="P23" i="26"/>
  <c r="J23" i="26"/>
  <c r="K23" i="26" s="1"/>
  <c r="Q23" i="26" s="1"/>
  <c r="S23" i="26" s="1"/>
  <c r="U23" i="26" s="1"/>
  <c r="P20" i="26"/>
  <c r="K20" i="26"/>
  <c r="Q20" i="26" s="1"/>
  <c r="S20" i="26" s="1"/>
  <c r="U20" i="26" s="1"/>
  <c r="K17" i="26"/>
  <c r="Q17" i="26" s="1"/>
  <c r="S17" i="26" s="1"/>
  <c r="U17" i="26" s="1"/>
  <c r="K14" i="26"/>
  <c r="Q14" i="26" s="1"/>
  <c r="T32" i="27"/>
  <c r="Q32" i="27"/>
  <c r="K27" i="27"/>
  <c r="Q27" i="27" s="1"/>
  <c r="S27" i="27" s="1"/>
  <c r="U27" i="27" s="1"/>
  <c r="K24" i="27"/>
  <c r="Q24" i="27" s="1"/>
  <c r="S24" i="27" s="1"/>
  <c r="U24" i="27" s="1"/>
  <c r="K21" i="27"/>
  <c r="Q21" i="27" s="1"/>
  <c r="S21" i="27" s="1"/>
  <c r="U21" i="27" s="1"/>
  <c r="P19" i="27"/>
  <c r="K19" i="27"/>
  <c r="K18" i="27"/>
  <c r="K17" i="27"/>
  <c r="Q17" i="27" s="1"/>
  <c r="S17" i="27" s="1"/>
  <c r="U17" i="27" s="1"/>
  <c r="K14" i="27"/>
  <c r="Q14" i="27" s="1"/>
  <c r="R29" i="21"/>
  <c r="J19" i="21"/>
  <c r="O19" i="21" s="1"/>
  <c r="J16" i="21"/>
  <c r="O16" i="21" s="1"/>
  <c r="J13" i="21"/>
  <c r="O13" i="21" s="1"/>
  <c r="S13" i="21" s="1"/>
  <c r="J10" i="21"/>
  <c r="O10" i="21" s="1"/>
  <c r="J7" i="21"/>
  <c r="O7" i="21" s="1"/>
  <c r="J4" i="21"/>
  <c r="O4" i="21" s="1"/>
  <c r="S62" i="30" l="1"/>
  <c r="U81" i="22"/>
  <c r="S81" i="22"/>
  <c r="K23" i="5" s="1"/>
  <c r="S32" i="27"/>
  <c r="K31" i="5" s="1"/>
  <c r="Q4" i="22"/>
  <c r="S4" i="22" s="1"/>
  <c r="S14" i="26"/>
  <c r="Q29" i="26"/>
  <c r="S14" i="27"/>
  <c r="S4" i="21"/>
  <c r="Q4" i="21"/>
  <c r="S7" i="21"/>
  <c r="Q7" i="21"/>
  <c r="S10" i="21"/>
  <c r="Q10" i="21"/>
  <c r="Q16" i="21"/>
  <c r="S16" i="21"/>
  <c r="S19" i="21"/>
  <c r="Q19" i="21"/>
  <c r="Q13" i="21"/>
  <c r="L23" i="5" l="1"/>
  <c r="I23" i="5" s="1"/>
  <c r="H23" i="5"/>
  <c r="J23" i="5"/>
  <c r="J24" i="5" s="1"/>
  <c r="K24" i="5" s="1"/>
  <c r="Q58" i="22"/>
  <c r="S29" i="21"/>
  <c r="U4" i="22"/>
  <c r="U58" i="22" s="1"/>
  <c r="S58" i="22"/>
  <c r="K7" i="5" s="1"/>
  <c r="S29" i="26"/>
  <c r="K32" i="5" s="1"/>
  <c r="U14" i="26"/>
  <c r="U29" i="26" s="1"/>
  <c r="U14" i="27"/>
  <c r="U32" i="27" s="1"/>
  <c r="H24" i="5" l="1"/>
  <c r="L24" i="5"/>
  <c r="I24" i="5" s="1"/>
  <c r="J7" i="5"/>
  <c r="H7" i="5"/>
  <c r="L7" i="5"/>
  <c r="I7" i="5" s="1"/>
  <c r="E69" i="5"/>
  <c r="J8" i="5" l="1"/>
  <c r="K8" i="5" s="1"/>
  <c r="L8" i="5" s="1"/>
  <c r="I8" i="5" s="1"/>
  <c r="J9" i="5"/>
  <c r="K9" i="5" s="1"/>
  <c r="L47" i="1"/>
  <c r="H53" i="5"/>
  <c r="J53" i="5"/>
  <c r="L53" i="5"/>
  <c r="I53" i="5" s="1"/>
  <c r="E53" i="5"/>
  <c r="E52" i="5"/>
  <c r="E51" i="5"/>
  <c r="E50" i="5"/>
  <c r="E49" i="5"/>
  <c r="E48" i="5"/>
  <c r="E47" i="5"/>
  <c r="T151" i="28"/>
  <c r="K103" i="28"/>
  <c r="K102" i="28"/>
  <c r="K101" i="28"/>
  <c r="K100" i="28"/>
  <c r="K99" i="28"/>
  <c r="K98" i="28"/>
  <c r="T92" i="28"/>
  <c r="K78" i="28"/>
  <c r="Q78" i="28" s="1"/>
  <c r="K77" i="28"/>
  <c r="Q77" i="28" s="1"/>
  <c r="T71" i="28"/>
  <c r="K56" i="28"/>
  <c r="Q56" i="28" s="1"/>
  <c r="T49" i="28"/>
  <c r="K34" i="28"/>
  <c r="Q34" i="28" s="1"/>
  <c r="H8" i="5" l="1"/>
  <c r="S42" i="1"/>
  <c r="R42" i="1" s="1"/>
  <c r="L9" i="5"/>
  <c r="I9" i="5" s="1"/>
  <c r="H9" i="5"/>
  <c r="Q98" i="28"/>
  <c r="S98" i="28" s="1"/>
  <c r="S77" i="28"/>
  <c r="Q92" i="28"/>
  <c r="S56" i="28"/>
  <c r="Q71" i="28"/>
  <c r="Q49" i="28"/>
  <c r="S34" i="28"/>
  <c r="H55" i="5"/>
  <c r="J55" i="5"/>
  <c r="L55" i="5" s="1"/>
  <c r="I55" i="5" s="1"/>
  <c r="Q151" i="28" l="1"/>
  <c r="U98" i="28"/>
  <c r="U151" i="28" s="1"/>
  <c r="S151" i="28"/>
  <c r="K47" i="5" s="1"/>
  <c r="U77" i="28"/>
  <c r="U92" i="28" s="1"/>
  <c r="S92" i="28"/>
  <c r="K52" i="5" s="1"/>
  <c r="S71" i="28"/>
  <c r="K51" i="5" s="1"/>
  <c r="U56" i="28"/>
  <c r="U71" i="28" s="1"/>
  <c r="S49" i="28"/>
  <c r="K50" i="5" s="1"/>
  <c r="U34" i="28"/>
  <c r="U49" i="28" s="1"/>
  <c r="L52" i="5" l="1"/>
  <c r="I52" i="5" s="1"/>
  <c r="J52" i="5"/>
  <c r="H52" i="5"/>
  <c r="J50" i="5"/>
  <c r="L50" i="5"/>
  <c r="I50" i="5" s="1"/>
  <c r="H50" i="5"/>
  <c r="J51" i="5"/>
  <c r="L51" i="5"/>
  <c r="I51" i="5" s="1"/>
  <c r="H51" i="5"/>
  <c r="L47" i="5"/>
  <c r="I47" i="5" s="1"/>
  <c r="J47" i="5"/>
  <c r="H47" i="5"/>
  <c r="L34" i="5"/>
  <c r="I34" i="5" s="1"/>
  <c r="J34" i="5"/>
  <c r="H34" i="5"/>
  <c r="E34" i="5"/>
  <c r="E32" i="5"/>
  <c r="H31" i="5" l="1"/>
  <c r="T29" i="25"/>
  <c r="K14" i="25"/>
  <c r="Q14" i="25" s="1"/>
  <c r="T29" i="24"/>
  <c r="K17" i="24"/>
  <c r="Q17" i="24" s="1"/>
  <c r="S17" i="24" s="1"/>
  <c r="U17" i="24" s="1"/>
  <c r="K14" i="24"/>
  <c r="Q14" i="24" s="1"/>
  <c r="S14" i="25" l="1"/>
  <c r="Q29" i="25"/>
  <c r="S14" i="24"/>
  <c r="Q29" i="24"/>
  <c r="U14" i="25" l="1"/>
  <c r="U29" i="25" s="1"/>
  <c r="S29" i="25"/>
  <c r="U14" i="24"/>
  <c r="U29" i="24" s="1"/>
  <c r="S29" i="24"/>
  <c r="J32" i="5" l="1"/>
  <c r="J37" i="5" l="1"/>
  <c r="K37" i="5" s="1"/>
  <c r="H32" i="5"/>
  <c r="L32" i="5"/>
  <c r="I32" i="5" s="1"/>
  <c r="L37" i="5" l="1"/>
  <c r="I37" i="5" s="1"/>
  <c r="R23" i="1"/>
  <c r="H37" i="5"/>
  <c r="R21" i="20"/>
  <c r="P4" i="20"/>
  <c r="Q4" i="20" s="1"/>
  <c r="K4" i="20"/>
  <c r="R11" i="12"/>
  <c r="P3" i="12"/>
  <c r="K3" i="12"/>
  <c r="Q3" i="12" s="1"/>
  <c r="T9" i="11"/>
  <c r="S9" i="11"/>
  <c r="P3" i="11"/>
  <c r="K3" i="11"/>
  <c r="Q3" i="11" s="1"/>
  <c r="R21" i="10"/>
  <c r="P4" i="10"/>
  <c r="K4" i="10"/>
  <c r="R21" i="9"/>
  <c r="P7" i="9"/>
  <c r="K7" i="9"/>
  <c r="P4" i="9"/>
  <c r="K4" i="9"/>
  <c r="Q4" i="9" s="1"/>
  <c r="R21" i="8"/>
  <c r="P7" i="8"/>
  <c r="K7" i="8"/>
  <c r="Q7" i="8" s="1"/>
  <c r="S7" i="8" s="1"/>
  <c r="P4" i="8"/>
  <c r="K4" i="8"/>
  <c r="O29" i="21" l="1"/>
  <c r="Q4" i="8"/>
  <c r="Q21" i="8" s="1"/>
  <c r="Q4" i="10"/>
  <c r="Q7" i="9"/>
  <c r="S7" i="9" s="1"/>
  <c r="Q21" i="9"/>
  <c r="S4" i="9"/>
  <c r="S21" i="9" s="1"/>
  <c r="Q21" i="20"/>
  <c r="S4" i="20"/>
  <c r="S21" i="20" s="1"/>
  <c r="Q9" i="11"/>
  <c r="U3" i="11"/>
  <c r="U9" i="11" s="1"/>
  <c r="S3" i="12"/>
  <c r="S11" i="12" s="1"/>
  <c r="Q11" i="12"/>
  <c r="Q21" i="10"/>
  <c r="S4" i="10"/>
  <c r="S21" i="10" s="1"/>
  <c r="S4" i="8" l="1"/>
  <c r="S21" i="8" s="1"/>
  <c r="Q29" i="21"/>
  <c r="T44" i="1" l="1"/>
  <c r="S44" i="1"/>
  <c r="T42" i="1"/>
  <c r="T33" i="1"/>
  <c r="P33" i="1" s="1"/>
  <c r="T31" i="1"/>
  <c r="P31" i="1" s="1"/>
  <c r="S29" i="1"/>
  <c r="T29" i="1" s="1"/>
  <c r="P29" i="1" s="1"/>
  <c r="T23" i="1"/>
  <c r="P23" i="1" s="1"/>
  <c r="T21" i="1"/>
  <c r="P21" i="1" s="1"/>
  <c r="P17" i="1"/>
  <c r="T13" i="1"/>
  <c r="P13" i="1" s="1"/>
  <c r="T15" i="1"/>
  <c r="P15" i="1" s="1"/>
  <c r="N42" i="1"/>
  <c r="N33" i="1"/>
  <c r="N31" i="1"/>
  <c r="N23" i="1"/>
  <c r="N21" i="1"/>
  <c r="N17" i="1"/>
  <c r="N15" i="1"/>
  <c r="P42" i="1" l="1"/>
  <c r="O29" i="1"/>
  <c r="O33" i="1"/>
  <c r="O31" i="1"/>
  <c r="O17" i="1"/>
  <c r="P44" i="1"/>
  <c r="O44" i="1"/>
  <c r="O42" i="1"/>
  <c r="O21" i="1"/>
  <c r="O13" i="1"/>
  <c r="J31" i="5"/>
  <c r="O23" i="1"/>
  <c r="J38" i="5" l="1"/>
  <c r="K38" i="5" s="1"/>
  <c r="H15" i="5"/>
  <c r="L31" i="5"/>
  <c r="E31" i="5"/>
  <c r="E87" i="5" s="1"/>
  <c r="C5" i="6" s="1"/>
  <c r="O15" i="1"/>
  <c r="L38" i="5" l="1"/>
  <c r="I38" i="5" s="1"/>
  <c r="S25" i="1"/>
  <c r="R25" i="1" s="1"/>
  <c r="N25" i="1" s="1"/>
  <c r="H38" i="5"/>
  <c r="I31" i="5"/>
  <c r="G87" i="5"/>
  <c r="L15" i="5"/>
  <c r="I15" i="5" s="1"/>
  <c r="O25" i="1" l="1"/>
  <c r="T25" i="1"/>
  <c r="P25" i="1" s="1"/>
  <c r="L26" i="5"/>
  <c r="G3" i="6" s="1"/>
  <c r="I26" i="5"/>
  <c r="F42" i="1" l="1"/>
  <c r="F33" i="1"/>
  <c r="F31" i="1"/>
  <c r="F29" i="1"/>
  <c r="F25" i="1"/>
  <c r="H25" i="1" s="1"/>
  <c r="F23" i="1"/>
  <c r="H23" i="1" s="1"/>
  <c r="F21" i="1"/>
  <c r="F19" i="1"/>
  <c r="H19" i="1" s="1"/>
  <c r="F17" i="1"/>
  <c r="F15" i="1"/>
  <c r="H15" i="1" s="1"/>
  <c r="F13" i="1"/>
  <c r="F47" i="1" l="1"/>
  <c r="F3" i="6"/>
  <c r="I3" i="6"/>
  <c r="C2" i="6"/>
  <c r="H42" i="1"/>
  <c r="G44" i="1" s="1"/>
  <c r="H44" i="1" l="1"/>
  <c r="N44" i="1" l="1"/>
  <c r="E4" i="6" l="1"/>
  <c r="E6" i="6" s="1"/>
  <c r="D4" i="6"/>
  <c r="D6" i="6" s="1"/>
  <c r="E11" i="6" l="1"/>
  <c r="N13" i="1"/>
  <c r="N29" i="1"/>
  <c r="F8" i="6" l="1"/>
  <c r="H69" i="5" l="1"/>
  <c r="J69" i="5"/>
  <c r="L69" i="5"/>
  <c r="I69" i="5" s="1"/>
  <c r="L87" i="5" l="1"/>
  <c r="J87" i="5" l="1"/>
  <c r="G5" i="6"/>
  <c r="I87" i="5"/>
  <c r="F5" i="6" l="1"/>
  <c r="N19" i="1"/>
  <c r="O19" i="1"/>
  <c r="T19" i="1"/>
  <c r="P19" i="1" l="1"/>
  <c r="P47" i="1" s="1"/>
  <c r="T47" i="1"/>
  <c r="G2" i="6" l="1"/>
  <c r="S47" i="1"/>
  <c r="F2" i="6" l="1"/>
  <c r="G4" i="6"/>
  <c r="I2" i="6"/>
  <c r="G6" i="6" l="1"/>
  <c r="G9" i="6" s="1"/>
  <c r="I4" i="6"/>
  <c r="F4" i="6"/>
  <c r="L6" i="6" l="1"/>
  <c r="F6" i="6"/>
  <c r="F9" i="6"/>
  <c r="G11" i="6" l="1"/>
  <c r="F11" i="6" s="1"/>
  <c r="E26" i="5"/>
  <c r="J15" i="5"/>
  <c r="C3" i="6" l="1"/>
  <c r="J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15" authorId="0" shapeId="0" xr:uid="{CBBBB7A2-19FB-4D53-A164-FFF6504DFEBD}">
      <text>
        <r>
          <rPr>
            <b/>
            <sz val="9"/>
            <color indexed="81"/>
            <rFont val="Tahoma"/>
            <family val="2"/>
          </rPr>
          <t>Himal Kosala:</t>
        </r>
        <r>
          <rPr>
            <sz val="9"/>
            <color indexed="81"/>
            <rFont val="Tahoma"/>
            <family val="2"/>
          </rPr>
          <t xml:space="preserve">
WFA Certified qty</t>
        </r>
      </text>
    </comment>
    <comment ref="S23" authorId="0" shapeId="0" xr:uid="{7B9A0D33-612E-4DD0-8539-FF946306743B}">
      <text>
        <r>
          <rPr>
            <b/>
            <sz val="9"/>
            <color indexed="81"/>
            <rFont val="Tahoma"/>
            <family val="2"/>
          </rPr>
          <t>Himal Kosala:</t>
        </r>
        <r>
          <rPr>
            <sz val="9"/>
            <color indexed="81"/>
            <rFont val="Tahoma"/>
            <family val="2"/>
          </rPr>
          <t xml:space="preserve">
195.53 m2 WA-PS005 R2 Completed qty</t>
        </r>
      </text>
    </comment>
    <comment ref="S25" authorId="0" shapeId="0" xr:uid="{952C1A98-856D-4BEF-864C-6C34B47430A3}">
      <text>
        <r>
          <rPr>
            <b/>
            <sz val="9"/>
            <color indexed="81"/>
            <rFont val="Tahoma"/>
            <family val="2"/>
          </rPr>
          <t>Himal Kosala:</t>
        </r>
        <r>
          <rPr>
            <sz val="9"/>
            <color indexed="81"/>
            <rFont val="Tahoma"/>
            <family val="2"/>
          </rPr>
          <t xml:space="preserve">
141.46 m2 WA-PS005 R2 Completed qty</t>
        </r>
      </text>
    </comment>
    <comment ref="S42" authorId="0" shapeId="0" xr:uid="{C3D3AB09-23E5-48B5-AEF0-B2EE8C5993BE}">
      <text>
        <r>
          <rPr>
            <b/>
            <sz val="9"/>
            <color indexed="81"/>
            <rFont val="Tahoma"/>
            <family val="2"/>
          </rPr>
          <t>Himal Kosala:</t>
        </r>
        <r>
          <rPr>
            <sz val="9"/>
            <color indexed="81"/>
            <rFont val="Tahoma"/>
            <family val="2"/>
          </rPr>
          <t xml:space="preserve">
WFA Certified Qty (6%) = 77.88m2
 Extra Paid 244.28 qty from Nov bill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38" authorId="0" shapeId="0" xr:uid="{5D5D76C7-A96D-49CA-BC28-EC814ACE4391}">
      <text>
        <r>
          <rPr>
            <b/>
            <sz val="9"/>
            <color indexed="81"/>
            <rFont val="Tahoma"/>
            <charset val="1"/>
          </rPr>
          <t>Himal Kosala:</t>
        </r>
        <r>
          <rPr>
            <sz val="9"/>
            <color indexed="81"/>
            <rFont val="Tahoma"/>
            <charset val="1"/>
          </rPr>
          <t xml:space="preserve">
WIR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K7" authorId="0" shapeId="0" xr:uid="{303E1DEE-5DA5-45F8-B9FF-BD7E84EFAE02}">
      <text>
        <r>
          <rPr>
            <b/>
            <sz val="9"/>
            <color indexed="81"/>
            <rFont val="Tahoma"/>
            <family val="2"/>
          </rPr>
          <t>Himal Kosala:</t>
        </r>
        <r>
          <rPr>
            <sz val="9"/>
            <color indexed="81"/>
            <rFont val="Tahoma"/>
            <family val="2"/>
          </rPr>
          <t xml:space="preserve">
This qty include WFA qty 35.21 (see the measurements)</t>
        </r>
      </text>
    </comment>
    <comment ref="K9" authorId="0" shapeId="0" xr:uid="{BB0ECC57-68D3-489A-8B28-0167B74A4242}">
      <text>
        <r>
          <rPr>
            <b/>
            <sz val="9"/>
            <color indexed="81"/>
            <rFont val="Tahoma"/>
            <family val="2"/>
          </rPr>
          <t>Himal Kosala:</t>
        </r>
        <r>
          <rPr>
            <sz val="9"/>
            <color indexed="81"/>
            <rFont val="Tahoma"/>
            <family val="2"/>
          </rPr>
          <t xml:space="preserve">
As per WFA, this deduction already paid in EIFS render in main bill</t>
        </r>
      </text>
    </comment>
    <comment ref="K15" authorId="0" shapeId="0" xr:uid="{3FC95228-8A25-4206-89C0-2948BE012ACC}">
      <text>
        <r>
          <rPr>
            <b/>
            <sz val="9"/>
            <color indexed="81"/>
            <rFont val="Tahoma"/>
            <family val="2"/>
          </rPr>
          <t>Himal Kosala:</t>
        </r>
        <r>
          <rPr>
            <sz val="9"/>
            <color indexed="81"/>
            <rFont val="Tahoma"/>
            <family val="2"/>
          </rPr>
          <t xml:space="preserve">
WFA qty 60.35</t>
        </r>
      </text>
    </comment>
    <comment ref="K23" authorId="0" shapeId="0" xr:uid="{6453E4AF-3314-4FB1-9878-79DA851EC71D}">
      <text>
        <r>
          <rPr>
            <b/>
            <sz val="9"/>
            <color indexed="81"/>
            <rFont val="Tahoma"/>
            <family val="2"/>
          </rPr>
          <t>Himal Kosala:</t>
        </r>
        <r>
          <rPr>
            <sz val="9"/>
            <color indexed="81"/>
            <rFont val="Tahoma"/>
            <family val="2"/>
          </rPr>
          <t xml:space="preserve">
qtys were mistakenly add in wrong variation (please see the measurement sheets)</t>
        </r>
      </text>
    </comment>
    <comment ref="K24" authorId="0" shapeId="0" xr:uid="{0E2D5606-3666-4EBC-ADEF-83BC92731740}">
      <text>
        <r>
          <rPr>
            <b/>
            <sz val="9"/>
            <color indexed="81"/>
            <rFont val="Tahoma"/>
            <family val="2"/>
          </rPr>
          <t>Himal Kosala:</t>
        </r>
        <r>
          <rPr>
            <sz val="9"/>
            <color indexed="81"/>
            <rFont val="Tahoma"/>
            <family val="2"/>
          </rPr>
          <t xml:space="preserve">
As per WFA, this deduction already paid in EIFS render in main bill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S4" authorId="0" shapeId="0" xr:uid="{1266B321-526A-4EEC-AC1D-BD0EF84E25D7}">
      <text>
        <r>
          <rPr>
            <b/>
            <sz val="9"/>
            <color indexed="81"/>
            <rFont val="Tahoma"/>
            <family val="2"/>
          </rPr>
          <t>Himal Kosala:</t>
        </r>
        <r>
          <rPr>
            <sz val="9"/>
            <color indexed="81"/>
            <rFont val="Tahoma"/>
            <family val="2"/>
          </rPr>
          <t xml:space="preserve">
This is the WFA qty</t>
        </r>
      </text>
    </comment>
    <comment ref="R55" authorId="0" shapeId="0" xr:uid="{8A224C81-C82F-48AB-97E9-6DC27AF475DF}">
      <text>
        <r>
          <rPr>
            <b/>
            <sz val="9"/>
            <color indexed="81"/>
            <rFont val="Tahoma"/>
            <charset val="1"/>
          </rPr>
          <t>Himal Kosala:</t>
        </r>
        <r>
          <rPr>
            <sz val="9"/>
            <color indexed="81"/>
            <rFont val="Tahoma"/>
            <charset val="1"/>
          </rPr>
          <t xml:space="preserve">
WIR for EIFS only, no WIR for basecoat approval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R115" authorId="0" shapeId="0" xr:uid="{344690CB-39ED-460B-821E-1F6D449B62E1}">
      <text>
        <r>
          <rPr>
            <b/>
            <sz val="9"/>
            <color indexed="81"/>
            <rFont val="Tahoma"/>
            <charset val="1"/>
          </rPr>
          <t>Himal Kosala:</t>
        </r>
        <r>
          <rPr>
            <sz val="9"/>
            <color indexed="81"/>
            <rFont val="Tahoma"/>
            <charset val="1"/>
          </rPr>
          <t xml:space="preserve">
What is the WIR for this</t>
        </r>
      </text>
    </comment>
    <comment ref="C124" authorId="0" shapeId="0" xr:uid="{8E559DF9-E8CA-422F-AC1D-485ED5CD56A0}">
      <text>
        <r>
          <rPr>
            <b/>
            <sz val="9"/>
            <color indexed="81"/>
            <rFont val="Tahoma"/>
            <family val="2"/>
          </rPr>
          <t>Himal Kosala:</t>
        </r>
        <r>
          <rPr>
            <sz val="9"/>
            <color indexed="81"/>
            <rFont val="Tahoma"/>
            <family val="2"/>
          </rPr>
          <t xml:space="preserve">
No WIR for below</t>
        </r>
      </text>
    </comment>
    <comment ref="R125" authorId="0" shapeId="0" xr:uid="{8A7EBEB4-D454-41F8-9F52-C55ED5BA3C69}">
      <text>
        <r>
          <rPr>
            <b/>
            <sz val="9"/>
            <color indexed="81"/>
            <rFont val="Tahoma"/>
            <charset val="1"/>
          </rPr>
          <t>Himal Kosala:</t>
        </r>
        <r>
          <rPr>
            <sz val="9"/>
            <color indexed="81"/>
            <rFont val="Tahoma"/>
            <charset val="1"/>
          </rPr>
          <t xml:space="preserve">
What is the WIR for this</t>
        </r>
      </text>
    </comment>
    <comment ref="R129" authorId="0" shapeId="0" xr:uid="{A370E8E9-73F2-403F-B268-6FA34112DD04}">
      <text>
        <r>
          <rPr>
            <b/>
            <sz val="9"/>
            <color indexed="81"/>
            <rFont val="Tahoma"/>
            <charset val="1"/>
          </rPr>
          <t>Himal Kosala:</t>
        </r>
        <r>
          <rPr>
            <sz val="9"/>
            <color indexed="81"/>
            <rFont val="Tahoma"/>
            <charset val="1"/>
          </rPr>
          <t xml:space="preserve">
What is the WIR for this</t>
        </r>
      </text>
    </comment>
    <comment ref="R132" authorId="0" shapeId="0" xr:uid="{2F3A9B86-A23E-4498-BA99-BDDA712899E0}">
      <text>
        <r>
          <rPr>
            <b/>
            <sz val="9"/>
            <color indexed="81"/>
            <rFont val="Tahoma"/>
            <charset val="1"/>
          </rPr>
          <t>Himal Kosala:</t>
        </r>
        <r>
          <rPr>
            <sz val="9"/>
            <color indexed="81"/>
            <rFont val="Tahoma"/>
            <charset val="1"/>
          </rPr>
          <t xml:space="preserve">
WIR ?</t>
        </r>
      </text>
    </comment>
    <comment ref="R135" authorId="0" shapeId="0" xr:uid="{A94460C6-F41B-4811-9304-29CCCEF5412E}">
      <text>
        <r>
          <rPr>
            <b/>
            <sz val="9"/>
            <color indexed="81"/>
            <rFont val="Tahoma"/>
            <charset val="1"/>
          </rPr>
          <t>Himal Kosala:</t>
        </r>
        <r>
          <rPr>
            <sz val="9"/>
            <color indexed="81"/>
            <rFont val="Tahoma"/>
            <charset val="1"/>
          </rPr>
          <t xml:space="preserve">
What is the WIR for this</t>
        </r>
      </text>
    </comment>
    <comment ref="B153" authorId="0" shapeId="0" xr:uid="{837DF9CC-FD37-43B4-B633-AFB68B99171F}">
      <text>
        <r>
          <rPr>
            <b/>
            <sz val="9"/>
            <color indexed="81"/>
            <rFont val="Tahoma"/>
            <family val="2"/>
          </rPr>
          <t>Himal Kosala:</t>
        </r>
        <r>
          <rPr>
            <sz val="9"/>
            <color indexed="81"/>
            <rFont val="Tahoma"/>
            <family val="2"/>
          </rPr>
          <t xml:space="preserve">
This Lump-sum is now 100% complete</t>
        </r>
      </text>
    </comment>
  </commentList>
</comments>
</file>

<file path=xl/sharedStrings.xml><?xml version="1.0" encoding="utf-8"?>
<sst xmlns="http://schemas.openxmlformats.org/spreadsheetml/2006/main" count="1658" uniqueCount="559">
  <si>
    <t>PROGRESS BOQ</t>
  </si>
  <si>
    <t>Item</t>
  </si>
  <si>
    <t>Description</t>
  </si>
  <si>
    <t>Qty.</t>
  </si>
  <si>
    <t>Unit</t>
  </si>
  <si>
    <t>Rate</t>
  </si>
  <si>
    <t>Amount</t>
  </si>
  <si>
    <t xml:space="preserve">OCI - Certified </t>
  </si>
  <si>
    <t>Progress %</t>
  </si>
  <si>
    <t xml:space="preserve">Amount </t>
  </si>
  <si>
    <t>Qty</t>
  </si>
  <si>
    <t>DESIGN AND BUILD OF TERRACO SYSTEM</t>
  </si>
  <si>
    <t>EIFS WITH TERRACO RENDER SYSTEM</t>
  </si>
  <si>
    <t>EIFS with TERRACO System, mineral wool, Adhesive, groove requirement,including all necessary framing, fitting, fixing, backing framing support, decoration, Primer, Basecoat and Final coat etc and the like  all in accordance with drawings and specifications.</t>
  </si>
  <si>
    <t>ON BLOCKWORK / CONCRETE WALL</t>
  </si>
  <si>
    <t>A</t>
  </si>
  <si>
    <t>EIFS System with TERRACO finishes (TERRACO acid wash finishes) with Built-up 75mm</t>
  </si>
  <si>
    <r>
      <t>m</t>
    </r>
    <r>
      <rPr>
        <vertAlign val="superscript"/>
        <sz val="10"/>
        <color theme="1"/>
        <rFont val="Calibri "/>
      </rPr>
      <t>2</t>
    </r>
  </si>
  <si>
    <t>B</t>
  </si>
  <si>
    <t>EIFS System with TERRACO finishes (TERRACO acid wash finishes) with Built-up 100mm</t>
  </si>
  <si>
    <t>C</t>
  </si>
  <si>
    <t>EIFS System with TERRACO finishes (TERRACO acid wash finishes) with Built-up 150mm</t>
  </si>
  <si>
    <t>D</t>
  </si>
  <si>
    <t>EIFS System with TERRACO finishes (TERRACO acid wash finishes) with Built-up 200mm</t>
  </si>
  <si>
    <t>E</t>
  </si>
  <si>
    <t>EIFS System with TERRACO finishes (TERRACO acid wash finishes) with Built-up 275mm</t>
  </si>
  <si>
    <t>F</t>
  </si>
  <si>
    <t>EIFS System with TERRACO finishes (TERRACO acid wash finishes) with Built-up 300mm</t>
  </si>
  <si>
    <t>G</t>
  </si>
  <si>
    <t>EIFS System with TERRACO finishes (TERRACO acid wash finishes) with Built-up 400mm</t>
  </si>
  <si>
    <t>STAND ALONE EIFS SYSTEM WITH NECESSARY BACK FRAMING SUPPORT</t>
  </si>
  <si>
    <t>H</t>
  </si>
  <si>
    <t>J</t>
  </si>
  <si>
    <t>K</t>
  </si>
  <si>
    <t>TERRACO RENDER SYSTEM</t>
  </si>
  <si>
    <t>TERRACO Render System, Adhesive, groove requirement, including all necessary framing, fitting, fixing, backing framing support,  Primer, Basecoat and Final coat decoration, etc and the like  all in accordance with drawings and specifications.</t>
  </si>
  <si>
    <t>TERRACO RENDER System (TERRACO acid wash finishes)</t>
  </si>
  <si>
    <t>TOTAL</t>
  </si>
  <si>
    <t>Discount</t>
  </si>
  <si>
    <t>QTY</t>
  </si>
  <si>
    <t>Pervious %</t>
  </si>
  <si>
    <t>Pervious Qty</t>
  </si>
  <si>
    <t xml:space="preserve">SN </t>
  </si>
  <si>
    <t xml:space="preserve">Variations </t>
  </si>
  <si>
    <t>Total Work Scope</t>
  </si>
  <si>
    <t xml:space="preserve">Previous </t>
  </si>
  <si>
    <t xml:space="preserve">This Month </t>
  </si>
  <si>
    <t xml:space="preserve">Cumulative </t>
  </si>
  <si>
    <t xml:space="preserve">QTY </t>
  </si>
  <si>
    <r>
      <t>Amoun</t>
    </r>
    <r>
      <rPr>
        <b/>
        <sz val="9"/>
        <rFont val="Calibri"/>
        <family val="2"/>
        <scheme val="minor"/>
      </rPr>
      <t xml:space="preserve">t </t>
    </r>
  </si>
  <si>
    <t>%</t>
  </si>
  <si>
    <t>01</t>
  </si>
  <si>
    <t>02</t>
  </si>
  <si>
    <t>03</t>
  </si>
  <si>
    <t>04</t>
  </si>
  <si>
    <t>05</t>
  </si>
  <si>
    <t xml:space="preserve">NEW VARIATIONS </t>
  </si>
  <si>
    <t>Sub-Totals</t>
  </si>
  <si>
    <t xml:space="preserve">Description </t>
  </si>
  <si>
    <t xml:space="preserve">Contract Works </t>
  </si>
  <si>
    <t xml:space="preserve">Total Value of Work Done </t>
  </si>
  <si>
    <t xml:space="preserve">Advance Payment </t>
  </si>
  <si>
    <t xml:space="preserve">Advance Payment Recovery </t>
  </si>
  <si>
    <t xml:space="preserve">TOTAL </t>
  </si>
  <si>
    <t>Total Scope</t>
  </si>
  <si>
    <t>Pervious Work Certified</t>
  </si>
  <si>
    <t>This Month Workdone</t>
  </si>
  <si>
    <t>Cumulative</t>
  </si>
  <si>
    <t>New Variations</t>
  </si>
  <si>
    <t>Variations (old)</t>
  </si>
  <si>
    <t>NO</t>
  </si>
  <si>
    <t>BUILDING</t>
  </si>
  <si>
    <t>DRAWING REF. NO</t>
  </si>
  <si>
    <t>LOCATION</t>
  </si>
  <si>
    <t>ITEM NAMES</t>
  </si>
  <si>
    <t>ID NO.
(In the Drawing)</t>
  </si>
  <si>
    <t>GROSS AREA
(Sqm)</t>
  </si>
  <si>
    <t>DEDUCTION ITEM NAME</t>
  </si>
  <si>
    <t>DEDUCTIONS
(Sqm)</t>
  </si>
  <si>
    <t>NET AREA / TOTAL AREA TO DATE (SqM)</t>
  </si>
  <si>
    <t xml:space="preserve">PREVIOUS MONTH PROGRESS
</t>
  </si>
  <si>
    <t xml:space="preserve">CURRENT MONTH PROGRESS
</t>
  </si>
  <si>
    <t>EIFS 400mm EPS BOARDS</t>
  </si>
  <si>
    <t>LENGTH</t>
  </si>
  <si>
    <t>HEIGHT</t>
  </si>
  <si>
    <t>AREA</t>
  </si>
  <si>
    <t>(Sqm)</t>
  </si>
  <si>
    <t>ELEVATION 01 (BASEMENT RAMP SIDE)</t>
  </si>
  <si>
    <t>JOT-AX-SD-GF-00001_00_E</t>
  </si>
  <si>
    <t>D-G/Y1</t>
  </si>
  <si>
    <t>WALL-GF</t>
  </si>
  <si>
    <t>DOOR</t>
  </si>
  <si>
    <t>JOT-AX-WR-GF-00003</t>
  </si>
  <si>
    <t>JOT-AX-SD-ML-00003_00_E</t>
  </si>
  <si>
    <t>WALL-L2L3</t>
  </si>
  <si>
    <t>JOT-AX-WR-ML-00007</t>
  </si>
  <si>
    <t>EIFS 400mm BASECOAT</t>
  </si>
  <si>
    <t>JOT-AX-WR-GF-00006</t>
  </si>
  <si>
    <t>JOT-AX-WR-L4-00011</t>
  </si>
  <si>
    <t>EIFS 400mm PAINT</t>
  </si>
  <si>
    <t>RAMPSIDE</t>
  </si>
  <si>
    <t>D-H/Y1</t>
  </si>
  <si>
    <t>L2-WALL</t>
  </si>
  <si>
    <t>PA9</t>
  </si>
  <si>
    <t>JOT-AX-WR-ML-00054</t>
  </si>
  <si>
    <t>PROGRESS %</t>
  </si>
  <si>
    <t>WORK DONE TO DATE</t>
  </si>
  <si>
    <t>EIFS 300mm EPS BOARDS</t>
  </si>
  <si>
    <t>ELEVATION 06 ( LIFT AREA)</t>
  </si>
  <si>
    <t>G-H/3-7</t>
  </si>
  <si>
    <t>LIFT LOBBY OPENING L2,L3</t>
  </si>
  <si>
    <t>CORE WALL AREA</t>
  </si>
  <si>
    <t>JOT-AX-WR-ML-00014</t>
  </si>
  <si>
    <t>EIFS 300mm BASECOAT</t>
  </si>
  <si>
    <t>JOT-AX-WR-ML-00016</t>
  </si>
  <si>
    <t>Progress of work (%)</t>
  </si>
  <si>
    <t>Workdone 
(to date)</t>
  </si>
  <si>
    <t>Workdone 
(Previous)</t>
  </si>
  <si>
    <t>Workdone
(this month)</t>
  </si>
  <si>
    <t>JOT-AX-SD-ML-00003_02</t>
  </si>
  <si>
    <t>E-H/10-11</t>
  </si>
  <si>
    <t>WALL L2</t>
  </si>
  <si>
    <t>(HOUSEKEEPING LOBBY)</t>
  </si>
  <si>
    <t>D-F/7-8</t>
  </si>
  <si>
    <t>WALL GF</t>
  </si>
  <si>
    <t>JOT-AX-WR-GF-00017</t>
  </si>
  <si>
    <t>E-F/6-7</t>
  </si>
  <si>
    <t>JOT-AX-SD-L4-00005_02</t>
  </si>
  <si>
    <t>E-H/10-12</t>
  </si>
  <si>
    <t>WALL L4</t>
  </si>
  <si>
    <t xml:space="preserve">STAIR 6 WALL,Elevation-10 </t>
  </si>
  <si>
    <t xml:space="preserve">JOT-AX-SD-L4-00005_02 </t>
  </si>
  <si>
    <t xml:space="preserve">E-H/10-12 </t>
  </si>
  <si>
    <t>JOT-AX-WR-L4-00071</t>
  </si>
  <si>
    <t>JOT-AX-WR-L4-00070_01</t>
  </si>
  <si>
    <t>JOT-AX-WR-L4-00036</t>
  </si>
  <si>
    <t>A-U/23-25</t>
  </si>
  <si>
    <t>BO22</t>
  </si>
  <si>
    <t>JOT-AX-WR-L29-00052</t>
  </si>
  <si>
    <t>STAIR 6 WALL,Elevation-07,</t>
  </si>
  <si>
    <t>JOT-AX-SD-ML-00003_01</t>
  </si>
  <si>
    <t>JOT-AX-WR-ML-00074_01</t>
  </si>
  <si>
    <t>GF Ballroom Wall</t>
  </si>
  <si>
    <t>L4 ZONE 3, GATE 2 FRONT</t>
  </si>
  <si>
    <t>JOT-AX-SD-L04-00005_00_E</t>
  </si>
  <si>
    <t>A-I/Y1-4</t>
  </si>
  <si>
    <t>JOT-AX-WR-L4-00009</t>
  </si>
  <si>
    <t>LEVEL-2 PARAPET-BASECOAT</t>
  </si>
  <si>
    <t>JOT-AX-SD-L4-00004_03</t>
  </si>
  <si>
    <t>U-Z/13-15</t>
  </si>
  <si>
    <t>JOT-AX-WR-L2-00082_00</t>
  </si>
  <si>
    <t>LEVEL-4,STAIR 6 WALL,Elevation-08</t>
  </si>
  <si>
    <t xml:space="preserve">HEIGHT </t>
  </si>
  <si>
    <t>L4, PARAPET</t>
  </si>
  <si>
    <t>W-X/13-16</t>
  </si>
  <si>
    <t>BO23</t>
  </si>
  <si>
    <t>X-Q/23-24</t>
  </si>
  <si>
    <t>PARAPET L4</t>
  </si>
  <si>
    <t>JOT-AX-WR-L4-00073</t>
  </si>
  <si>
    <t>L2 PARAPET, ROADSIDE</t>
  </si>
  <si>
    <t>JOT-AX-SD-L2-00004_03</t>
  </si>
  <si>
    <t>U-Z/13-22</t>
  </si>
  <si>
    <t>L4 PARAPET, ROADSIDE</t>
  </si>
  <si>
    <t>G-X / 11-16</t>
  </si>
  <si>
    <t>PARAPET L4, PAINT</t>
  </si>
  <si>
    <t>JOT-AX-WR-L2-00075_00</t>
  </si>
  <si>
    <t>DETAILED STATUS REPORT</t>
  </si>
  <si>
    <t>Client Name</t>
  </si>
  <si>
    <t>:</t>
  </si>
  <si>
    <t>Omniyat Investments &amp; Management LLC</t>
  </si>
  <si>
    <t>Project Name</t>
  </si>
  <si>
    <t>Dorchester Hotel (PLOT 18)</t>
  </si>
  <si>
    <t>Main Contractor</t>
  </si>
  <si>
    <t>Khansaheb civil engineering llc</t>
  </si>
  <si>
    <t>Scope of works</t>
  </si>
  <si>
    <t>External Insulation Finishing System (EPS)</t>
  </si>
  <si>
    <t>REMARKS</t>
  </si>
  <si>
    <t>WORK BREAKDOWN: 35%-FRAMING,35%-EPS BOARDS,20%-BASECOAT,10%-PAINT</t>
  </si>
  <si>
    <t>STAIR 6 WALL,LEVEL-02 to 3</t>
  </si>
  <si>
    <t>Residential,Stair-6,L4-5</t>
  </si>
  <si>
    <t>T-W/13-14</t>
  </si>
  <si>
    <t>WALL L4-5</t>
  </si>
  <si>
    <t>JOT-AX-WR-ML-00076,81,90,98</t>
  </si>
  <si>
    <t xml:space="preserve">Stair-6,GF to 1 st floor </t>
  </si>
  <si>
    <t>JOT-AX-SD-GF-00002_02</t>
  </si>
  <si>
    <t>Grid-E-H/10-12</t>
  </si>
  <si>
    <t>JOT-AX-WR-GF-00086,99</t>
  </si>
  <si>
    <t xml:space="preserve">WORK BREAKDOWN : 70% UPTO EPS BOARDS, 20% UPTO BASECOAT, 10% PAINT </t>
  </si>
  <si>
    <t>WALL GF-L1</t>
  </si>
  <si>
    <t>Residential ,road side,GF to 1 st floor</t>
  </si>
  <si>
    <t>JOT-AX-SD-ML-00001_02</t>
  </si>
  <si>
    <t>G-H/3-8</t>
  </si>
  <si>
    <t>Residential ,Lobby,GF to 1 st floor</t>
  </si>
  <si>
    <t>RESIDENTIAL,RAMP AREA,GF to Level-3</t>
  </si>
  <si>
    <t>G-D/Y1</t>
  </si>
  <si>
    <t>WALL GF-L3</t>
  </si>
  <si>
    <t xml:space="preserve">STAIR 6 WALL,LEVEL-02 to 3 </t>
  </si>
  <si>
    <t>Hotel ramp area,Level-1 to lvl-3</t>
  </si>
  <si>
    <t>JOT-AX-SD-ML-00004_03</t>
  </si>
  <si>
    <t>W/18-22</t>
  </si>
  <si>
    <t>WALL L2-3</t>
  </si>
  <si>
    <t>Residential area,lvl-2 to lvl-3</t>
  </si>
  <si>
    <t>G/4-7</t>
  </si>
  <si>
    <t>JOT-AX-WR-ML-00103_00</t>
  </si>
  <si>
    <t>JOT-AX-WR-ML-00093_00</t>
  </si>
  <si>
    <t>Residential,stair-6,L2</t>
  </si>
  <si>
    <t>JOT-AX-WR-ML-00110_00</t>
  </si>
  <si>
    <t>U-Z/18-22</t>
  </si>
  <si>
    <t>JOT-AX-WR-L2-00096_00</t>
  </si>
  <si>
    <t>L4 PARAPET,RESIDENTIAL</t>
  </si>
  <si>
    <t>W-X/15-17</t>
  </si>
  <si>
    <t>WALL,L4</t>
  </si>
  <si>
    <t>JOT-AX-WR-L4-00089,97</t>
  </si>
  <si>
    <t>EIFS SYSTEM+BUILT UP(300MM)- 35% framing, 35% ESP Boards, 20% Basecoat, 10% Paint</t>
  </si>
  <si>
    <t>EIFS SYSTEM+BUILT UP(400MM)- 35% framing, 35% ESP Boards, 20% Basecoat, 10% Paint</t>
  </si>
  <si>
    <t>JOT-AX-WR-ML-00085,100,108,104,110</t>
  </si>
  <si>
    <t>JOT-AX-WR-ML-00110</t>
  </si>
  <si>
    <t>JOT-AX-WR-L2-00078,82,84,92,96,109</t>
  </si>
  <si>
    <t>Valuation at WFA</t>
  </si>
  <si>
    <t>Omission</t>
  </si>
  <si>
    <t>KCE-VOR-04, ITEMS-04, 100MM EIFS FOR LEVEL 01</t>
  </si>
  <si>
    <t>DRAWING REF. NO/INSTRUCTION REF./RFI REF.</t>
  </si>
  <si>
    <t>WORK BREAKDOWN: 70%-EPS BOARDS,20%-BASECOAT,10%-PAINT</t>
  </si>
  <si>
    <t>100MM EIFS AT LEVEL-1,AV ROOMS EXTERNAL</t>
  </si>
  <si>
    <t>E11/K116/SN/dm/281, KCE-AX-RFI-L1-00232</t>
  </si>
  <si>
    <t>25/T-U</t>
  </si>
  <si>
    <t>WALL-LVL-1 AV ROOMS</t>
  </si>
  <si>
    <t>75MM EIFS AT B-1, EXTERNAL SEATING AREA</t>
  </si>
  <si>
    <t>EXTERNAL SEATING AREA</t>
  </si>
  <si>
    <t>WALL-B-1 EXTERNAL</t>
  </si>
  <si>
    <t>KCE-VOR-04, ITEM 06, PLASTER ON WALL SEATING AREA @BASEMENT</t>
  </si>
  <si>
    <t>WORK BREAKDOWN: 90%-20MM PLASTERING,10%-PAINT</t>
  </si>
  <si>
    <t>20mm PLASTER AT B-1, EXTERNAL SEATING AREA</t>
  </si>
  <si>
    <t>E11/K116/SN//, KCE-AX-RFI-B1-00186</t>
  </si>
  <si>
    <t>ABOVE GF</t>
  </si>
  <si>
    <t>KCE-VOR-04, ITEM 01, RENDER ON PLANTER WALLS AREA @</t>
  </si>
  <si>
    <t>Ground floor Planter wall EIFS render plaster</t>
  </si>
  <si>
    <t>FE-LX-SD-GL-00006_00</t>
  </si>
  <si>
    <t>GF Planter wall</t>
  </si>
  <si>
    <t>Additions</t>
  </si>
  <si>
    <t>DORCHESTER HOTEL &amp; RESIDENCIES</t>
  </si>
  <si>
    <t>JOYZ OVERSEAS - VARIATION SCHEDULE</t>
  </si>
  <si>
    <t xml:space="preserve">LEVEL-2 Hotel Ramp </t>
  </si>
  <si>
    <t>W/18-23</t>
  </si>
  <si>
    <t>WALL GF to L3</t>
  </si>
  <si>
    <t>JOT-AX-WR-ML-00085,100,104,116</t>
  </si>
  <si>
    <t>JOT-AX-WR-ML-00107_00,117,118,119</t>
  </si>
  <si>
    <t>Residential &amp; Hotel entrance lvl-23,Elevation-20</t>
  </si>
  <si>
    <t>JOT-AX-SD-L23-00009_02</t>
  </si>
  <si>
    <t>D-G/10-11</t>
  </si>
  <si>
    <t>WALL L23</t>
  </si>
  <si>
    <t>JOT-AX-WR-ML-00120</t>
  </si>
  <si>
    <t>Hotel Level-17,Elevation-24</t>
  </si>
  <si>
    <t>JOT-AX-SD-L17-00008_02</t>
  </si>
  <si>
    <t>WALL L17</t>
  </si>
  <si>
    <t>JOT-AX-WR-GF-00086,99,116</t>
  </si>
  <si>
    <t>JOT-AX-WR-ML-00111_00,112,113,114</t>
  </si>
  <si>
    <t>LEVEL-23,Elevation-0,</t>
  </si>
  <si>
    <t>C-E/10-11</t>
  </si>
  <si>
    <t>WALL INS.</t>
  </si>
  <si>
    <t>a</t>
  </si>
  <si>
    <t>L2,G/10-11</t>
  </si>
  <si>
    <t>WALL-L2</t>
  </si>
  <si>
    <t>JOT-AX-WR-ML-00110,116</t>
  </si>
  <si>
    <t>L2,T-W/10-12</t>
  </si>
  <si>
    <t>Hotel Ramp area ,Elevation-12</t>
  </si>
  <si>
    <t>GF-L2-W/22-23</t>
  </si>
  <si>
    <t>WALL,GF-L3</t>
  </si>
  <si>
    <t>JOT-AX-WR-ML-00107,118</t>
  </si>
  <si>
    <t>Hotel, near Ball room  ,Elevation-14</t>
  </si>
  <si>
    <t>GF-A-U/25</t>
  </si>
  <si>
    <t>JOT-AX-WR-ML-00116</t>
  </si>
  <si>
    <t>RATE BREAKDOWN: 70%-EPS BOARDS,20%-BASECOAT,10%-PAINT</t>
  </si>
  <si>
    <t>BO5</t>
  </si>
  <si>
    <t>upto basecoat done under roberts</t>
  </si>
  <si>
    <t>paint done under KCE</t>
  </si>
  <si>
    <t>B10</t>
  </si>
  <si>
    <t>GF BALL ROOM WALL</t>
  </si>
  <si>
    <t xml:space="preserve"> WALL GF</t>
  </si>
  <si>
    <t>LEVEL-4 to 5,STAIR 6 WALL,Elevation-10</t>
  </si>
  <si>
    <t>JOT-AX-WR-L4-00071,JOT-AX-WR-ML-00098_0</t>
  </si>
  <si>
    <t>LEVEL- GF to 1 ,STAIR-6 WALL,ELEVATION-7</t>
  </si>
  <si>
    <t>T-W/10-14</t>
  </si>
  <si>
    <t>WALL GF-1</t>
  </si>
  <si>
    <t>JOT-AX-WR-ML-00083_00,110,116</t>
  </si>
  <si>
    <t>LEVEL- GF to 1 ,STAIR-6 WALL,ELEVATION-9</t>
  </si>
  <si>
    <t>JOT-AX-WR-ML-00083_00</t>
  </si>
  <si>
    <t>LEVEL-GROUND FLOOR ,NEAR LOBBY</t>
  </si>
  <si>
    <t>JOT-AX-SD-GF-00001_02</t>
  </si>
  <si>
    <t>E-D/6-8</t>
  </si>
  <si>
    <t>JOT-AX-WR-ML-00077_00</t>
  </si>
  <si>
    <t>Removal &amp; reinstatement of 200m thick with 400mm thick EIFS and framing as per the response to KCE-AX-RFI-GF-00254 dt 22.10.22 &amp; &amp; Joyz variation submission ref JOT-KCE-VOR-00007  dated 17.11.22. (PS-019 R5)</t>
  </si>
  <si>
    <t>Additional scope of EIFS 50mm,75mm,100mm thick system and EIFS 20mm render as per the attached Joyz Variation ref. KCE- JOT-VOR-00004 dated 14.09.22. (PS-019 R3)</t>
  </si>
  <si>
    <t>Cutting of existing 100mm thick EIFS and reinstatement of EIFS system after the cutting at L 29 parapet (PS-019 R4)</t>
  </si>
  <si>
    <t>Supply &amp; installation of insulation behind the gabion wall as per the response to KCE-AX-RFI-GF-00072 dt 15.07.22 &amp; Joyz variation submission ref  JOT-KCE-DOR-202209-005 dated 26.10.22. (PS-019 R4)</t>
  </si>
  <si>
    <t>External door jamb finishes due to changes in finishing details &amp; as per Joyz variation submission ref JOT-KCE-VOR-00006  dated 17.11.22. (PS-019 R5)</t>
  </si>
  <si>
    <t>Paint finish to match with GRC colour in place of GRC coping at Residence tower level 32 as per Joyz variation submission ref JOT-KCE-VOR-00007  dated 17.11.22. (PS-019 R5)</t>
  </si>
  <si>
    <t>Additional EIFS works as per the shop drawing ref GLA-AX-SD-L31-66195 comments &amp; Joyz variation submission ref JOT-KCE-VOR-00007  dated 17.11.22. (PS-019 R5)</t>
  </si>
  <si>
    <t>Installation of stud frame + 200mm EIFS system to replace 300mm EIFS system (PS-005)</t>
  </si>
  <si>
    <t>Installation of stud frame + 200mm EIFS system to replace 400mm EIFS system (PS-005)</t>
  </si>
  <si>
    <t>Installation of stud frame + 200mm EIFS system to replace 275mm EIFS system (PS-005)</t>
  </si>
  <si>
    <t>Removal of framing in areas where the works are completed (PS-005 R1)</t>
  </si>
  <si>
    <t>EIFS System with TERRACO finishes (TERRACO acid wash finishes) with Built-up 400mm (PS-005 R2)</t>
  </si>
  <si>
    <t>EIFS System with TERRACO finishes (TERRACO acid wash finishes) with Built-up 300mm (PS-005 R2)</t>
  </si>
  <si>
    <t>EIFS System with TERRACO finishes (TERRACO acid wash finishes) with Built-up 275mm (PS-005 R2)</t>
  </si>
  <si>
    <t>Removal &amp; reinstatement of EIFS for waterproofing termination at ground floor as per the attached Joyz Variation ref. KCE-JOT-VOR-00002 Rev 01 dated 15.08.22 (PS-019 R0)</t>
  </si>
  <si>
    <t>Supply &amp; installation of 100mm thick EIFS on stair wall at Residence level 23 as per the attached Joyz Variation ref. KCE-JOT-VOR-00003 Rev 0 dated 01.09.22 (PS-019 R1)</t>
  </si>
  <si>
    <t>WA PS-005</t>
  </si>
  <si>
    <t>WA PS-019</t>
  </si>
  <si>
    <t>Render on Planter Wall</t>
  </si>
  <si>
    <t>Render on Parapet Coping &amp; Internal Face</t>
  </si>
  <si>
    <t>100mm EIFS at Level-01 AV Rooms External</t>
  </si>
  <si>
    <t>50mm EIFS Build-up on top of the Level-02 Parapet Wall</t>
  </si>
  <si>
    <t>75mm EIFS at Basement-01 External Seating Area</t>
  </si>
  <si>
    <t>Render on Basement-01 to Level-01A</t>
  </si>
  <si>
    <t>Render near AV Room External Area</t>
  </si>
  <si>
    <t>Supply &amp; installation of 200mm fluted EIFS on Level 29 as per the response to KCE-AX-RFI-GF-00072 date 15.07.22 &amp; Joyz variation submission ref JOT-KCE-DOR-202209-005 dated 26.10.22 (PS-019 R4)</t>
  </si>
  <si>
    <t>Supply &amp; installation of 400mm fluted EIFS (200mm built up + 200mm EIFS) on level 28 as per the Joyz variation submission JOT-KCE-DOR-202209-005 dated 26.10.22 and mockup approval. (PS-019 R4)</t>
  </si>
  <si>
    <t>Additional scope of EIFS 20mmm render as per the attached Joyz variation ref. KCE-JOT-VOR-00004 rev 1 dated 29.11.22. (PS-019 R6)</t>
  </si>
  <si>
    <t>L 31,RESIDENTIAL</t>
  </si>
  <si>
    <t>JOT-AX-SD-L31-00011_00</t>
  </si>
  <si>
    <t>F-G/4-6</t>
  </si>
  <si>
    <t>JOT-AX-WR-L31-000153</t>
  </si>
  <si>
    <t>Hotel ,Damac side ,podium level-2</t>
  </si>
  <si>
    <t>JOT-AX-SD-ML-00004_02</t>
  </si>
  <si>
    <t>T-W/22-23</t>
  </si>
  <si>
    <t>LOUVER-1</t>
  </si>
  <si>
    <t>JOT-AX-WR-ML-00136.140,147</t>
  </si>
  <si>
    <t>LOUVER-2</t>
  </si>
  <si>
    <t>WINDOW-1</t>
  </si>
  <si>
    <t>WINDOW-2</t>
  </si>
  <si>
    <t>WINDOW-3</t>
  </si>
  <si>
    <t>DOOR-1</t>
  </si>
  <si>
    <t>L 23 RESIDENTIAL,ELEVATION-20</t>
  </si>
  <si>
    <t>E-D/11</t>
  </si>
  <si>
    <t>WALL-L23</t>
  </si>
  <si>
    <t>D-03b</t>
  </si>
  <si>
    <t>Door</t>
  </si>
  <si>
    <t>JOT-AX-WR-ML-00118,119,140</t>
  </si>
  <si>
    <t>Hotel,Damac side,</t>
  </si>
  <si>
    <t>W-T/23</t>
  </si>
  <si>
    <t xml:space="preserve"> level-2 to 4</t>
  </si>
  <si>
    <t>JOT-AX-WR-ML-00140</t>
  </si>
  <si>
    <t>KCE-VOR-04, ITEMS-04, 20MM PLASTERING FOR LEVEL 01</t>
  </si>
  <si>
    <t>WORK BREAKDOWN: 90%-PLASTERING,10%-PAINT</t>
  </si>
  <si>
    <t>JOT-AX-WR-L1-00149</t>
  </si>
  <si>
    <t>20MM PLASTER AT LEVEL-1,AV ROOMS EXTERNAL</t>
  </si>
  <si>
    <t>D-03e</t>
  </si>
  <si>
    <t>VOR-4, ITEM -5,75 MM EIFS</t>
  </si>
  <si>
    <t>PLANTER WALL,NEAR KCE OFFICE</t>
  </si>
  <si>
    <t>GRID-A/3-5</t>
  </si>
  <si>
    <t>WALL</t>
  </si>
  <si>
    <t>LPG TANK ,ROAD SIDE</t>
  </si>
  <si>
    <t>GRID-K/Y1</t>
  </si>
  <si>
    <t>LPG TANK INSIDE</t>
  </si>
  <si>
    <t>CANAL SIDE WALL</t>
  </si>
  <si>
    <t>GRID-17-21/A</t>
  </si>
  <si>
    <t>GRID-20-24/A</t>
  </si>
  <si>
    <t>SIDES+TOP</t>
  </si>
  <si>
    <t>GRID-23-24/A</t>
  </si>
  <si>
    <t>GRID-18-21/A</t>
  </si>
  <si>
    <t>COPING</t>
  </si>
  <si>
    <t>GRID-21/A</t>
  </si>
  <si>
    <t>NEAR ENTRANCE OF HOTEL</t>
  </si>
  <si>
    <t>GRID-15-16/B-C</t>
  </si>
  <si>
    <t>GRID-15-16/V-Z</t>
  </si>
  <si>
    <t>NEAR CLIENT OFFICE</t>
  </si>
  <si>
    <t>GRID-1-3/F</t>
  </si>
  <si>
    <t>b</t>
  </si>
  <si>
    <t>c</t>
  </si>
  <si>
    <t>DAMAC BUILDING SIDE</t>
  </si>
  <si>
    <t>GRID-22-24/V-A</t>
  </si>
  <si>
    <t>CAMNAL SIDE</t>
  </si>
  <si>
    <t>GRID-3-9/B-C</t>
  </si>
  <si>
    <t>GRID-3-9/D</t>
  </si>
  <si>
    <t>SECOND FLOOR PLANTER WALL/ECO1A</t>
  </si>
  <si>
    <t>FOURTH FLOOR PLANTER WALL/ECO1A</t>
  </si>
  <si>
    <t xml:space="preserve">KCE-VOR-05, ITEM 01, 50mm CUTTING OF PARAPET &amp; REINSTATEMENT </t>
  </si>
  <si>
    <t>WORK BREAKDOWN: 20%-50MM CUTTING OF PARAPET,70%-REINSTATEMENT OF BASECOAT,10%-REINSTATEMENT OF PAINT</t>
  </si>
  <si>
    <t>CUTTING OF PARAPET AND REINSTATEMENT</t>
  </si>
  <si>
    <t>E11-K116-JA-dm-273</t>
  </si>
  <si>
    <t>L29 PARAPET</t>
  </si>
  <si>
    <t>JOT-AX-WR-L29-00127,135,160</t>
  </si>
  <si>
    <t xml:space="preserve">KCE-VOR-05, ITEM 04,400MM FLUTED EIFS </t>
  </si>
  <si>
    <t>WORK BREAKDOWN: 35%-BUILT UP,35%-INSULATION,20%-BASECOAT,10%-PAINTING</t>
  </si>
  <si>
    <t>ROAD SIDE,FLUTED EIFS</t>
  </si>
  <si>
    <t>JOT-AX-SD-ML-00006_03</t>
  </si>
  <si>
    <t>L29 ,GRID-X-W/16-19</t>
  </si>
  <si>
    <t>WORK BREAKDOWN: 70%-INSULATION,20%-BASECOAT,10%-PAINTING</t>
  </si>
  <si>
    <t>HOTEL ENTRANCE</t>
  </si>
  <si>
    <t>L2,GRID-T-W/18-19</t>
  </si>
  <si>
    <t>JOT-AX-WR-L2-00144,150</t>
  </si>
  <si>
    <t>KCE-VOR-03-100MM EIFS ON STAIRWALL</t>
  </si>
  <si>
    <t>L 23 HOTEL ENTRANCE ,STAIRWALL</t>
  </si>
  <si>
    <t xml:space="preserve">E11-K116-MS-dm-135 ,lvl-23 </t>
  </si>
  <si>
    <t>L23</t>
  </si>
  <si>
    <t>JOT-AX-WR-L23-00130,159</t>
  </si>
  <si>
    <t>L2 parapet,Damac side,Hotel</t>
  </si>
  <si>
    <t>Y-X/23-25</t>
  </si>
  <si>
    <t>L2</t>
  </si>
  <si>
    <t>WIR: JOT-AX-WR-GF-00131</t>
  </si>
  <si>
    <t>WIR: JOT-AX-WR-GF-00133</t>
  </si>
  <si>
    <t>WIR: JOT-AX-WR-GF-00134</t>
  </si>
  <si>
    <t>WFA Amount</t>
  </si>
  <si>
    <t>Approved qty from WFA</t>
  </si>
  <si>
    <t>BOQ qty</t>
  </si>
  <si>
    <t>Extra qty</t>
  </si>
  <si>
    <t>Work is 100% completed</t>
  </si>
  <si>
    <t>Extra qty from BOQ</t>
  </si>
  <si>
    <t xml:space="preserve">RPJV-JOT-VOR-001 Rev00 </t>
  </si>
  <si>
    <t>Additional EIFS for the parapets at level 04 and level 29</t>
  </si>
  <si>
    <t>DDT: L29 Parapet  Hight error</t>
  </si>
  <si>
    <t>DDT: Contract scope (EIFS Render)</t>
  </si>
  <si>
    <t>RPJV-JOT-VOR-002 Rev00</t>
  </si>
  <si>
    <t xml:space="preserve">Additional EIFS for the non accessible balconies at various floor levels </t>
  </si>
  <si>
    <t>DDT: Rate error. Use 150mm Build up Rate</t>
  </si>
  <si>
    <t>RPJV-JOT-VOR-003 Rev00</t>
  </si>
  <si>
    <t>PVC Grooves for EIFS</t>
  </si>
  <si>
    <t>DDT: Quantity Error. Lump Sum Contract</t>
  </si>
  <si>
    <t xml:space="preserve">RPJV-JOT-VOR-004 Rev00 </t>
  </si>
  <si>
    <t xml:space="preserve">Additional EIFS at level 02 entrance </t>
  </si>
  <si>
    <t xml:space="preserve">RPJV-JOT-VOR-005 Rev00 </t>
  </si>
  <si>
    <t>Additional EIFS for the parapets at level 02 floor</t>
  </si>
  <si>
    <t>L29, PARAPET</t>
  </si>
  <si>
    <t>RP-LX-SD-L29-1856</t>
  </si>
  <si>
    <t>S-T/16-18</t>
  </si>
  <si>
    <t>WALL L29</t>
  </si>
  <si>
    <t>BO11</t>
  </si>
  <si>
    <t>JOT-AX-WR-GF-00005</t>
  </si>
  <si>
    <t>JOT-AX-SD-ML-00006_01</t>
  </si>
  <si>
    <t>S-W/13-14</t>
  </si>
  <si>
    <t>BO13</t>
  </si>
  <si>
    <t>JOT-AX-WR-L29-00020</t>
  </si>
  <si>
    <t>S-T/18-24</t>
  </si>
  <si>
    <t>BO14</t>
  </si>
  <si>
    <t>JOT-AX-WR-L29-00030</t>
  </si>
  <si>
    <t>B-G/Y1</t>
  </si>
  <si>
    <t>BO15</t>
  </si>
  <si>
    <t>JOT-AX-WR-L4-00031</t>
  </si>
  <si>
    <t>S-T/14-18</t>
  </si>
  <si>
    <t>BO16</t>
  </si>
  <si>
    <t>JOT-AX-WR-L29-00037</t>
  </si>
  <si>
    <t>S-X/23-24</t>
  </si>
  <si>
    <t>BO17</t>
  </si>
  <si>
    <t>JOT-AX-WR-L29-00040</t>
  </si>
  <si>
    <t>W-X/13-18</t>
  </si>
  <si>
    <t>BO18</t>
  </si>
  <si>
    <t>Paint balance to do</t>
  </si>
  <si>
    <t>JOT-AX-WR-L29-00043</t>
  </si>
  <si>
    <t>F-H/Y1-4</t>
  </si>
  <si>
    <t>BO19</t>
  </si>
  <si>
    <t>JOT-AX-SD-ML-00006_02</t>
  </si>
  <si>
    <t>S-T/13-15</t>
  </si>
  <si>
    <t>PARAPET WALL L29</t>
  </si>
  <si>
    <t>BO20</t>
  </si>
  <si>
    <t>JOT-AX-WR-L29-00048</t>
  </si>
  <si>
    <t>V-X/13-14</t>
  </si>
  <si>
    <t>BO21</t>
  </si>
  <si>
    <t>paint balance to do</t>
  </si>
  <si>
    <t>JOT-AX-WR-L29-00051</t>
  </si>
  <si>
    <t>L4-DAMAC SIDE</t>
  </si>
  <si>
    <t>B-X/23-24</t>
  </si>
  <si>
    <t>WALL-L4</t>
  </si>
  <si>
    <t>B024</t>
  </si>
  <si>
    <t>paint done under khansaheb</t>
  </si>
  <si>
    <t>JOT-AX-WR-L4-00062_00</t>
  </si>
  <si>
    <t>in no:01</t>
  </si>
  <si>
    <t>L29 ROAD SIDE</t>
  </si>
  <si>
    <t>L29 WALL</t>
  </si>
  <si>
    <t>B025</t>
  </si>
  <si>
    <t>JOT-AX-WR-L4-00068_00</t>
  </si>
  <si>
    <t>PA10</t>
  </si>
  <si>
    <t>JOT-AX-WR-L4-00055_00</t>
  </si>
  <si>
    <t>Total qty claimed by sc</t>
  </si>
  <si>
    <t>WFA approved qty</t>
  </si>
  <si>
    <t>Difference</t>
  </si>
  <si>
    <t>Total qty</t>
  </si>
  <si>
    <t>Total qty from BOQ</t>
  </si>
  <si>
    <t>Omission from V01</t>
  </si>
  <si>
    <t>Omission from V05</t>
  </si>
  <si>
    <t>Balance rendering qty</t>
  </si>
  <si>
    <t>Completed qty upto now</t>
  </si>
  <si>
    <t>New qty need to be completed</t>
  </si>
  <si>
    <t>Rate Only</t>
  </si>
  <si>
    <t>Hotel Level-30</t>
  </si>
  <si>
    <t>JOT-AX-SD-L29-0006_04</t>
  </si>
  <si>
    <t>U-X/21-22</t>
  </si>
  <si>
    <t>WALL INS</t>
  </si>
  <si>
    <t>JOT-AX-WR-L30-000187</t>
  </si>
  <si>
    <t>L 10 ,RESIDENTIAL</t>
  </si>
  <si>
    <t>KCE-AX-RFI-L10-00365</t>
  </si>
  <si>
    <t>G-D/10-11</t>
  </si>
  <si>
    <t>WR-180</t>
  </si>
  <si>
    <t>MONTH:</t>
  </si>
  <si>
    <t>January 2023</t>
  </si>
  <si>
    <t>150MM -EIFS</t>
  </si>
  <si>
    <t>L-10 EIFS</t>
  </si>
  <si>
    <t>KCE-RFI-L10-00365</t>
  </si>
  <si>
    <t>G-D/10-11,L10</t>
  </si>
  <si>
    <t>L29 PARAPET,HOTEL</t>
  </si>
  <si>
    <t>JOT-AX-SD-L29-00006_04</t>
  </si>
  <si>
    <t>WIR-169,192</t>
  </si>
  <si>
    <t>Damac side</t>
  </si>
  <si>
    <t>GRID-24/T</t>
  </si>
  <si>
    <t>GRID-24/B</t>
  </si>
  <si>
    <t>Block wall</t>
  </si>
  <si>
    <t>External wall of stair</t>
  </si>
  <si>
    <t>GRID-24/A</t>
  </si>
  <si>
    <t>Stair wall ,and outer wall</t>
  </si>
  <si>
    <t>Wall of planter side</t>
  </si>
  <si>
    <t>d</t>
  </si>
  <si>
    <t>N-E CORNER (DAMAC-ROAD SIDE)</t>
  </si>
  <si>
    <t>GRID-23-24/T-Z</t>
  </si>
  <si>
    <t>Residential Road</t>
  </si>
  <si>
    <t>Near stair-06</t>
  </si>
  <si>
    <t>e</t>
  </si>
  <si>
    <t>Canal side ,Hotel</t>
  </si>
  <si>
    <t>GRID-24/Q-U</t>
  </si>
  <si>
    <t>KCE-VOR-08-ITEM-1</t>
  </si>
  <si>
    <t>December 2022</t>
  </si>
  <si>
    <t xml:space="preserve">Additional 200mm </t>
  </si>
  <si>
    <t xml:space="preserve">E11-K116-JA-dm-607 ,lvl-30 </t>
  </si>
  <si>
    <t>U/20-22,L30</t>
  </si>
  <si>
    <t>WIR-165,171,182</t>
  </si>
  <si>
    <t>KCE-VOR-08-ITEM-2</t>
  </si>
  <si>
    <t xml:space="preserve">Additional 75mm EIFS </t>
  </si>
  <si>
    <t>U-X/22,L30</t>
  </si>
  <si>
    <t>WIR-162,171,182</t>
  </si>
  <si>
    <t>KCE-VOR-08-ITEM-4(300MM BUILT-UP+200MM EIFS)</t>
  </si>
  <si>
    <t xml:space="preserve">500mm thick(300mm built-upo+200mm EIFS) </t>
  </si>
  <si>
    <t>E11-K116-JA-dm-607 ,lvl-29</t>
  </si>
  <si>
    <t>17-19/X,L29</t>
  </si>
  <si>
    <t>WIR-174,175,176,183</t>
  </si>
  <si>
    <t>KCE-VOR-08-ITEM-5(100MM BUILT-UP+RENDERING+TRUSTONE PAINT</t>
  </si>
  <si>
    <t>100MM BUILT-UP+RENDERING+TRUSTONE FINISH</t>
  </si>
  <si>
    <t>L29</t>
  </si>
  <si>
    <t>WIR-174,178,182</t>
  </si>
  <si>
    <t>KCE-VOR-07-ITEM-2</t>
  </si>
  <si>
    <t xml:space="preserve">75MM EIFS at L31 residential </t>
  </si>
  <si>
    <t>5-4/F-D,L31</t>
  </si>
  <si>
    <t>JOT-AX-WR-L23-000121, 159</t>
  </si>
  <si>
    <t>JOT-AX-WR-L23-00152,173</t>
  </si>
  <si>
    <t>JOT-AX-WR-L2-00144,156,164,163,161</t>
  </si>
  <si>
    <t>JOT-AX-WR-ML-00120, JOT-AX-WR-L23-00159,191.</t>
  </si>
  <si>
    <t>JOT-AX-WR-ML-00095,106,107,157,158,189</t>
  </si>
  <si>
    <t>JOT-AX-WR-ML-00106_00,115,128,190</t>
  </si>
  <si>
    <t>JOT-AX-WR-L1-122_00,146</t>
  </si>
  <si>
    <t>JOT-AX-WR-B1-123_00,137,148</t>
  </si>
  <si>
    <t>JOT-AX-WR-B1-00124_00,138</t>
  </si>
  <si>
    <t>JOT-AX-WR-L29-145,154,181,170</t>
  </si>
  <si>
    <t>JOT-AX-SD-L31-00153</t>
  </si>
  <si>
    <t>Additional area of 200mm EIFS in L30(L29 in Instruction)</t>
  </si>
  <si>
    <t>Additional area of 75mm EIFS in L30(L29 in Instruction)</t>
  </si>
  <si>
    <t>Additional area of 20mm Plastering + Paint finish in L30(L29 in Instruction)</t>
  </si>
  <si>
    <t>Additional area in which 300mm EIFS change to 300mm built-up+200mm EIFS (500mm thick) in L29.</t>
  </si>
  <si>
    <t>300mm builtup+ 200mm EIFS (500mm thick)</t>
  </si>
  <si>
    <t>Omission of 300mm EIFS</t>
  </si>
  <si>
    <t>100 mm Built-up + Rendering + Trustone paint finish in L29</t>
  </si>
  <si>
    <t>only until 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</si>
</sst>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quot;Level &quot;0"/>
    <numFmt numFmtId="166" formatCode="0.0%"/>
    <numFmt numFmtId="167" formatCode="0.00000"/>
    <numFmt numFmtId="168" formatCode="0.0"/>
    <numFmt numFmtId="169" formatCode="0.00_);\(0.00\)"/>
  </numFmts>
  <fonts count="34">
    <font>
      <sz val="11"/>
      <color theme="1"/>
      <name val="Calibri"/>
      <family val="2"/>
      <scheme val="minor"/>
    </font>
    <font>
      <sz val="11"/>
      <color theme="1"/>
      <name val="Calibri"/>
      <family val="2"/>
      <scheme val="minor"/>
    </font>
    <font>
      <b/>
      <sz val="11"/>
      <color theme="1"/>
      <name val="Calibri"/>
      <family val="2"/>
      <scheme val="minor"/>
    </font>
    <font>
      <sz val="10"/>
      <name val="Times New Roman"/>
      <family val="1"/>
    </font>
    <font>
      <b/>
      <sz val="10"/>
      <name val="Calibri "/>
    </font>
    <font>
      <sz val="10"/>
      <color theme="1"/>
      <name val="Calibri "/>
    </font>
    <font>
      <b/>
      <sz val="10"/>
      <color theme="1"/>
      <name val="Calibri "/>
    </font>
    <font>
      <sz val="10"/>
      <name val="Arial"/>
      <family val="2"/>
    </font>
    <font>
      <b/>
      <u/>
      <sz val="11"/>
      <name val="Calibri "/>
    </font>
    <font>
      <b/>
      <u/>
      <sz val="10"/>
      <color theme="1"/>
      <name val="Calibri "/>
    </font>
    <font>
      <u/>
      <sz val="10"/>
      <color theme="1"/>
      <name val="Calibri "/>
    </font>
    <font>
      <vertAlign val="superscript"/>
      <sz val="10"/>
      <color theme="1"/>
      <name val="Calibri "/>
    </font>
    <font>
      <sz val="10"/>
      <color theme="1"/>
      <name val="Arial"/>
      <family val="2"/>
    </font>
    <font>
      <b/>
      <sz val="10"/>
      <name val="Calibri"/>
      <family val="2"/>
      <scheme val="minor"/>
    </font>
    <font>
      <b/>
      <sz val="9"/>
      <name val="Calibri"/>
      <family val="2"/>
      <scheme val="minor"/>
    </font>
    <font>
      <sz val="10"/>
      <name val="Calibri"/>
      <family val="2"/>
      <scheme val="minor"/>
    </font>
    <font>
      <sz val="10"/>
      <color theme="1"/>
      <name val="Calibri"/>
      <family val="2"/>
      <scheme val="minor"/>
    </font>
    <font>
      <b/>
      <u/>
      <sz val="10"/>
      <name val="Calibri"/>
      <family val="2"/>
      <scheme val="minor"/>
    </font>
    <font>
      <b/>
      <sz val="10"/>
      <color theme="1"/>
      <name val="Calibri"/>
      <family val="2"/>
      <scheme val="minor"/>
    </font>
    <font>
      <b/>
      <u/>
      <sz val="12"/>
      <color theme="1"/>
      <name val="Arial"/>
      <family val="2"/>
    </font>
    <font>
      <i/>
      <sz val="10"/>
      <color theme="1"/>
      <name val="Arial"/>
      <family val="2"/>
    </font>
    <font>
      <b/>
      <i/>
      <sz val="10"/>
      <color theme="1"/>
      <name val="Arial"/>
      <family val="2"/>
    </font>
    <font>
      <b/>
      <sz val="10"/>
      <color theme="1"/>
      <name val="Arial"/>
      <family val="2"/>
    </font>
    <font>
      <sz val="11"/>
      <color rgb="FF000000"/>
      <name val="Calibri"/>
      <family val="2"/>
      <scheme val="minor"/>
    </font>
    <font>
      <sz val="9"/>
      <color indexed="81"/>
      <name val="Tahoma"/>
      <family val="2"/>
    </font>
    <font>
      <b/>
      <sz val="9"/>
      <color indexed="81"/>
      <name val="Tahoma"/>
      <family val="2"/>
    </font>
    <font>
      <sz val="11"/>
      <name val="Calibri"/>
      <family val="2"/>
      <scheme val="minor"/>
    </font>
    <font>
      <sz val="8"/>
      <name val="Calibri"/>
      <family val="2"/>
      <scheme val="minor"/>
    </font>
    <font>
      <b/>
      <sz val="11"/>
      <color theme="1"/>
      <name val="Calibri"/>
      <family val="2"/>
      <scheme val="minor"/>
    </font>
    <font>
      <b/>
      <sz val="10"/>
      <color theme="1"/>
      <name val="Arial"/>
      <family val="2"/>
    </font>
    <font>
      <sz val="10"/>
      <color theme="2" tint="-0.249977111117893"/>
      <name val="Calibri"/>
      <family val="2"/>
      <scheme val="minor"/>
    </font>
    <font>
      <sz val="9"/>
      <color indexed="81"/>
      <name val="Tahoma"/>
      <charset val="1"/>
    </font>
    <font>
      <b/>
      <sz val="9"/>
      <color indexed="81"/>
      <name val="Tahoma"/>
      <charset val="1"/>
    </font>
    <font>
      <sz val="10"/>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rgb="FF000000"/>
      </patternFill>
    </fill>
    <fill>
      <patternFill patternType="solid">
        <fgColor rgb="FF92D05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rgb="FF000000"/>
      </patternFill>
    </fill>
    <fill>
      <patternFill patternType="solid">
        <fgColor theme="5" tint="0.59999389629810485"/>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9" tint="0.79995117038483843"/>
        <bgColor indexed="64"/>
      </patternFill>
    </fill>
    <fill>
      <patternFill patternType="solid">
        <fgColor theme="3" tint="0.79998168889431442"/>
        <bgColor indexed="64"/>
      </patternFill>
    </fill>
  </fills>
  <borders count="90">
    <border>
      <left/>
      <right/>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right style="thin">
        <color indexed="64"/>
      </right>
      <top style="double">
        <color indexed="64"/>
      </top>
      <bottom style="thin">
        <color indexed="64"/>
      </bottom>
      <diagonal/>
    </border>
    <border>
      <left/>
      <right style="thin">
        <color indexed="64"/>
      </right>
      <top/>
      <bottom/>
      <diagonal/>
    </border>
    <border>
      <left/>
      <right style="thin">
        <color indexed="64"/>
      </right>
      <top style="double">
        <color indexed="64"/>
      </top>
      <bottom style="double">
        <color indexed="64"/>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style="medium">
        <color indexed="64"/>
      </right>
      <top/>
      <bottom/>
      <diagonal/>
    </border>
    <border>
      <left/>
      <right style="medium">
        <color indexed="64"/>
      </right>
      <top style="thin">
        <color indexed="64"/>
      </top>
      <bottom/>
      <diagonal/>
    </border>
  </borders>
  <cellStyleXfs count="1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7" fillId="0" borderId="0"/>
    <xf numFmtId="0" fontId="1" fillId="0" borderId="0"/>
    <xf numFmtId="164" fontId="1" fillId="0" borderId="0" applyFont="0" applyFill="0" applyBorder="0" applyAlignment="0" applyProtection="0"/>
    <xf numFmtId="0" fontId="12" fillId="0" borderId="0"/>
    <xf numFmtId="165" fontId="12" fillId="0" borderId="0" applyFont="0" applyFill="0" applyBorder="0" applyAlignment="0" applyProtection="0"/>
    <xf numFmtId="43" fontId="1" fillId="0" borderId="0" applyFont="0" applyFill="0" applyBorder="0" applyAlignment="0" applyProtection="0"/>
    <xf numFmtId="0" fontId="7" fillId="0" borderId="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7" fillId="0" borderId="0" applyFont="0" applyFill="0" applyBorder="0" applyAlignment="0" applyProtection="0"/>
  </cellStyleXfs>
  <cellXfs count="582">
    <xf numFmtId="0" fontId="0" fillId="0" borderId="0" xfId="0"/>
    <xf numFmtId="0" fontId="5" fillId="0" borderId="0" xfId="0" applyFont="1"/>
    <xf numFmtId="43" fontId="5" fillId="0" borderId="0" xfId="1" applyFont="1" applyBorder="1"/>
    <xf numFmtId="9" fontId="5" fillId="0" borderId="0" xfId="2" applyFont="1" applyBorder="1"/>
    <xf numFmtId="0" fontId="4" fillId="0" borderId="0" xfId="3" applyFont="1" applyAlignment="1">
      <alignment horizontal="center" wrapText="1"/>
    </xf>
    <xf numFmtId="0" fontId="6" fillId="0" borderId="0" xfId="0" applyFont="1" applyAlignment="1">
      <alignment horizontal="center"/>
    </xf>
    <xf numFmtId="43" fontId="6" fillId="0" borderId="11" xfId="1" applyFont="1" applyBorder="1" applyAlignment="1">
      <alignment horizontal="center" vertical="center" wrapText="1"/>
    </xf>
    <xf numFmtId="9" fontId="6" fillId="0" borderId="12" xfId="2" applyFont="1" applyBorder="1" applyAlignment="1">
      <alignment horizontal="center" vertical="center" wrapText="1"/>
    </xf>
    <xf numFmtId="0" fontId="5" fillId="0" borderId="13" xfId="0" applyFont="1" applyBorder="1"/>
    <xf numFmtId="0" fontId="5" fillId="0" borderId="14" xfId="0" applyFont="1" applyBorder="1"/>
    <xf numFmtId="43" fontId="5" fillId="0" borderId="15" xfId="1" applyFont="1" applyBorder="1"/>
    <xf numFmtId="43" fontId="5" fillId="0" borderId="18" xfId="1" applyFont="1" applyBorder="1"/>
    <xf numFmtId="9" fontId="5" fillId="0" borderId="16" xfId="2" applyFont="1" applyBorder="1"/>
    <xf numFmtId="0" fontId="5" fillId="0" borderId="17" xfId="0" applyFont="1" applyBorder="1"/>
    <xf numFmtId="0" fontId="9" fillId="0" borderId="15" xfId="0" applyFont="1" applyBorder="1"/>
    <xf numFmtId="0" fontId="5" fillId="0" borderId="15" xfId="0" applyFont="1" applyBorder="1"/>
    <xf numFmtId="0" fontId="10" fillId="0" borderId="15" xfId="0" applyFont="1" applyBorder="1" applyAlignment="1">
      <alignment vertical="center" wrapText="1"/>
    </xf>
    <xf numFmtId="0" fontId="5" fillId="0" borderId="17" xfId="0" applyFont="1" applyBorder="1" applyAlignment="1">
      <alignment vertical="center"/>
    </xf>
    <xf numFmtId="0" fontId="5" fillId="0" borderId="15" xfId="0" applyFont="1" applyBorder="1" applyAlignment="1">
      <alignment vertical="center"/>
    </xf>
    <xf numFmtId="43" fontId="5" fillId="0" borderId="15" xfId="1" applyFont="1" applyBorder="1" applyAlignment="1">
      <alignment vertical="center"/>
    </xf>
    <xf numFmtId="43" fontId="5" fillId="0" borderId="16" xfId="1" applyFont="1" applyBorder="1" applyAlignment="1">
      <alignment vertical="center"/>
    </xf>
    <xf numFmtId="43" fontId="5" fillId="0" borderId="18" xfId="1" applyFont="1" applyBorder="1" applyAlignment="1">
      <alignment vertical="center"/>
    </xf>
    <xf numFmtId="0" fontId="5" fillId="0" borderId="0" xfId="0" applyFont="1" applyAlignment="1">
      <alignment vertical="center"/>
    </xf>
    <xf numFmtId="9" fontId="5" fillId="0" borderId="16" xfId="2" applyFont="1" applyBorder="1" applyAlignment="1">
      <alignment vertical="center"/>
    </xf>
    <xf numFmtId="0" fontId="9" fillId="0" borderId="15" xfId="0" applyFont="1" applyBorder="1" applyAlignment="1">
      <alignment vertical="center"/>
    </xf>
    <xf numFmtId="0" fontId="5" fillId="0" borderId="17" xfId="5" applyFont="1" applyBorder="1" applyAlignment="1">
      <alignment horizontal="center" vertical="center" wrapText="1"/>
    </xf>
    <xf numFmtId="0" fontId="5" fillId="0" borderId="15" xfId="5" applyFont="1" applyBorder="1" applyAlignment="1">
      <alignment vertical="center" wrapText="1"/>
    </xf>
    <xf numFmtId="4" fontId="5" fillId="0" borderId="15" xfId="5" applyNumberFormat="1" applyFont="1" applyBorder="1" applyAlignment="1">
      <alignment horizontal="center" vertical="center"/>
    </xf>
    <xf numFmtId="0" fontId="5" fillId="0" borderId="15" xfId="5" applyFont="1" applyBorder="1" applyAlignment="1">
      <alignment horizontal="center" vertical="center"/>
    </xf>
    <xf numFmtId="43" fontId="5" fillId="0" borderId="0" xfId="0" applyNumberFormat="1" applyFont="1" applyAlignment="1">
      <alignment vertical="center"/>
    </xf>
    <xf numFmtId="0" fontId="5" fillId="0" borderId="17" xfId="0" applyFont="1" applyBorder="1" applyAlignment="1">
      <alignment vertical="center" wrapText="1"/>
    </xf>
    <xf numFmtId="0" fontId="5" fillId="0" borderId="15" xfId="0" applyFont="1" applyBorder="1" applyAlignment="1">
      <alignment vertical="center" wrapText="1"/>
    </xf>
    <xf numFmtId="0" fontId="9" fillId="0" borderId="15" xfId="0" applyFont="1" applyBorder="1" applyAlignment="1">
      <alignment vertical="center" wrapText="1"/>
    </xf>
    <xf numFmtId="0" fontId="5" fillId="0" borderId="19" xfId="0" applyFont="1" applyBorder="1" applyAlignment="1">
      <alignment vertical="center"/>
    </xf>
    <xf numFmtId="0" fontId="6" fillId="0" borderId="20" xfId="0" applyFont="1" applyBorder="1" applyAlignment="1">
      <alignment vertical="center"/>
    </xf>
    <xf numFmtId="164" fontId="6" fillId="0" borderId="22" xfId="6" applyFont="1" applyBorder="1" applyAlignment="1">
      <alignment vertical="center"/>
    </xf>
    <xf numFmtId="9" fontId="6" fillId="0" borderId="21" xfId="2" applyFont="1" applyBorder="1" applyAlignment="1">
      <alignment vertical="center"/>
    </xf>
    <xf numFmtId="10" fontId="5" fillId="0" borderId="0" xfId="2" applyNumberFormat="1" applyFont="1" applyBorder="1"/>
    <xf numFmtId="10" fontId="6" fillId="0" borderId="10" xfId="2" applyNumberFormat="1" applyFont="1" applyBorder="1" applyAlignment="1">
      <alignment horizontal="center" vertical="center" wrapText="1"/>
    </xf>
    <xf numFmtId="10" fontId="5" fillId="0" borderId="15" xfId="2" applyNumberFormat="1" applyFont="1" applyBorder="1"/>
    <xf numFmtId="10" fontId="5" fillId="0" borderId="15" xfId="2" applyNumberFormat="1" applyFont="1" applyBorder="1" applyAlignment="1">
      <alignment vertical="center"/>
    </xf>
    <xf numFmtId="10" fontId="6" fillId="0" borderId="20" xfId="2" applyNumberFormat="1" applyFont="1" applyBorder="1" applyAlignment="1">
      <alignment vertical="center"/>
    </xf>
    <xf numFmtId="10" fontId="4" fillId="0" borderId="0" xfId="3" applyNumberFormat="1" applyFont="1" applyAlignment="1">
      <alignment horizontal="center" wrapText="1"/>
    </xf>
    <xf numFmtId="10" fontId="6" fillId="0" borderId="15" xfId="0" applyNumberFormat="1" applyFont="1" applyBorder="1" applyAlignment="1">
      <alignment horizontal="center"/>
    </xf>
    <xf numFmtId="10" fontId="5" fillId="0" borderId="0" xfId="2" applyNumberFormat="1" applyFont="1"/>
    <xf numFmtId="10" fontId="6" fillId="0" borderId="0" xfId="2" applyNumberFormat="1" applyFont="1" applyAlignment="1">
      <alignment horizontal="center"/>
    </xf>
    <xf numFmtId="2" fontId="5" fillId="0" borderId="0" xfId="0" applyNumberFormat="1" applyFont="1"/>
    <xf numFmtId="2" fontId="6" fillId="0" borderId="0" xfId="0" applyNumberFormat="1" applyFont="1" applyAlignment="1">
      <alignment horizontal="center"/>
    </xf>
    <xf numFmtId="43" fontId="5" fillId="0" borderId="0" xfId="1" applyFont="1"/>
    <xf numFmtId="43" fontId="6" fillId="0" borderId="0" xfId="1" applyFont="1" applyAlignment="1">
      <alignment horizontal="center"/>
    </xf>
    <xf numFmtId="43" fontId="0" fillId="0" borderId="0" xfId="1" applyFont="1"/>
    <xf numFmtId="17" fontId="0" fillId="0" borderId="0" xfId="0" applyNumberFormat="1" applyAlignment="1">
      <alignment horizontal="right"/>
    </xf>
    <xf numFmtId="0" fontId="2" fillId="0" borderId="0" xfId="0" applyFont="1"/>
    <xf numFmtId="43" fontId="13" fillId="0" borderId="14" xfId="1" applyFont="1" applyFill="1" applyBorder="1" applyAlignment="1">
      <alignment vertical="center" wrapText="1"/>
    </xf>
    <xf numFmtId="164" fontId="13" fillId="0" borderId="14" xfId="11" applyFont="1" applyFill="1" applyBorder="1" applyAlignment="1">
      <alignment vertical="center" wrapText="1"/>
    </xf>
    <xf numFmtId="43" fontId="15" fillId="0" borderId="26" xfId="1" applyFont="1" applyFill="1" applyBorder="1" applyAlignment="1">
      <alignment horizontal="left" vertical="center" indent="1"/>
    </xf>
    <xf numFmtId="164" fontId="16" fillId="0" borderId="26" xfId="11" applyFont="1" applyFill="1" applyBorder="1" applyAlignment="1">
      <alignment vertical="center"/>
    </xf>
    <xf numFmtId="166" fontId="16" fillId="0" borderId="26" xfId="2" applyNumberFormat="1" applyFont="1" applyFill="1" applyBorder="1" applyAlignment="1">
      <alignment vertical="center"/>
    </xf>
    <xf numFmtId="43" fontId="16" fillId="0" borderId="26" xfId="1" applyFont="1" applyFill="1" applyBorder="1" applyAlignment="1">
      <alignment vertical="center"/>
    </xf>
    <xf numFmtId="0" fontId="18" fillId="0" borderId="27" xfId="0" applyFont="1" applyBorder="1" applyAlignment="1">
      <alignment vertical="center"/>
    </xf>
    <xf numFmtId="0" fontId="18" fillId="0" borderId="23" xfId="0" applyFont="1" applyBorder="1" applyAlignment="1">
      <alignment vertical="center"/>
    </xf>
    <xf numFmtId="43" fontId="18" fillId="0" borderId="23" xfId="1" applyFont="1" applyFill="1" applyBorder="1" applyAlignment="1">
      <alignment vertical="center"/>
    </xf>
    <xf numFmtId="164" fontId="18" fillId="0" borderId="8" xfId="11" applyFont="1" applyFill="1" applyBorder="1" applyAlignment="1">
      <alignment vertical="center"/>
    </xf>
    <xf numFmtId="166" fontId="18" fillId="0" borderId="8" xfId="2" applyNumberFormat="1" applyFont="1" applyFill="1" applyBorder="1" applyAlignment="1">
      <alignment vertical="center"/>
    </xf>
    <xf numFmtId="43" fontId="18" fillId="0" borderId="8" xfId="1" applyFont="1" applyFill="1" applyBorder="1" applyAlignment="1">
      <alignment vertical="center"/>
    </xf>
    <xf numFmtId="164" fontId="18" fillId="0" borderId="15" xfId="11" applyFont="1" applyFill="1" applyBorder="1" applyAlignment="1">
      <alignment vertical="center"/>
    </xf>
    <xf numFmtId="0" fontId="2" fillId="0" borderId="10" xfId="0" applyFont="1" applyBorder="1" applyAlignment="1">
      <alignment vertical="center"/>
    </xf>
    <xf numFmtId="43" fontId="2" fillId="0" borderId="10" xfId="1" applyFont="1" applyBorder="1" applyAlignment="1">
      <alignment vertical="center"/>
    </xf>
    <xf numFmtId="0" fontId="0" fillId="0" borderId="10" xfId="0" applyBorder="1" applyAlignment="1">
      <alignment vertical="center"/>
    </xf>
    <xf numFmtId="43" fontId="1" fillId="0" borderId="10" xfId="1" applyFont="1" applyBorder="1" applyAlignment="1">
      <alignment vertical="center"/>
    </xf>
    <xf numFmtId="0" fontId="0" fillId="0" borderId="10" xfId="0" quotePrefix="1" applyBorder="1" applyAlignment="1">
      <alignment vertical="center"/>
    </xf>
    <xf numFmtId="9" fontId="1" fillId="0" borderId="10" xfId="1" applyNumberFormat="1" applyFont="1" applyBorder="1" applyAlignment="1">
      <alignment vertical="center"/>
    </xf>
    <xf numFmtId="43" fontId="2" fillId="0" borderId="10" xfId="1" applyFont="1" applyBorder="1" applyAlignment="1">
      <alignment horizontal="center" vertical="center" wrapText="1"/>
    </xf>
    <xf numFmtId="0" fontId="2" fillId="0" borderId="10" xfId="0" applyFont="1" applyBorder="1" applyAlignment="1">
      <alignment horizontal="center" vertical="center"/>
    </xf>
    <xf numFmtId="43" fontId="2" fillId="0" borderId="10" xfId="1" applyFont="1" applyBorder="1" applyAlignment="1">
      <alignment horizontal="center" vertical="center"/>
    </xf>
    <xf numFmtId="0" fontId="0" fillId="0" borderId="0" xfId="0" applyAlignment="1">
      <alignment horizontal="center" vertical="center"/>
    </xf>
    <xf numFmtId="43" fontId="0" fillId="0" borderId="10" xfId="1" applyFont="1" applyBorder="1" applyAlignment="1">
      <alignment vertical="center"/>
    </xf>
    <xf numFmtId="43" fontId="0" fillId="0" borderId="0" xfId="0" applyNumberFormat="1"/>
    <xf numFmtId="10" fontId="6" fillId="0" borderId="25" xfId="2" applyNumberFormat="1" applyFont="1" applyBorder="1" applyAlignment="1">
      <alignment horizontal="center" vertical="center" wrapText="1"/>
    </xf>
    <xf numFmtId="10" fontId="5" fillId="0" borderId="32" xfId="2" applyNumberFormat="1" applyFont="1" applyBorder="1"/>
    <xf numFmtId="10" fontId="5" fillId="0" borderId="32" xfId="2" applyNumberFormat="1" applyFont="1" applyBorder="1" applyAlignment="1">
      <alignment vertical="center"/>
    </xf>
    <xf numFmtId="10" fontId="6" fillId="0" borderId="33" xfId="2" applyNumberFormat="1" applyFont="1" applyBorder="1" applyAlignment="1">
      <alignment vertical="center"/>
    </xf>
    <xf numFmtId="43" fontId="6" fillId="0" borderId="22" xfId="0" applyNumberFormat="1" applyFont="1" applyBorder="1" applyAlignment="1">
      <alignment vertical="center"/>
    </xf>
    <xf numFmtId="0" fontId="15" fillId="0" borderId="30" xfId="0" quotePrefix="1" applyFont="1" applyBorder="1" applyAlignment="1">
      <alignment horizontal="left" vertical="center" indent="1"/>
    </xf>
    <xf numFmtId="0" fontId="15" fillId="0" borderId="30" xfId="0" applyFont="1" applyBorder="1" applyAlignment="1">
      <alignment horizontal="left" vertical="center" indent="1"/>
    </xf>
    <xf numFmtId="43" fontId="15" fillId="0" borderId="30" xfId="1" applyFont="1" applyFill="1" applyBorder="1" applyAlignment="1">
      <alignment horizontal="left" vertical="center" indent="1"/>
    </xf>
    <xf numFmtId="164" fontId="16" fillId="0" borderId="30" xfId="11" applyFont="1" applyFill="1" applyBorder="1" applyAlignment="1">
      <alignment vertical="center"/>
    </xf>
    <xf numFmtId="166" fontId="16" fillId="0" borderId="30" xfId="2" applyNumberFormat="1" applyFont="1" applyFill="1" applyBorder="1" applyAlignment="1">
      <alignment vertical="center"/>
    </xf>
    <xf numFmtId="0" fontId="15" fillId="0" borderId="26" xfId="0" quotePrefix="1" applyFont="1" applyBorder="1" applyAlignment="1">
      <alignment horizontal="left" vertical="center" indent="1"/>
    </xf>
    <xf numFmtId="0" fontId="15" fillId="0" borderId="26" xfId="0" applyFont="1" applyBorder="1" applyAlignment="1">
      <alignment horizontal="left" vertical="center" indent="1"/>
    </xf>
    <xf numFmtId="0" fontId="17" fillId="0" borderId="26" xfId="0" quotePrefix="1" applyFont="1" applyBorder="1" applyAlignment="1">
      <alignment horizontal="left" vertical="center" indent="1"/>
    </xf>
    <xf numFmtId="0" fontId="15" fillId="0" borderId="35" xfId="0" quotePrefix="1" applyFont="1" applyBorder="1" applyAlignment="1">
      <alignment horizontal="left" vertical="center" indent="1"/>
    </xf>
    <xf numFmtId="0" fontId="15" fillId="0" borderId="35" xfId="0" applyFont="1" applyBorder="1" applyAlignment="1">
      <alignment horizontal="left" vertical="center" indent="1"/>
    </xf>
    <xf numFmtId="43" fontId="15" fillId="0" borderId="35" xfId="1" applyFont="1" applyFill="1" applyBorder="1" applyAlignment="1">
      <alignment horizontal="left" vertical="center" indent="1"/>
    </xf>
    <xf numFmtId="164" fontId="16" fillId="0" borderId="35" xfId="11" applyFont="1" applyFill="1" applyBorder="1" applyAlignment="1">
      <alignment vertical="center"/>
    </xf>
    <xf numFmtId="166" fontId="16" fillId="0" borderId="35" xfId="2" applyNumberFormat="1" applyFont="1" applyFill="1" applyBorder="1" applyAlignment="1">
      <alignment vertical="center"/>
    </xf>
    <xf numFmtId="0" fontId="0" fillId="0" borderId="23" xfId="0" applyBorder="1"/>
    <xf numFmtId="0" fontId="20" fillId="2" borderId="0" xfId="7" applyFont="1" applyFill="1"/>
    <xf numFmtId="0" fontId="22" fillId="2" borderId="0" xfId="7" applyFont="1" applyFill="1" applyAlignment="1">
      <alignment horizontal="center"/>
    </xf>
    <xf numFmtId="0" fontId="21" fillId="2" borderId="0" xfId="7" applyFont="1" applyFill="1" applyAlignment="1">
      <alignment horizontal="left"/>
    </xf>
    <xf numFmtId="0" fontId="0" fillId="2" borderId="0" xfId="0" applyFill="1"/>
    <xf numFmtId="1" fontId="0" fillId="2" borderId="0" xfId="0" applyNumberFormat="1" applyFill="1"/>
    <xf numFmtId="0" fontId="22" fillId="2" borderId="36" xfId="7" applyFont="1" applyFill="1" applyBorder="1" applyAlignment="1">
      <alignment horizontal="center" vertical="center" wrapText="1"/>
    </xf>
    <xf numFmtId="0" fontId="22" fillId="2" borderId="38"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 fillId="2" borderId="46" xfId="0" applyFont="1" applyFill="1" applyBorder="1"/>
    <xf numFmtId="0" fontId="0" fillId="2" borderId="47" xfId="0" applyFill="1" applyBorder="1"/>
    <xf numFmtId="0" fontId="0" fillId="2" borderId="48" xfId="0" applyFill="1" applyBorder="1"/>
    <xf numFmtId="0" fontId="0" fillId="2" borderId="50" xfId="0" applyFill="1" applyBorder="1"/>
    <xf numFmtId="0" fontId="0" fillId="2" borderId="51" xfId="0" applyFill="1" applyBorder="1" applyAlignment="1">
      <alignment horizontal="center"/>
    </xf>
    <xf numFmtId="0" fontId="0" fillId="2" borderId="52" xfId="0" applyFill="1" applyBorder="1" applyAlignment="1">
      <alignment horizontal="center"/>
    </xf>
    <xf numFmtId="0" fontId="0" fillId="2" borderId="47" xfId="0" applyFill="1" applyBorder="1" applyAlignment="1">
      <alignment horizontal="center"/>
    </xf>
    <xf numFmtId="1" fontId="0" fillId="2" borderId="50" xfId="0" applyNumberFormat="1" applyFill="1" applyBorder="1" applyAlignment="1">
      <alignment horizontal="center"/>
    </xf>
    <xf numFmtId="0" fontId="0" fillId="2" borderId="53" xfId="0" applyFill="1" applyBorder="1" applyAlignment="1">
      <alignment horizontal="center"/>
    </xf>
    <xf numFmtId="0" fontId="0" fillId="2" borderId="54" xfId="0" applyFill="1" applyBorder="1"/>
    <xf numFmtId="0" fontId="0" fillId="2" borderId="55" xfId="0" applyFill="1" applyBorder="1"/>
    <xf numFmtId="0" fontId="0" fillId="2" borderId="56" xfId="0" applyFill="1" applyBorder="1"/>
    <xf numFmtId="2" fontId="0" fillId="2" borderId="55" xfId="0" applyNumberFormat="1" applyFill="1" applyBorder="1"/>
    <xf numFmtId="0" fontId="0" fillId="2" borderId="57" xfId="0" applyFill="1" applyBorder="1"/>
    <xf numFmtId="0" fontId="0" fillId="2" borderId="58" xfId="0" applyFill="1" applyBorder="1"/>
    <xf numFmtId="1" fontId="0" fillId="2" borderId="54" xfId="0" applyNumberFormat="1" applyFill="1" applyBorder="1"/>
    <xf numFmtId="0" fontId="0" fillId="3" borderId="60" xfId="0" applyFill="1" applyBorder="1" applyAlignment="1">
      <alignment horizontal="center"/>
    </xf>
    <xf numFmtId="0" fontId="0" fillId="2" borderId="10" xfId="0" applyFill="1" applyBorder="1"/>
    <xf numFmtId="0" fontId="0" fillId="0" borderId="10" xfId="0" applyBorder="1"/>
    <xf numFmtId="0" fontId="0" fillId="2" borderId="12" xfId="0" applyFill="1" applyBorder="1"/>
    <xf numFmtId="0" fontId="0" fillId="2" borderId="12" xfId="0" applyFill="1" applyBorder="1" applyAlignment="1">
      <alignment horizontal="center"/>
    </xf>
    <xf numFmtId="0" fontId="0" fillId="2" borderId="60" xfId="0" applyFill="1" applyBorder="1" applyAlignment="1">
      <alignment horizontal="center"/>
    </xf>
    <xf numFmtId="2" fontId="0" fillId="2" borderId="10" xfId="0" applyNumberFormat="1" applyFill="1" applyBorder="1" applyAlignment="1">
      <alignment horizontal="center"/>
    </xf>
    <xf numFmtId="2" fontId="0" fillId="2" borderId="8" xfId="0" applyNumberFormat="1" applyFill="1" applyBorder="1" applyAlignment="1">
      <alignment horizontal="center"/>
    </xf>
    <xf numFmtId="2" fontId="0" fillId="2" borderId="61" xfId="0" applyNumberFormat="1" applyFill="1" applyBorder="1" applyAlignment="1">
      <alignment horizontal="center"/>
    </xf>
    <xf numFmtId="0" fontId="0" fillId="2" borderId="23" xfId="0" applyFill="1" applyBorder="1"/>
    <xf numFmtId="1" fontId="0" fillId="2" borderId="62" xfId="0" applyNumberFormat="1" applyFill="1" applyBorder="1" applyAlignment="1">
      <alignment horizontal="center"/>
    </xf>
    <xf numFmtId="0" fontId="0" fillId="2" borderId="8" xfId="0" applyFill="1" applyBorder="1" applyAlignment="1">
      <alignment horizontal="center"/>
    </xf>
    <xf numFmtId="2" fontId="0" fillId="2" borderId="63" xfId="0" applyNumberFormat="1" applyFill="1" applyBorder="1" applyAlignment="1">
      <alignment horizontal="center" vertical="center"/>
    </xf>
    <xf numFmtId="0" fontId="0" fillId="2" borderId="8" xfId="0" applyFill="1" applyBorder="1"/>
    <xf numFmtId="3" fontId="0" fillId="2" borderId="10" xfId="0" applyNumberFormat="1" applyFill="1" applyBorder="1"/>
    <xf numFmtId="0" fontId="0" fillId="2" borderId="64" xfId="0" applyFill="1" applyBorder="1"/>
    <xf numFmtId="0" fontId="0" fillId="2" borderId="65" xfId="0" applyFill="1" applyBorder="1"/>
    <xf numFmtId="0" fontId="0" fillId="2" borderId="66" xfId="0" applyFill="1" applyBorder="1"/>
    <xf numFmtId="0" fontId="0" fillId="2" borderId="66" xfId="0" applyFill="1" applyBorder="1" applyAlignment="1">
      <alignment horizontal="center"/>
    </xf>
    <xf numFmtId="0" fontId="0" fillId="2" borderId="64" xfId="0" applyFill="1" applyBorder="1" applyAlignment="1">
      <alignment horizontal="center"/>
    </xf>
    <xf numFmtId="2" fontId="0" fillId="2" borderId="65" xfId="0" applyNumberFormat="1" applyFill="1" applyBorder="1" applyAlignment="1">
      <alignment horizontal="center"/>
    </xf>
    <xf numFmtId="2" fontId="0" fillId="2" borderId="67" xfId="0" applyNumberFormat="1" applyFill="1" applyBorder="1" applyAlignment="1">
      <alignment horizontal="center"/>
    </xf>
    <xf numFmtId="0" fontId="0" fillId="2" borderId="68" xfId="0" applyFill="1" applyBorder="1"/>
    <xf numFmtId="1" fontId="0" fillId="2" borderId="64" xfId="0" applyNumberFormat="1" applyFill="1" applyBorder="1" applyAlignment="1">
      <alignment horizontal="center"/>
    </xf>
    <xf numFmtId="0" fontId="0" fillId="2" borderId="65" xfId="0" applyFill="1" applyBorder="1" applyAlignment="1">
      <alignment horizontal="center"/>
    </xf>
    <xf numFmtId="2" fontId="0" fillId="2" borderId="67" xfId="0" applyNumberFormat="1" applyFill="1" applyBorder="1" applyAlignment="1">
      <alignment horizontal="center" vertical="center"/>
    </xf>
    <xf numFmtId="2" fontId="0" fillId="2" borderId="0" xfId="0" applyNumberFormat="1" applyFill="1"/>
    <xf numFmtId="2" fontId="2" fillId="2" borderId="0" xfId="0" applyNumberFormat="1" applyFont="1" applyFill="1"/>
    <xf numFmtId="2" fontId="2" fillId="6" borderId="0" xfId="0" applyNumberFormat="1" applyFont="1" applyFill="1"/>
    <xf numFmtId="9" fontId="22" fillId="2" borderId="37" xfId="2" applyFont="1" applyFill="1" applyBorder="1" applyAlignment="1">
      <alignment horizontal="center" vertical="center" wrapText="1"/>
    </xf>
    <xf numFmtId="9" fontId="0" fillId="2" borderId="46" xfId="2" applyFont="1" applyFill="1" applyBorder="1" applyAlignment="1">
      <alignment horizontal="center"/>
    </xf>
    <xf numFmtId="9" fontId="0" fillId="2" borderId="41" xfId="2" applyFont="1" applyFill="1" applyBorder="1" applyAlignment="1">
      <alignment horizontal="center"/>
    </xf>
    <xf numFmtId="9" fontId="0" fillId="2" borderId="70" xfId="2" applyFont="1" applyFill="1" applyBorder="1" applyAlignment="1">
      <alignment horizontal="center"/>
    </xf>
    <xf numFmtId="9" fontId="2" fillId="2" borderId="0" xfId="2" applyFont="1" applyFill="1"/>
    <xf numFmtId="2" fontId="2" fillId="0" borderId="0" xfId="0" applyNumberFormat="1" applyFont="1"/>
    <xf numFmtId="9" fontId="0" fillId="2" borderId="0" xfId="2" applyFont="1" applyFill="1"/>
    <xf numFmtId="0" fontId="0" fillId="2" borderId="14" xfId="0" applyFill="1" applyBorder="1"/>
    <xf numFmtId="0" fontId="0" fillId="2" borderId="28" xfId="0" applyFill="1" applyBorder="1"/>
    <xf numFmtId="0" fontId="0" fillId="2" borderId="28" xfId="0" applyFill="1" applyBorder="1" applyAlignment="1">
      <alignment horizontal="center"/>
    </xf>
    <xf numFmtId="0" fontId="0" fillId="2" borderId="73" xfId="0" applyFill="1" applyBorder="1" applyAlignment="1">
      <alignment horizontal="center"/>
    </xf>
    <xf numFmtId="0" fontId="0" fillId="2" borderId="25" xfId="0" applyFill="1" applyBorder="1"/>
    <xf numFmtId="2" fontId="0" fillId="2" borderId="14" xfId="0" applyNumberFormat="1" applyFill="1" applyBorder="1" applyAlignment="1">
      <alignment horizontal="center"/>
    </xf>
    <xf numFmtId="0" fontId="0" fillId="0" borderId="25" xfId="0" applyBorder="1"/>
    <xf numFmtId="0" fontId="0" fillId="2" borderId="29" xfId="0" applyFill="1" applyBorder="1"/>
    <xf numFmtId="0" fontId="0" fillId="2" borderId="34" xfId="0" applyFill="1" applyBorder="1"/>
    <xf numFmtId="0" fontId="0" fillId="2" borderId="24" xfId="0" applyFill="1" applyBorder="1"/>
    <xf numFmtId="0" fontId="0" fillId="0" borderId="14" xfId="0" applyBorder="1"/>
    <xf numFmtId="2" fontId="0" fillId="2" borderId="74" xfId="0" applyNumberFormat="1" applyFill="1" applyBorder="1" applyAlignment="1">
      <alignment horizontal="center"/>
    </xf>
    <xf numFmtId="1" fontId="0" fillId="2" borderId="60" xfId="0" applyNumberFormat="1" applyFill="1" applyBorder="1" applyAlignment="1">
      <alignment horizontal="center"/>
    </xf>
    <xf numFmtId="0" fontId="0" fillId="2" borderId="10" xfId="0" applyFill="1" applyBorder="1" applyAlignment="1">
      <alignment horizontal="center"/>
    </xf>
    <xf numFmtId="2" fontId="0" fillId="2" borderId="74" xfId="0" applyNumberFormat="1" applyFill="1" applyBorder="1" applyAlignment="1">
      <alignment horizontal="center" vertical="center"/>
    </xf>
    <xf numFmtId="2" fontId="0" fillId="2" borderId="15" xfId="0" applyNumberFormat="1" applyFill="1" applyBorder="1" applyAlignment="1">
      <alignment horizontal="center"/>
    </xf>
    <xf numFmtId="2" fontId="0" fillId="2" borderId="75" xfId="0" applyNumberFormat="1" applyFill="1" applyBorder="1" applyAlignment="1">
      <alignment horizontal="center"/>
    </xf>
    <xf numFmtId="1" fontId="0" fillId="2" borderId="76" xfId="0" applyNumberFormat="1" applyFill="1" applyBorder="1" applyAlignment="1">
      <alignment horizontal="center"/>
    </xf>
    <xf numFmtId="0" fontId="0" fillId="2" borderId="15" xfId="0" applyFill="1" applyBorder="1" applyAlignment="1">
      <alignment horizontal="center"/>
    </xf>
    <xf numFmtId="2" fontId="0" fillId="2" borderId="75" xfId="0" applyNumberFormat="1" applyFill="1" applyBorder="1" applyAlignment="1">
      <alignment horizontal="center" vertical="center"/>
    </xf>
    <xf numFmtId="2" fontId="0" fillId="2" borderId="66" xfId="0" applyNumberFormat="1" applyFill="1" applyBorder="1" applyAlignment="1">
      <alignment horizontal="center"/>
    </xf>
    <xf numFmtId="9" fontId="0" fillId="2" borderId="45" xfId="2" applyFont="1" applyFill="1" applyBorder="1"/>
    <xf numFmtId="9" fontId="0" fillId="2" borderId="69" xfId="2" applyFont="1" applyFill="1" applyBorder="1" applyAlignment="1">
      <alignment horizontal="center"/>
    </xf>
    <xf numFmtId="9" fontId="22" fillId="2" borderId="36" xfId="2" applyFont="1" applyFill="1" applyBorder="1" applyAlignment="1">
      <alignment horizontal="center" vertical="center" wrapText="1"/>
    </xf>
    <xf numFmtId="0" fontId="23" fillId="5" borderId="10" xfId="0" applyFont="1" applyFill="1" applyBorder="1"/>
    <xf numFmtId="0" fontId="23" fillId="5" borderId="25" xfId="0" applyFont="1" applyFill="1" applyBorder="1"/>
    <xf numFmtId="0" fontId="23" fillId="0" borderId="29" xfId="0" applyFont="1" applyBorder="1"/>
    <xf numFmtId="0" fontId="0" fillId="2" borderId="79" xfId="0" applyFill="1" applyBorder="1" applyAlignment="1">
      <alignment horizontal="center"/>
    </xf>
    <xf numFmtId="2" fontId="0" fillId="2" borderId="56" xfId="0" applyNumberFormat="1" applyFill="1" applyBorder="1"/>
    <xf numFmtId="2" fontId="0" fillId="2" borderId="28" xfId="0" applyNumberFormat="1" applyFill="1" applyBorder="1" applyAlignment="1">
      <alignment horizontal="center"/>
    </xf>
    <xf numFmtId="0" fontId="0" fillId="0" borderId="12" xfId="0" applyBorder="1"/>
    <xf numFmtId="0" fontId="0" fillId="0" borderId="12" xfId="0" applyBorder="1" applyAlignment="1">
      <alignment horizontal="center"/>
    </xf>
    <xf numFmtId="0" fontId="0" fillId="0" borderId="60" xfId="0" applyBorder="1" applyAlignment="1">
      <alignment horizontal="center"/>
    </xf>
    <xf numFmtId="2" fontId="0" fillId="0" borderId="10" xfId="0" applyNumberFormat="1" applyBorder="1" applyAlignment="1">
      <alignment horizontal="center"/>
    </xf>
    <xf numFmtId="2" fontId="0" fillId="0" borderId="28" xfId="0" applyNumberFormat="1" applyBorder="1" applyAlignment="1">
      <alignment horizontal="center"/>
    </xf>
    <xf numFmtId="2" fontId="0" fillId="0" borderId="61" xfId="0" applyNumberFormat="1" applyBorder="1" applyAlignment="1">
      <alignment horizontal="center"/>
    </xf>
    <xf numFmtId="1" fontId="0" fillId="0" borderId="62" xfId="0" applyNumberFormat="1" applyBorder="1" applyAlignment="1">
      <alignment horizontal="center"/>
    </xf>
    <xf numFmtId="0" fontId="0" fillId="0" borderId="8" xfId="0" applyBorder="1" applyAlignment="1">
      <alignment horizontal="center"/>
    </xf>
    <xf numFmtId="2" fontId="0" fillId="0" borderId="63" xfId="0" applyNumberFormat="1" applyBorder="1" applyAlignment="1">
      <alignment horizontal="center" vertical="center"/>
    </xf>
    <xf numFmtId="0" fontId="0" fillId="0" borderId="8" xfId="0" applyBorder="1"/>
    <xf numFmtId="2" fontId="0" fillId="2" borderId="23" xfId="0" applyNumberFormat="1" applyFill="1" applyBorder="1" applyAlignment="1">
      <alignment horizontal="center"/>
    </xf>
    <xf numFmtId="2" fontId="0" fillId="2" borderId="41" xfId="0" applyNumberFormat="1" applyFill="1" applyBorder="1" applyAlignment="1">
      <alignment horizontal="center"/>
    </xf>
    <xf numFmtId="2" fontId="0" fillId="2" borderId="40" xfId="0" applyNumberFormat="1" applyFill="1" applyBorder="1" applyAlignment="1">
      <alignment horizontal="center"/>
    </xf>
    <xf numFmtId="2" fontId="22" fillId="2" borderId="36" xfId="7" applyNumberFormat="1" applyFont="1" applyFill="1" applyBorder="1" applyAlignment="1">
      <alignment horizontal="center" vertical="center" wrapText="1"/>
    </xf>
    <xf numFmtId="2" fontId="22" fillId="2" borderId="49" xfId="7" applyNumberFormat="1" applyFont="1" applyFill="1" applyBorder="1" applyAlignment="1">
      <alignment horizontal="center" vertical="center" wrapText="1"/>
    </xf>
    <xf numFmtId="2" fontId="0" fillId="2" borderId="53" xfId="0" applyNumberFormat="1" applyFill="1" applyBorder="1" applyAlignment="1">
      <alignment horizontal="center"/>
    </xf>
    <xf numFmtId="2" fontId="0" fillId="2" borderId="46" xfId="0" applyNumberFormat="1" applyFill="1" applyBorder="1" applyAlignment="1">
      <alignment horizontal="center"/>
    </xf>
    <xf numFmtId="2" fontId="0" fillId="2" borderId="45" xfId="0" applyNumberFormat="1" applyFill="1" applyBorder="1"/>
    <xf numFmtId="2" fontId="0" fillId="2" borderId="59" xfId="0" applyNumberFormat="1" applyFill="1" applyBorder="1"/>
    <xf numFmtId="2" fontId="0" fillId="0" borderId="41" xfId="0" applyNumberFormat="1" applyBorder="1" applyAlignment="1">
      <alignment horizontal="center"/>
    </xf>
    <xf numFmtId="2" fontId="0" fillId="0" borderId="40" xfId="0" applyNumberFormat="1" applyBorder="1" applyAlignment="1">
      <alignment horizontal="center"/>
    </xf>
    <xf numFmtId="2" fontId="0" fillId="2" borderId="78" xfId="0" applyNumberFormat="1" applyFill="1" applyBorder="1" applyAlignment="1">
      <alignment horizontal="center"/>
    </xf>
    <xf numFmtId="2" fontId="0" fillId="2" borderId="70" xfId="0" applyNumberFormat="1" applyFill="1" applyBorder="1" applyAlignment="1">
      <alignment horizontal="center"/>
    </xf>
    <xf numFmtId="2" fontId="0" fillId="2" borderId="71" xfId="0" applyNumberFormat="1" applyFill="1" applyBorder="1" applyAlignment="1">
      <alignment horizontal="center"/>
    </xf>
    <xf numFmtId="2" fontId="0" fillId="2" borderId="0" xfId="2" applyNumberFormat="1" applyFont="1" applyFill="1"/>
    <xf numFmtId="2" fontId="22" fillId="2" borderId="38" xfId="7" applyNumberFormat="1" applyFont="1" applyFill="1" applyBorder="1" applyAlignment="1">
      <alignment horizontal="center" vertical="center" wrapText="1"/>
    </xf>
    <xf numFmtId="2" fontId="0" fillId="2" borderId="72" xfId="0" applyNumberFormat="1" applyFill="1" applyBorder="1" applyAlignment="1">
      <alignment horizontal="center"/>
    </xf>
    <xf numFmtId="2" fontId="0" fillId="2" borderId="64" xfId="0" applyNumberFormat="1" applyFill="1" applyBorder="1" applyAlignment="1">
      <alignment horizontal="center"/>
    </xf>
    <xf numFmtId="2" fontId="0" fillId="2" borderId="40" xfId="0" applyNumberFormat="1" applyFill="1" applyBorder="1"/>
    <xf numFmtId="2" fontId="0" fillId="2" borderId="58" xfId="0" applyNumberFormat="1" applyFill="1" applyBorder="1"/>
    <xf numFmtId="2" fontId="0" fillId="2" borderId="69" xfId="0" applyNumberFormat="1" applyFill="1" applyBorder="1" applyAlignment="1">
      <alignment horizontal="center"/>
    </xf>
    <xf numFmtId="2" fontId="0" fillId="2" borderId="43" xfId="0" applyNumberFormat="1" applyFill="1" applyBorder="1"/>
    <xf numFmtId="2" fontId="0" fillId="2" borderId="12" xfId="0" applyNumberFormat="1" applyFill="1" applyBorder="1" applyAlignment="1">
      <alignment horizontal="center"/>
    </xf>
    <xf numFmtId="2" fontId="0" fillId="2" borderId="63" xfId="0" applyNumberFormat="1" applyFill="1" applyBorder="1" applyAlignment="1">
      <alignment horizontal="center"/>
    </xf>
    <xf numFmtId="2" fontId="0" fillId="2" borderId="25" xfId="0" applyNumberFormat="1" applyFill="1" applyBorder="1"/>
    <xf numFmtId="0" fontId="0" fillId="0" borderId="0" xfId="0" applyAlignment="1">
      <alignment wrapText="1"/>
    </xf>
    <xf numFmtId="0" fontId="16" fillId="0" borderId="0" xfId="0" applyFont="1" applyAlignment="1">
      <alignment wrapText="1"/>
    </xf>
    <xf numFmtId="43" fontId="16" fillId="0" borderId="0" xfId="1" applyFont="1"/>
    <xf numFmtId="0" fontId="19" fillId="2" borderId="0" xfId="7" applyFont="1" applyFill="1" applyAlignment="1">
      <alignment horizontal="center"/>
    </xf>
    <xf numFmtId="1" fontId="19" fillId="2" borderId="0" xfId="7" applyNumberFormat="1" applyFont="1" applyFill="1" applyAlignment="1">
      <alignment horizontal="center"/>
    </xf>
    <xf numFmtId="0" fontId="21" fillId="2" borderId="0" xfId="7" applyFont="1" applyFill="1" applyAlignment="1">
      <alignment horizontal="center"/>
    </xf>
    <xf numFmtId="1" fontId="22" fillId="2" borderId="0" xfId="7" applyNumberFormat="1" applyFont="1" applyFill="1" applyAlignment="1">
      <alignment horizontal="center"/>
    </xf>
    <xf numFmtId="0" fontId="12" fillId="2" borderId="0" xfId="7" applyFill="1"/>
    <xf numFmtId="0" fontId="22" fillId="2" borderId="0" xfId="7" applyFont="1" applyFill="1" applyAlignment="1">
      <alignment horizontal="left"/>
    </xf>
    <xf numFmtId="0" fontId="2" fillId="2" borderId="69" xfId="0" applyFont="1" applyFill="1" applyBorder="1"/>
    <xf numFmtId="0" fontId="0" fillId="2" borderId="0" xfId="0" applyFill="1" applyAlignment="1">
      <alignment horizontal="left" vertical="center"/>
    </xf>
    <xf numFmtId="0" fontId="22" fillId="7" borderId="36" xfId="7" applyFont="1" applyFill="1" applyBorder="1" applyAlignment="1">
      <alignment horizontal="center" vertical="center" wrapText="1"/>
    </xf>
    <xf numFmtId="0" fontId="0" fillId="2" borderId="46" xfId="0" applyFill="1" applyBorder="1"/>
    <xf numFmtId="0" fontId="0" fillId="7" borderId="53" xfId="0" applyFill="1" applyBorder="1" applyAlignment="1">
      <alignment horizontal="center"/>
    </xf>
    <xf numFmtId="2" fontId="0" fillId="2" borderId="55" xfId="0" applyNumberFormat="1" applyFill="1" applyBorder="1" applyAlignment="1">
      <alignment horizontal="center"/>
    </xf>
    <xf numFmtId="9" fontId="0" fillId="7" borderId="45" xfId="2" applyFont="1" applyFill="1" applyBorder="1" applyAlignment="1">
      <alignment horizontal="center"/>
    </xf>
    <xf numFmtId="2" fontId="0" fillId="2" borderId="45" xfId="0" applyNumberFormat="1" applyFill="1" applyBorder="1" applyAlignment="1">
      <alignment horizontal="center"/>
    </xf>
    <xf numFmtId="2" fontId="0" fillId="8" borderId="45" xfId="0" applyNumberFormat="1" applyFill="1" applyBorder="1" applyAlignment="1">
      <alignment horizontal="center"/>
    </xf>
    <xf numFmtId="167" fontId="0" fillId="2" borderId="63" xfId="0" applyNumberFormat="1" applyFill="1" applyBorder="1" applyAlignment="1">
      <alignment horizontal="center"/>
    </xf>
    <xf numFmtId="9" fontId="0" fillId="7" borderId="42" xfId="2" applyFont="1" applyFill="1" applyBorder="1" applyAlignment="1">
      <alignment horizontal="center"/>
    </xf>
    <xf numFmtId="0" fontId="0" fillId="2" borderId="42" xfId="0" applyFill="1" applyBorder="1" applyAlignment="1">
      <alignment horizontal="center"/>
    </xf>
    <xf numFmtId="0" fontId="0" fillId="2" borderId="74" xfId="0" applyFill="1" applyBorder="1" applyAlignment="1">
      <alignment horizontal="center"/>
    </xf>
    <xf numFmtId="9" fontId="0" fillId="7" borderId="41" xfId="2" applyFont="1" applyFill="1" applyBorder="1"/>
    <xf numFmtId="0" fontId="0" fillId="2" borderId="12" xfId="0" applyFill="1" applyBorder="1" applyAlignment="1">
      <alignment wrapText="1"/>
    </xf>
    <xf numFmtId="9" fontId="0" fillId="7" borderId="39" xfId="2" applyFont="1" applyFill="1" applyBorder="1"/>
    <xf numFmtId="0" fontId="0" fillId="2" borderId="39" xfId="0" applyFill="1" applyBorder="1"/>
    <xf numFmtId="167" fontId="0" fillId="2" borderId="75" xfId="0" applyNumberFormat="1" applyFill="1" applyBorder="1" applyAlignment="1">
      <alignment horizontal="center"/>
    </xf>
    <xf numFmtId="0" fontId="0" fillId="2" borderId="77" xfId="0" applyFill="1" applyBorder="1"/>
    <xf numFmtId="9" fontId="0" fillId="7" borderId="78" xfId="2" applyFont="1" applyFill="1" applyBorder="1" applyAlignment="1">
      <alignment horizontal="center"/>
    </xf>
    <xf numFmtId="2" fontId="0" fillId="8" borderId="78" xfId="0" applyNumberFormat="1" applyFill="1" applyBorder="1" applyAlignment="1">
      <alignment horizontal="center"/>
    </xf>
    <xf numFmtId="167" fontId="0" fillId="2" borderId="67" xfId="0" applyNumberFormat="1" applyFill="1" applyBorder="1" applyAlignment="1">
      <alignment horizontal="center"/>
    </xf>
    <xf numFmtId="0" fontId="2" fillId="2" borderId="0" xfId="0" applyFont="1" applyFill="1"/>
    <xf numFmtId="0" fontId="2" fillId="2" borderId="53" xfId="0" applyFont="1" applyFill="1" applyBorder="1" applyAlignment="1">
      <alignment vertical="center"/>
    </xf>
    <xf numFmtId="0" fontId="0" fillId="2" borderId="41" xfId="0" applyFill="1" applyBorder="1"/>
    <xf numFmtId="0" fontId="0" fillId="2" borderId="42" xfId="0" applyFill="1" applyBorder="1"/>
    <xf numFmtId="9" fontId="0" fillId="7" borderId="41" xfId="2" applyFont="1" applyFill="1" applyBorder="1" applyAlignment="1">
      <alignment horizontal="center"/>
    </xf>
    <xf numFmtId="0" fontId="0" fillId="2" borderId="44" xfId="0" applyFill="1" applyBorder="1"/>
    <xf numFmtId="0" fontId="0" fillId="2" borderId="37" xfId="0" applyFill="1" applyBorder="1"/>
    <xf numFmtId="0" fontId="0" fillId="2" borderId="61" xfId="0" applyFill="1" applyBorder="1" applyAlignment="1">
      <alignment horizontal="center"/>
    </xf>
    <xf numFmtId="0" fontId="0" fillId="2" borderId="67" xfId="0" applyFill="1" applyBorder="1" applyAlignment="1">
      <alignment horizontal="center"/>
    </xf>
    <xf numFmtId="0" fontId="0" fillId="2" borderId="78" xfId="0" applyFill="1" applyBorder="1"/>
    <xf numFmtId="0" fontId="0" fillId="2" borderId="27" xfId="0" applyFill="1" applyBorder="1" applyAlignment="1">
      <alignment horizontal="center"/>
    </xf>
    <xf numFmtId="0" fontId="23" fillId="10" borderId="8" xfId="0" applyFont="1" applyFill="1" applyBorder="1"/>
    <xf numFmtId="43" fontId="2" fillId="0" borderId="0" xfId="0" applyNumberFormat="1" applyFont="1"/>
    <xf numFmtId="0" fontId="17" fillId="0" borderId="26" xfId="0" applyFont="1" applyBorder="1" applyAlignment="1">
      <alignment horizontal="left" vertical="center" indent="1"/>
    </xf>
    <xf numFmtId="0" fontId="0" fillId="2" borderId="29" xfId="0" applyFill="1" applyBorder="1" applyAlignment="1">
      <alignment wrapText="1"/>
    </xf>
    <xf numFmtId="0" fontId="0" fillId="2" borderId="10" xfId="0" applyFill="1" applyBorder="1" applyAlignment="1">
      <alignment wrapText="1"/>
    </xf>
    <xf numFmtId="2" fontId="0" fillId="0" borderId="0" xfId="0" applyNumberFormat="1"/>
    <xf numFmtId="0" fontId="23" fillId="10" borderId="10" xfId="0" applyFont="1" applyFill="1" applyBorder="1"/>
    <xf numFmtId="1" fontId="0" fillId="2" borderId="42" xfId="0" applyNumberFormat="1" applyFill="1" applyBorder="1" applyAlignment="1">
      <alignment horizontal="center"/>
    </xf>
    <xf numFmtId="1" fontId="0" fillId="2" borderId="78" xfId="0" applyNumberFormat="1" applyFill="1" applyBorder="1" applyAlignment="1">
      <alignment horizontal="center"/>
    </xf>
    <xf numFmtId="0" fontId="0" fillId="2" borderId="78" xfId="0" applyFill="1" applyBorder="1" applyAlignment="1">
      <alignment horizontal="center"/>
    </xf>
    <xf numFmtId="0" fontId="0" fillId="2" borderId="28" xfId="0" applyFill="1" applyBorder="1" applyAlignment="1">
      <alignment wrapText="1"/>
    </xf>
    <xf numFmtId="0" fontId="0" fillId="0" borderId="73" xfId="0" applyBorder="1" applyAlignment="1">
      <alignment horizontal="center"/>
    </xf>
    <xf numFmtId="0" fontId="0" fillId="0" borderId="29" xfId="0" applyBorder="1" applyAlignment="1">
      <alignment wrapText="1"/>
    </xf>
    <xf numFmtId="0" fontId="0" fillId="0" borderId="28" xfId="0" applyBorder="1" applyAlignment="1">
      <alignment wrapText="1"/>
    </xf>
    <xf numFmtId="0" fontId="0" fillId="0" borderId="28" xfId="0" applyBorder="1" applyAlignment="1">
      <alignment horizontal="center"/>
    </xf>
    <xf numFmtId="0" fontId="0" fillId="0" borderId="0" xfId="0" applyAlignment="1">
      <alignment horizontal="center"/>
    </xf>
    <xf numFmtId="2" fontId="0" fillId="0" borderId="8" xfId="0" applyNumberFormat="1" applyBorder="1" applyAlignment="1">
      <alignment horizontal="center"/>
    </xf>
    <xf numFmtId="2" fontId="0" fillId="0" borderId="63" xfId="0" applyNumberFormat="1" applyBorder="1" applyAlignment="1">
      <alignment horizontal="center"/>
    </xf>
    <xf numFmtId="0" fontId="0" fillId="0" borderId="42" xfId="0" applyBorder="1" applyAlignment="1">
      <alignment horizontal="center"/>
    </xf>
    <xf numFmtId="0" fontId="0" fillId="0" borderId="74" xfId="0" applyBorder="1" applyAlignment="1">
      <alignment horizontal="center"/>
    </xf>
    <xf numFmtId="0" fontId="0" fillId="0" borderId="28" xfId="0" applyBorder="1"/>
    <xf numFmtId="2" fontId="0" fillId="0" borderId="14" xfId="0" applyNumberFormat="1" applyBorder="1" applyAlignment="1">
      <alignment horizontal="center"/>
    </xf>
    <xf numFmtId="0" fontId="0" fillId="0" borderId="12" xfId="0" applyBorder="1" applyAlignment="1">
      <alignment wrapText="1"/>
    </xf>
    <xf numFmtId="0" fontId="23" fillId="0" borderId="25" xfId="0" applyFont="1" applyBorder="1"/>
    <xf numFmtId="0" fontId="0" fillId="0" borderId="42" xfId="0" applyBorder="1"/>
    <xf numFmtId="1" fontId="0" fillId="0" borderId="72" xfId="0" applyNumberFormat="1" applyBorder="1" applyAlignment="1">
      <alignment horizontal="center"/>
    </xf>
    <xf numFmtId="1" fontId="0" fillId="2" borderId="72" xfId="0" applyNumberFormat="1" applyFill="1" applyBorder="1" applyAlignment="1">
      <alignment horizontal="center"/>
    </xf>
    <xf numFmtId="1" fontId="0" fillId="2" borderId="25" xfId="0" applyNumberFormat="1" applyFill="1" applyBorder="1" applyAlignment="1">
      <alignment horizontal="center"/>
    </xf>
    <xf numFmtId="2" fontId="0" fillId="2" borderId="12" xfId="0" applyNumberFormat="1" applyFill="1" applyBorder="1" applyAlignment="1">
      <alignment horizontal="center" vertical="center"/>
    </xf>
    <xf numFmtId="9" fontId="0" fillId="7" borderId="42" xfId="2" applyFont="1" applyFill="1" applyBorder="1"/>
    <xf numFmtId="1" fontId="0" fillId="2" borderId="77" xfId="0" applyNumberFormat="1" applyFill="1" applyBorder="1" applyAlignment="1">
      <alignment horizontal="center"/>
    </xf>
    <xf numFmtId="2" fontId="0" fillId="2" borderId="66" xfId="0" applyNumberFormat="1" applyFill="1" applyBorder="1" applyAlignment="1">
      <alignment horizontal="center" vertical="center"/>
    </xf>
    <xf numFmtId="9" fontId="2" fillId="2" borderId="0" xfId="2" applyFont="1" applyFill="1" applyBorder="1" applyAlignment="1">
      <alignment vertical="center"/>
    </xf>
    <xf numFmtId="9" fontId="22" fillId="7" borderId="37" xfId="2" applyFont="1" applyFill="1" applyBorder="1" applyAlignment="1">
      <alignment horizontal="center" vertical="center" wrapText="1"/>
    </xf>
    <xf numFmtId="0" fontId="22" fillId="2" borderId="53" xfId="7" applyFont="1" applyFill="1" applyBorder="1" applyAlignment="1">
      <alignment horizontal="center" vertical="center" wrapText="1"/>
    </xf>
    <xf numFmtId="0" fontId="0" fillId="2" borderId="49" xfId="0" applyFill="1" applyBorder="1"/>
    <xf numFmtId="0" fontId="0" fillId="2" borderId="81" xfId="0" applyFill="1" applyBorder="1"/>
    <xf numFmtId="0" fontId="0" fillId="2" borderId="82" xfId="0" applyFill="1" applyBorder="1"/>
    <xf numFmtId="0" fontId="0" fillId="2" borderId="83" xfId="0" applyFill="1" applyBorder="1"/>
    <xf numFmtId="0" fontId="0" fillId="2" borderId="82" xfId="0" applyFill="1" applyBorder="1" applyAlignment="1">
      <alignment horizontal="center"/>
    </xf>
    <xf numFmtId="0" fontId="0" fillId="2" borderId="83" xfId="0" applyFill="1" applyBorder="1" applyAlignment="1">
      <alignment horizontal="center"/>
    </xf>
    <xf numFmtId="0" fontId="0" fillId="2" borderId="37" xfId="0" applyFill="1" applyBorder="1" applyAlignment="1">
      <alignment horizontal="center"/>
    </xf>
    <xf numFmtId="1" fontId="0" fillId="2" borderId="49" xfId="0" applyNumberFormat="1" applyFill="1" applyBorder="1" applyAlignment="1">
      <alignment horizontal="center"/>
    </xf>
    <xf numFmtId="9" fontId="0" fillId="7" borderId="36" xfId="2" applyFont="1" applyFill="1" applyBorder="1" applyAlignment="1">
      <alignment horizontal="center"/>
    </xf>
    <xf numFmtId="0" fontId="2" fillId="2" borderId="42" xfId="0" applyFont="1" applyFill="1" applyBorder="1"/>
    <xf numFmtId="0" fontId="0" fillId="2" borderId="60" xfId="0" applyFill="1" applyBorder="1"/>
    <xf numFmtId="0" fontId="0" fillId="2" borderId="74" xfId="0" applyFill="1" applyBorder="1"/>
    <xf numFmtId="0" fontId="0" fillId="2" borderId="24" xfId="0" applyFill="1" applyBorder="1" applyAlignment="1">
      <alignment horizontal="center"/>
    </xf>
    <xf numFmtId="1" fontId="0" fillId="2" borderId="64" xfId="0" applyNumberFormat="1" applyFill="1" applyBorder="1"/>
    <xf numFmtId="0" fontId="0" fillId="2" borderId="67" xfId="0" applyFill="1" applyBorder="1"/>
    <xf numFmtId="9" fontId="0" fillId="7" borderId="70" xfId="2" applyFont="1" applyFill="1" applyBorder="1" applyAlignment="1">
      <alignment horizontal="center"/>
    </xf>
    <xf numFmtId="3" fontId="0" fillId="0" borderId="25" xfId="0" applyNumberFormat="1" applyBorder="1"/>
    <xf numFmtId="0" fontId="0" fillId="0" borderId="72" xfId="0" applyBorder="1"/>
    <xf numFmtId="0" fontId="0" fillId="0" borderId="44" xfId="0" applyBorder="1" applyAlignment="1">
      <alignment horizontal="center"/>
    </xf>
    <xf numFmtId="0" fontId="0" fillId="0" borderId="29" xfId="0" applyBorder="1"/>
    <xf numFmtId="0" fontId="0" fillId="0" borderId="34" xfId="0" applyBorder="1"/>
    <xf numFmtId="1" fontId="0" fillId="0" borderId="73" xfId="0" applyNumberFormat="1" applyBorder="1" applyAlignment="1">
      <alignment horizontal="center"/>
    </xf>
    <xf numFmtId="0" fontId="0" fillId="0" borderId="14" xfId="0" applyBorder="1" applyAlignment="1">
      <alignment horizontal="center"/>
    </xf>
    <xf numFmtId="2" fontId="0" fillId="0" borderId="61" xfId="0" applyNumberFormat="1" applyBorder="1" applyAlignment="1">
      <alignment horizontal="center" vertical="center"/>
    </xf>
    <xf numFmtId="1" fontId="0" fillId="0" borderId="60" xfId="0" applyNumberFormat="1" applyBorder="1" applyAlignment="1">
      <alignment horizontal="center"/>
    </xf>
    <xf numFmtId="0" fontId="0" fillId="0" borderId="10" xfId="0" applyBorder="1" applyAlignment="1">
      <alignment horizontal="center"/>
    </xf>
    <xf numFmtId="2" fontId="0" fillId="0" borderId="74" xfId="0" applyNumberFormat="1" applyBorder="1" applyAlignment="1">
      <alignment horizontal="center" vertical="center"/>
    </xf>
    <xf numFmtId="2" fontId="0" fillId="9" borderId="42" xfId="0" applyNumberFormat="1" applyFill="1" applyBorder="1" applyAlignment="1">
      <alignment horizontal="center"/>
    </xf>
    <xf numFmtId="168" fontId="0" fillId="2" borderId="60" xfId="0" applyNumberFormat="1" applyFill="1" applyBorder="1" applyAlignment="1">
      <alignment horizontal="center"/>
    </xf>
    <xf numFmtId="0" fontId="15" fillId="0" borderId="26" xfId="0" applyFont="1" applyBorder="1" applyAlignment="1">
      <alignment horizontal="left" vertical="center" wrapText="1" indent="1"/>
    </xf>
    <xf numFmtId="10" fontId="5" fillId="0" borderId="15" xfId="2" applyNumberFormat="1" applyFont="1" applyFill="1" applyBorder="1" applyAlignment="1">
      <alignment vertical="center"/>
    </xf>
    <xf numFmtId="43" fontId="5" fillId="0" borderId="16" xfId="1" applyFont="1" applyFill="1" applyBorder="1" applyAlignment="1">
      <alignment vertical="center"/>
    </xf>
    <xf numFmtId="43" fontId="5" fillId="0" borderId="18" xfId="1" applyFont="1" applyFill="1" applyBorder="1" applyAlignment="1">
      <alignment vertical="center"/>
    </xf>
    <xf numFmtId="0" fontId="13" fillId="0" borderId="26" xfId="0" applyFont="1" applyBorder="1" applyAlignment="1">
      <alignment horizontal="left" vertical="center" indent="1"/>
    </xf>
    <xf numFmtId="2" fontId="19" fillId="2" borderId="0" xfId="7" applyNumberFormat="1" applyFont="1" applyFill="1" applyAlignment="1">
      <alignment horizontal="center"/>
    </xf>
    <xf numFmtId="2" fontId="22" fillId="2" borderId="0" xfId="7" applyNumberFormat="1" applyFont="1" applyFill="1" applyAlignment="1">
      <alignment horizontal="center"/>
    </xf>
    <xf numFmtId="2" fontId="0" fillId="2" borderId="24" xfId="0" applyNumberFormat="1" applyFill="1" applyBorder="1"/>
    <xf numFmtId="2" fontId="0" fillId="2" borderId="0" xfId="0" applyNumberFormat="1" applyFill="1" applyAlignment="1">
      <alignment horizontal="center"/>
    </xf>
    <xf numFmtId="2" fontId="0" fillId="2" borderId="68" xfId="0" applyNumberFormat="1" applyFill="1" applyBorder="1" applyAlignment="1">
      <alignment horizontal="center"/>
    </xf>
    <xf numFmtId="2" fontId="0" fillId="2" borderId="42" xfId="0" applyNumberFormat="1" applyFill="1" applyBorder="1" applyAlignment="1">
      <alignment horizontal="center"/>
    </xf>
    <xf numFmtId="2" fontId="0" fillId="2" borderId="39" xfId="0" applyNumberFormat="1" applyFill="1" applyBorder="1"/>
    <xf numFmtId="2" fontId="0" fillId="2" borderId="0" xfId="0" applyNumberFormat="1" applyFill="1" applyAlignment="1">
      <alignment horizontal="right" vertical="center"/>
    </xf>
    <xf numFmtId="2" fontId="22" fillId="8" borderId="36" xfId="7" applyNumberFormat="1" applyFont="1" applyFill="1" applyBorder="1" applyAlignment="1">
      <alignment horizontal="center" vertical="center" wrapText="1"/>
    </xf>
    <xf numFmtId="2" fontId="0" fillId="8" borderId="53" xfId="0" applyNumberFormat="1" applyFill="1" applyBorder="1" applyAlignment="1">
      <alignment horizontal="center"/>
    </xf>
    <xf numFmtId="2" fontId="0" fillId="8" borderId="42" xfId="0" applyNumberFormat="1" applyFill="1" applyBorder="1" applyAlignment="1">
      <alignment horizontal="center"/>
    </xf>
    <xf numFmtId="2" fontId="0" fillId="8" borderId="39" xfId="0" applyNumberFormat="1" applyFill="1" applyBorder="1"/>
    <xf numFmtId="2" fontId="2" fillId="2" borderId="0" xfId="0" applyNumberFormat="1" applyFont="1" applyFill="1" applyAlignment="1">
      <alignment horizontal="right" vertical="center"/>
    </xf>
    <xf numFmtId="2" fontId="0" fillId="2" borderId="38" xfId="0" applyNumberFormat="1" applyFill="1" applyBorder="1" applyAlignment="1">
      <alignment horizontal="center"/>
    </xf>
    <xf numFmtId="2" fontId="0" fillId="2" borderId="43" xfId="0" applyNumberFormat="1" applyFill="1" applyBorder="1" applyAlignment="1">
      <alignment horizontal="center"/>
    </xf>
    <xf numFmtId="2" fontId="0" fillId="0" borderId="43" xfId="0" applyNumberFormat="1" applyBorder="1" applyAlignment="1">
      <alignment horizontal="center"/>
    </xf>
    <xf numFmtId="2" fontId="0" fillId="2" borderId="42" xfId="0" applyNumberFormat="1" applyFill="1" applyBorder="1"/>
    <xf numFmtId="2" fontId="2" fillId="2" borderId="0" xfId="2" applyNumberFormat="1" applyFont="1" applyFill="1" applyBorder="1" applyAlignment="1">
      <alignment vertical="center"/>
    </xf>
    <xf numFmtId="2" fontId="0" fillId="2" borderId="36" xfId="0" applyNumberFormat="1" applyFill="1" applyBorder="1" applyAlignment="1">
      <alignment horizontal="center"/>
    </xf>
    <xf numFmtId="2" fontId="0" fillId="0" borderId="42" xfId="0" applyNumberFormat="1" applyBorder="1" applyAlignment="1">
      <alignment horizontal="center"/>
    </xf>
    <xf numFmtId="2" fontId="22" fillId="8" borderId="49" xfId="7" applyNumberFormat="1" applyFont="1" applyFill="1" applyBorder="1" applyAlignment="1">
      <alignment horizontal="center" vertical="center" wrapText="1"/>
    </xf>
    <xf numFmtId="2" fontId="0" fillId="8" borderId="36" xfId="0" applyNumberFormat="1" applyFill="1" applyBorder="1" applyAlignment="1">
      <alignment horizontal="center"/>
    </xf>
    <xf numFmtId="2" fontId="0" fillId="8" borderId="70" xfId="0" applyNumberFormat="1" applyFill="1" applyBorder="1" applyAlignment="1">
      <alignment horizontal="center"/>
    </xf>
    <xf numFmtId="2" fontId="0" fillId="8" borderId="42" xfId="0" applyNumberFormat="1" applyFill="1" applyBorder="1"/>
    <xf numFmtId="2" fontId="2" fillId="2" borderId="0" xfId="0" applyNumberFormat="1" applyFont="1" applyFill="1" applyAlignment="1">
      <alignment horizontal="left" vertical="top"/>
    </xf>
    <xf numFmtId="2" fontId="22" fillId="9" borderId="36" xfId="7" applyNumberFormat="1" applyFont="1" applyFill="1" applyBorder="1" applyAlignment="1">
      <alignment horizontal="center" vertical="center" wrapText="1"/>
    </xf>
    <xf numFmtId="2" fontId="0" fillId="9" borderId="36" xfId="0" applyNumberFormat="1" applyFill="1" applyBorder="1" applyAlignment="1">
      <alignment horizontal="center"/>
    </xf>
    <xf numFmtId="2" fontId="0" fillId="9" borderId="70" xfId="0" applyNumberFormat="1" applyFill="1" applyBorder="1" applyAlignment="1">
      <alignment horizontal="center"/>
    </xf>
    <xf numFmtId="2" fontId="0" fillId="9" borderId="53" xfId="0" applyNumberFormat="1" applyFill="1" applyBorder="1" applyAlignment="1">
      <alignment horizontal="center"/>
    </xf>
    <xf numFmtId="2" fontId="0" fillId="9" borderId="45" xfId="0" applyNumberFormat="1" applyFill="1" applyBorder="1" applyAlignment="1">
      <alignment horizontal="center"/>
    </xf>
    <xf numFmtId="2" fontId="0" fillId="9" borderId="78" xfId="0" applyNumberFormat="1" applyFill="1" applyBorder="1" applyAlignment="1">
      <alignment horizontal="center"/>
    </xf>
    <xf numFmtId="2" fontId="0" fillId="9" borderId="39" xfId="0" applyNumberFormat="1" applyFill="1" applyBorder="1" applyAlignment="1">
      <alignment horizontal="center"/>
    </xf>
    <xf numFmtId="2" fontId="0" fillId="0" borderId="42" xfId="0" applyNumberFormat="1" applyBorder="1"/>
    <xf numFmtId="2" fontId="0" fillId="2" borderId="39" xfId="0" applyNumberFormat="1" applyFill="1" applyBorder="1" applyAlignment="1">
      <alignment horizontal="center"/>
    </xf>
    <xf numFmtId="2" fontId="0" fillId="2" borderId="80" xfId="0" applyNumberFormat="1" applyFill="1" applyBorder="1" applyAlignment="1">
      <alignment horizontal="center"/>
    </xf>
    <xf numFmtId="2" fontId="0" fillId="0" borderId="24" xfId="0" applyNumberFormat="1" applyBorder="1"/>
    <xf numFmtId="2" fontId="0" fillId="0" borderId="23" xfId="0" applyNumberFormat="1" applyBorder="1" applyAlignment="1">
      <alignment horizontal="center"/>
    </xf>
    <xf numFmtId="2" fontId="0" fillId="8" borderId="41" xfId="0" applyNumberFormat="1" applyFill="1" applyBorder="1" applyAlignment="1">
      <alignment horizontal="center"/>
    </xf>
    <xf numFmtId="2" fontId="0" fillId="9" borderId="40" xfId="0" applyNumberFormat="1" applyFill="1" applyBorder="1" applyAlignment="1">
      <alignment horizontal="center"/>
    </xf>
    <xf numFmtId="164" fontId="16" fillId="11" borderId="26" xfId="11" applyFont="1" applyFill="1" applyBorder="1" applyAlignment="1">
      <alignment vertical="center"/>
    </xf>
    <xf numFmtId="9" fontId="0" fillId="12" borderId="42" xfId="2" applyFont="1" applyFill="1" applyBorder="1" applyAlignment="1">
      <alignment horizontal="center"/>
    </xf>
    <xf numFmtId="0" fontId="0" fillId="13" borderId="42" xfId="0" applyFill="1" applyBorder="1" applyAlignment="1">
      <alignment horizontal="center"/>
    </xf>
    <xf numFmtId="0" fontId="0" fillId="14" borderId="42" xfId="0" applyFill="1" applyBorder="1" applyAlignment="1">
      <alignment horizontal="center"/>
    </xf>
    <xf numFmtId="167" fontId="0" fillId="2" borderId="24" xfId="0" applyNumberFormat="1" applyFill="1" applyBorder="1"/>
    <xf numFmtId="9" fontId="0" fillId="12" borderId="41" xfId="2" applyFont="1" applyFill="1" applyBorder="1"/>
    <xf numFmtId="167" fontId="0" fillId="2" borderId="42" xfId="0" applyNumberFormat="1" applyFill="1" applyBorder="1"/>
    <xf numFmtId="1" fontId="0" fillId="2" borderId="29" xfId="0" applyNumberFormat="1" applyFill="1" applyBorder="1" applyAlignment="1">
      <alignment horizontal="center"/>
    </xf>
    <xf numFmtId="0" fontId="0" fillId="2" borderId="14" xfId="0" applyFill="1" applyBorder="1" applyAlignment="1">
      <alignment horizontal="center"/>
    </xf>
    <xf numFmtId="9" fontId="0" fillId="12" borderId="44" xfId="2" applyFont="1" applyFill="1" applyBorder="1" applyAlignment="1">
      <alignment horizontal="center"/>
    </xf>
    <xf numFmtId="0" fontId="0" fillId="13" borderId="44" xfId="0" applyFill="1" applyBorder="1" applyAlignment="1">
      <alignment horizontal="center"/>
    </xf>
    <xf numFmtId="2" fontId="0" fillId="2" borderId="28" xfId="0" applyNumberFormat="1" applyFill="1" applyBorder="1" applyAlignment="1">
      <alignment horizontal="center" vertical="center"/>
    </xf>
    <xf numFmtId="167" fontId="0" fillId="2" borderId="44" xfId="0" applyNumberFormat="1" applyFill="1" applyBorder="1" applyAlignment="1">
      <alignment horizontal="center"/>
    </xf>
    <xf numFmtId="0" fontId="0" fillId="2" borderId="44" xfId="0" applyFill="1" applyBorder="1" applyAlignment="1">
      <alignment horizontal="center"/>
    </xf>
    <xf numFmtId="167" fontId="0" fillId="14" borderId="44" xfId="0" applyNumberFormat="1" applyFill="1" applyBorder="1" applyAlignment="1">
      <alignment horizontal="center"/>
    </xf>
    <xf numFmtId="9" fontId="26" fillId="0" borderId="25" xfId="0" applyNumberFormat="1" applyFont="1" applyBorder="1"/>
    <xf numFmtId="1" fontId="0" fillId="2" borderId="44" xfId="0" applyNumberFormat="1" applyFill="1" applyBorder="1" applyAlignment="1">
      <alignment horizontal="center"/>
    </xf>
    <xf numFmtId="167" fontId="0" fillId="2" borderId="41" xfId="0" applyNumberFormat="1" applyFill="1" applyBorder="1" applyAlignment="1">
      <alignment horizontal="center"/>
    </xf>
    <xf numFmtId="167" fontId="0" fillId="13" borderId="44" xfId="0" applyNumberFormat="1" applyFill="1" applyBorder="1" applyAlignment="1">
      <alignment horizontal="center"/>
    </xf>
    <xf numFmtId="167" fontId="22" fillId="2" borderId="0" xfId="7" applyNumberFormat="1" applyFont="1" applyFill="1" applyAlignment="1">
      <alignment horizontal="center"/>
    </xf>
    <xf numFmtId="0" fontId="0" fillId="2" borderId="0" xfId="0" applyFill="1" applyAlignment="1">
      <alignment horizontal="right" vertical="center"/>
    </xf>
    <xf numFmtId="49" fontId="2" fillId="2" borderId="0" xfId="0" applyNumberFormat="1" applyFont="1" applyFill="1" applyAlignment="1">
      <alignment horizontal="left" vertical="top"/>
    </xf>
    <xf numFmtId="167" fontId="22" fillId="2" borderId="38" xfId="7" applyNumberFormat="1" applyFont="1" applyFill="1" applyBorder="1" applyAlignment="1">
      <alignment horizontal="center" vertical="center" wrapText="1"/>
    </xf>
    <xf numFmtId="0" fontId="22" fillId="12" borderId="36" xfId="7" applyFont="1" applyFill="1" applyBorder="1" applyAlignment="1">
      <alignment horizontal="center" vertical="center" wrapText="1"/>
    </xf>
    <xf numFmtId="0" fontId="22" fillId="13" borderId="36" xfId="7" applyFont="1" applyFill="1" applyBorder="1" applyAlignment="1">
      <alignment horizontal="center" vertical="center" wrapText="1"/>
    </xf>
    <xf numFmtId="0" fontId="22" fillId="14" borderId="36" xfId="7" applyFont="1" applyFill="1" applyBorder="1" applyAlignment="1">
      <alignment horizontal="center" vertical="center" wrapText="1"/>
    </xf>
    <xf numFmtId="167" fontId="0" fillId="2" borderId="53" xfId="0" applyNumberFormat="1" applyFill="1" applyBorder="1" applyAlignment="1">
      <alignment horizontal="center"/>
    </xf>
    <xf numFmtId="0" fontId="0" fillId="12" borderId="53" xfId="0" applyFill="1" applyBorder="1" applyAlignment="1">
      <alignment horizontal="center"/>
    </xf>
    <xf numFmtId="0" fontId="0" fillId="13" borderId="53" xfId="0" applyFill="1" applyBorder="1" applyAlignment="1">
      <alignment horizontal="center"/>
    </xf>
    <xf numFmtId="0" fontId="0" fillId="14" borderId="53" xfId="0" applyFill="1" applyBorder="1" applyAlignment="1">
      <alignment horizontal="center"/>
    </xf>
    <xf numFmtId="167" fontId="0" fillId="2" borderId="80" xfId="0" applyNumberFormat="1" applyFill="1" applyBorder="1" applyAlignment="1">
      <alignment horizontal="center"/>
    </xf>
    <xf numFmtId="9" fontId="0" fillId="12" borderId="45" xfId="2" applyFont="1" applyFill="1" applyBorder="1" applyAlignment="1">
      <alignment horizontal="center"/>
    </xf>
    <xf numFmtId="2" fontId="0" fillId="13" borderId="45" xfId="0" applyNumberFormat="1" applyFill="1" applyBorder="1" applyAlignment="1">
      <alignment horizontal="center"/>
    </xf>
    <xf numFmtId="167" fontId="0" fillId="14" borderId="45" xfId="0" applyNumberFormat="1" applyFill="1" applyBorder="1" applyAlignment="1">
      <alignment horizontal="center"/>
    </xf>
    <xf numFmtId="167" fontId="0" fillId="2" borderId="39" xfId="0" applyNumberFormat="1" applyFill="1" applyBorder="1" applyAlignment="1">
      <alignment horizontal="center"/>
    </xf>
    <xf numFmtId="9" fontId="0" fillId="12" borderId="39" xfId="2" applyFont="1" applyFill="1" applyBorder="1"/>
    <xf numFmtId="0" fontId="0" fillId="13" borderId="39" xfId="0" applyFill="1" applyBorder="1"/>
    <xf numFmtId="167" fontId="0" fillId="14" borderId="39" xfId="0" applyNumberFormat="1" applyFill="1" applyBorder="1" applyAlignment="1">
      <alignment horizontal="center"/>
    </xf>
    <xf numFmtId="167" fontId="0" fillId="2" borderId="78" xfId="0" applyNumberFormat="1" applyFill="1" applyBorder="1" applyAlignment="1">
      <alignment horizontal="center"/>
    </xf>
    <xf numFmtId="9" fontId="0" fillId="12" borderId="78" xfId="2" applyFont="1" applyFill="1" applyBorder="1" applyAlignment="1">
      <alignment horizontal="center"/>
    </xf>
    <xf numFmtId="2" fontId="0" fillId="13" borderId="78" xfId="0" applyNumberFormat="1" applyFill="1" applyBorder="1" applyAlignment="1">
      <alignment horizontal="center"/>
    </xf>
    <xf numFmtId="167" fontId="0" fillId="14" borderId="78" xfId="0" applyNumberFormat="1" applyFill="1" applyBorder="1" applyAlignment="1">
      <alignment horizontal="center"/>
    </xf>
    <xf numFmtId="0" fontId="0" fillId="0" borderId="10" xfId="0" applyBorder="1" applyAlignment="1">
      <alignment wrapText="1"/>
    </xf>
    <xf numFmtId="1" fontId="0" fillId="2" borderId="62" xfId="0" applyNumberFormat="1" applyFill="1" applyBorder="1" applyAlignment="1">
      <alignment horizontal="center" vertical="center"/>
    </xf>
    <xf numFmtId="0" fontId="0" fillId="2" borderId="8" xfId="0" applyFill="1" applyBorder="1" applyAlignment="1">
      <alignment horizontal="center" vertical="center"/>
    </xf>
    <xf numFmtId="167" fontId="0" fillId="2" borderId="42" xfId="0" applyNumberFormat="1" applyFill="1" applyBorder="1" applyAlignment="1">
      <alignment horizontal="center"/>
    </xf>
    <xf numFmtId="167" fontId="0" fillId="2" borderId="24" xfId="0" applyNumberFormat="1" applyFill="1" applyBorder="1" applyAlignment="1">
      <alignment horizontal="center"/>
    </xf>
    <xf numFmtId="0" fontId="0" fillId="4" borderId="29" xfId="0" applyFill="1" applyBorder="1" applyAlignment="1">
      <alignment wrapText="1"/>
    </xf>
    <xf numFmtId="0" fontId="0" fillId="4" borderId="29" xfId="0" applyFill="1" applyBorder="1"/>
    <xf numFmtId="0" fontId="28" fillId="2" borderId="69" xfId="0" applyFont="1" applyFill="1" applyBorder="1"/>
    <xf numFmtId="0" fontId="28" fillId="2" borderId="0" xfId="0" applyFont="1" applyFill="1" applyAlignment="1">
      <alignment vertical="center"/>
    </xf>
    <xf numFmtId="9" fontId="28" fillId="2" borderId="0" xfId="2" applyFont="1" applyFill="1" applyBorder="1" applyAlignment="1">
      <alignment vertical="center"/>
    </xf>
    <xf numFmtId="49" fontId="28" fillId="2" borderId="0" xfId="0" applyNumberFormat="1" applyFont="1" applyFill="1" applyAlignment="1">
      <alignment horizontal="left" vertical="top"/>
    </xf>
    <xf numFmtId="0" fontId="29" fillId="2" borderId="36" xfId="7" applyFont="1" applyFill="1" applyBorder="1" applyAlignment="1">
      <alignment horizontal="center" vertical="center" wrapText="1"/>
    </xf>
    <xf numFmtId="0" fontId="29" fillId="2" borderId="38" xfId="7" applyFont="1" applyFill="1" applyBorder="1" applyAlignment="1">
      <alignment horizontal="center" vertical="center" wrapText="1"/>
    </xf>
    <xf numFmtId="0" fontId="29" fillId="2" borderId="47" xfId="7" applyFont="1" applyFill="1" applyBorder="1" applyAlignment="1">
      <alignment horizontal="center" vertical="center" wrapText="1"/>
    </xf>
    <xf numFmtId="167" fontId="29" fillId="2" borderId="38" xfId="7" applyNumberFormat="1" applyFont="1" applyFill="1" applyBorder="1" applyAlignment="1">
      <alignment horizontal="center" vertical="center" wrapText="1"/>
    </xf>
    <xf numFmtId="9" fontId="29" fillId="12" borderId="37" xfId="2" applyFont="1" applyFill="1" applyBorder="1" applyAlignment="1">
      <alignment horizontal="center" vertical="center" wrapText="1"/>
    </xf>
    <xf numFmtId="167" fontId="29" fillId="2" borderId="36" xfId="7" applyNumberFormat="1" applyFont="1" applyFill="1" applyBorder="1" applyAlignment="1">
      <alignment horizontal="center" vertical="center" wrapText="1"/>
    </xf>
    <xf numFmtId="0" fontId="29" fillId="13" borderId="49" xfId="7" applyFont="1" applyFill="1" applyBorder="1" applyAlignment="1">
      <alignment horizontal="center" vertical="center" wrapText="1"/>
    </xf>
    <xf numFmtId="0" fontId="29" fillId="14" borderId="36" xfId="7" applyFont="1" applyFill="1" applyBorder="1" applyAlignment="1">
      <alignment horizontal="center" vertical="center" wrapText="1"/>
    </xf>
    <xf numFmtId="0" fontId="29" fillId="2" borderId="53" xfId="7" applyFont="1" applyFill="1" applyBorder="1" applyAlignment="1">
      <alignment horizontal="center" vertical="center" wrapText="1"/>
    </xf>
    <xf numFmtId="0" fontId="28" fillId="2" borderId="46" xfId="0" applyFont="1" applyFill="1" applyBorder="1"/>
    <xf numFmtId="9" fontId="0" fillId="12" borderId="46" xfId="2" applyFont="1" applyFill="1" applyBorder="1" applyAlignment="1">
      <alignment horizontal="center"/>
    </xf>
    <xf numFmtId="167" fontId="0" fillId="13" borderId="46" xfId="0" applyNumberFormat="1" applyFill="1" applyBorder="1" applyAlignment="1">
      <alignment horizontal="center"/>
    </xf>
    <xf numFmtId="0" fontId="0" fillId="0" borderId="54" xfId="0" applyBorder="1"/>
    <xf numFmtId="167" fontId="0" fillId="2" borderId="45" xfId="0" applyNumberFormat="1" applyFill="1" applyBorder="1" applyAlignment="1">
      <alignment horizontal="center"/>
    </xf>
    <xf numFmtId="9" fontId="0" fillId="12" borderId="58" xfId="2" applyFont="1" applyFill="1" applyBorder="1"/>
    <xf numFmtId="167" fontId="0" fillId="13" borderId="45" xfId="0" applyNumberFormat="1" applyFill="1" applyBorder="1"/>
    <xf numFmtId="0" fontId="0" fillId="14" borderId="59" xfId="0" applyFill="1" applyBorder="1"/>
    <xf numFmtId="9" fontId="0" fillId="12" borderId="40" xfId="2" applyFont="1" applyFill="1" applyBorder="1" applyAlignment="1">
      <alignment horizontal="center"/>
    </xf>
    <xf numFmtId="9" fontId="0" fillId="12" borderId="41" xfId="2" applyFont="1" applyFill="1" applyBorder="1" applyAlignment="1">
      <alignment horizontal="center"/>
    </xf>
    <xf numFmtId="167" fontId="0" fillId="13" borderId="42" xfId="0" applyNumberFormat="1" applyFill="1" applyBorder="1" applyAlignment="1">
      <alignment horizontal="center"/>
    </xf>
    <xf numFmtId="167" fontId="0" fillId="14" borderId="42" xfId="0" applyNumberFormat="1" applyFill="1" applyBorder="1" applyAlignment="1">
      <alignment horizontal="center"/>
    </xf>
    <xf numFmtId="0" fontId="0" fillId="2" borderId="70" xfId="0" applyFill="1" applyBorder="1"/>
    <xf numFmtId="1" fontId="0" fillId="2" borderId="84" xfId="0" applyNumberFormat="1" applyFill="1" applyBorder="1" applyAlignment="1">
      <alignment horizontal="center"/>
    </xf>
    <xf numFmtId="0" fontId="0" fillId="2" borderId="85" xfId="0" applyFill="1" applyBorder="1" applyAlignment="1">
      <alignment horizontal="center"/>
    </xf>
    <xf numFmtId="2" fontId="0" fillId="2" borderId="86" xfId="0" applyNumberFormat="1" applyFill="1" applyBorder="1" applyAlignment="1">
      <alignment horizontal="center" vertical="center"/>
    </xf>
    <xf numFmtId="167" fontId="0" fillId="2" borderId="87" xfId="0" applyNumberFormat="1" applyFill="1" applyBorder="1" applyAlignment="1">
      <alignment horizontal="center"/>
    </xf>
    <xf numFmtId="9" fontId="0" fillId="12" borderId="70" xfId="2" applyFont="1" applyFill="1" applyBorder="1" applyAlignment="1">
      <alignment horizontal="center"/>
    </xf>
    <xf numFmtId="167" fontId="0" fillId="2" borderId="70" xfId="0" applyNumberFormat="1" applyFill="1" applyBorder="1" applyAlignment="1">
      <alignment horizontal="center"/>
    </xf>
    <xf numFmtId="167" fontId="0" fillId="13" borderId="70" xfId="0" applyNumberFormat="1" applyFill="1" applyBorder="1" applyAlignment="1">
      <alignment horizontal="center"/>
    </xf>
    <xf numFmtId="2" fontId="28" fillId="2" borderId="0" xfId="0" applyNumberFormat="1" applyFont="1" applyFill="1"/>
    <xf numFmtId="9" fontId="28" fillId="2" borderId="0" xfId="2" applyFont="1" applyFill="1"/>
    <xf numFmtId="2" fontId="0" fillId="2" borderId="24" xfId="0" applyNumberFormat="1" applyFill="1" applyBorder="1" applyAlignment="1">
      <alignment horizontal="center"/>
    </xf>
    <xf numFmtId="2" fontId="0" fillId="13" borderId="41" xfId="0" applyNumberFormat="1" applyFill="1" applyBorder="1" applyAlignment="1">
      <alignment horizontal="center"/>
    </xf>
    <xf numFmtId="2" fontId="0" fillId="14" borderId="40" xfId="0" applyNumberFormat="1" applyFill="1" applyBorder="1" applyAlignment="1">
      <alignment horizontal="center"/>
    </xf>
    <xf numFmtId="2" fontId="0" fillId="13" borderId="42" xfId="0" applyNumberFormat="1" applyFill="1" applyBorder="1" applyAlignment="1">
      <alignment horizontal="center"/>
    </xf>
    <xf numFmtId="2" fontId="0" fillId="14" borderId="42" xfId="0" applyNumberFormat="1" applyFill="1" applyBorder="1" applyAlignment="1">
      <alignment horizontal="center"/>
    </xf>
    <xf numFmtId="164" fontId="13" fillId="0" borderId="14" xfId="11" applyFont="1" applyFill="1" applyBorder="1" applyAlignment="1">
      <alignment horizontal="center" vertical="center" wrapText="1"/>
    </xf>
    <xf numFmtId="2" fontId="0" fillId="13" borderId="39" xfId="0" applyNumberFormat="1" applyFill="1" applyBorder="1"/>
    <xf numFmtId="43" fontId="5" fillId="0" borderId="0" xfId="1" applyFont="1" applyBorder="1" applyAlignment="1">
      <alignment vertical="center"/>
    </xf>
    <xf numFmtId="0" fontId="0" fillId="2" borderId="0" xfId="0" applyFill="1" applyAlignment="1">
      <alignment horizontal="right"/>
    </xf>
    <xf numFmtId="43" fontId="0" fillId="2" borderId="0" xfId="1" applyFont="1" applyFill="1"/>
    <xf numFmtId="39" fontId="16" fillId="0" borderId="30" xfId="11" applyNumberFormat="1" applyFont="1" applyFill="1" applyBorder="1" applyAlignment="1">
      <alignment vertical="center"/>
    </xf>
    <xf numFmtId="0" fontId="15" fillId="0" borderId="26" xfId="0" applyFont="1" applyBorder="1" applyAlignment="1">
      <alignment horizontal="left" vertical="center" wrapText="1" indent="2"/>
    </xf>
    <xf numFmtId="0" fontId="15" fillId="0" borderId="26" xfId="0" applyFont="1" applyBorder="1" applyAlignment="1">
      <alignment horizontal="left" vertical="center" indent="2"/>
    </xf>
    <xf numFmtId="39" fontId="16" fillId="0" borderId="26" xfId="11" applyNumberFormat="1" applyFont="1" applyFill="1" applyBorder="1" applyAlignment="1">
      <alignment vertical="center"/>
    </xf>
    <xf numFmtId="39" fontId="16" fillId="0" borderId="35" xfId="11" applyNumberFormat="1" applyFont="1" applyFill="1" applyBorder="1" applyAlignment="1">
      <alignment vertical="center"/>
    </xf>
    <xf numFmtId="0" fontId="15" fillId="0" borderId="35" xfId="0" applyFont="1" applyBorder="1" applyAlignment="1">
      <alignment horizontal="left" vertical="center" indent="2"/>
    </xf>
    <xf numFmtId="169" fontId="16" fillId="0" borderId="26" xfId="11" applyNumberFormat="1" applyFont="1" applyFill="1" applyBorder="1" applyAlignment="1">
      <alignment vertical="center"/>
    </xf>
    <xf numFmtId="43" fontId="30" fillId="0" borderId="26" xfId="1" applyFont="1" applyFill="1" applyBorder="1" applyAlignment="1">
      <alignment vertical="center"/>
    </xf>
    <xf numFmtId="0" fontId="30" fillId="0" borderId="26" xfId="0" applyFont="1" applyBorder="1" applyAlignment="1">
      <alignment horizontal="left" vertical="center" indent="2"/>
    </xf>
    <xf numFmtId="39" fontId="15" fillId="0" borderId="26" xfId="11" applyNumberFormat="1" applyFont="1" applyFill="1" applyBorder="1" applyAlignment="1">
      <alignment vertical="center"/>
    </xf>
    <xf numFmtId="166" fontId="15" fillId="0" borderId="26" xfId="2" applyNumberFormat="1" applyFont="1" applyFill="1" applyBorder="1" applyAlignment="1">
      <alignment vertical="center"/>
    </xf>
    <xf numFmtId="169" fontId="15" fillId="0" borderId="26" xfId="11" applyNumberFormat="1" applyFont="1" applyFill="1" applyBorder="1" applyAlignment="1">
      <alignment vertical="center"/>
    </xf>
    <xf numFmtId="169" fontId="16" fillId="0" borderId="35" xfId="11" applyNumberFormat="1" applyFont="1" applyFill="1" applyBorder="1" applyAlignment="1">
      <alignment vertical="center"/>
    </xf>
    <xf numFmtId="2" fontId="0" fillId="2" borderId="88" xfId="0" applyNumberFormat="1" applyFill="1" applyBorder="1" applyAlignment="1">
      <alignment horizontal="center"/>
    </xf>
    <xf numFmtId="0" fontId="0" fillId="2" borderId="62" xfId="0" applyFill="1" applyBorder="1"/>
    <xf numFmtId="0" fontId="0" fillId="2" borderId="72" xfId="0" applyFill="1" applyBorder="1"/>
    <xf numFmtId="0" fontId="0" fillId="2" borderId="63" xfId="0" applyFill="1" applyBorder="1" applyAlignment="1">
      <alignment horizontal="center"/>
    </xf>
    <xf numFmtId="0" fontId="0" fillId="2" borderId="62" xfId="0" applyFill="1" applyBorder="1" applyAlignment="1">
      <alignment horizontal="center"/>
    </xf>
    <xf numFmtId="1" fontId="0" fillId="2" borderId="73" xfId="0" applyNumberFormat="1" applyFill="1" applyBorder="1" applyAlignment="1">
      <alignment horizontal="center"/>
    </xf>
    <xf numFmtId="2" fontId="0" fillId="2" borderId="61" xfId="0" applyNumberFormat="1" applyFill="1" applyBorder="1" applyAlignment="1">
      <alignment horizontal="center" vertical="center"/>
    </xf>
    <xf numFmtId="1" fontId="0" fillId="2" borderId="10" xfId="0" applyNumberFormat="1" applyFill="1" applyBorder="1" applyAlignment="1">
      <alignment horizontal="center"/>
    </xf>
    <xf numFmtId="1" fontId="0" fillId="2" borderId="74" xfId="0" applyNumberFormat="1" applyFill="1" applyBorder="1" applyAlignment="1">
      <alignment horizontal="center"/>
    </xf>
    <xf numFmtId="2" fontId="0" fillId="14" borderId="41" xfId="0" applyNumberFormat="1" applyFill="1" applyBorder="1" applyAlignment="1">
      <alignment horizontal="center"/>
    </xf>
    <xf numFmtId="0" fontId="0" fillId="0" borderId="78" xfId="0" applyBorder="1"/>
    <xf numFmtId="0" fontId="0" fillId="0" borderId="36" xfId="0" applyBorder="1" applyAlignment="1">
      <alignment horizontal="center"/>
    </xf>
    <xf numFmtId="0" fontId="0" fillId="0" borderId="41" xfId="0" applyBorder="1" applyAlignment="1">
      <alignment horizontal="center"/>
    </xf>
    <xf numFmtId="169" fontId="16" fillId="0" borderId="30" xfId="11" applyNumberFormat="1" applyFont="1" applyFill="1" applyBorder="1" applyAlignment="1">
      <alignment vertical="center"/>
    </xf>
    <xf numFmtId="39" fontId="30" fillId="0" borderId="26" xfId="11" applyNumberFormat="1" applyFont="1" applyFill="1" applyBorder="1" applyAlignment="1">
      <alignment vertical="center"/>
    </xf>
    <xf numFmtId="43" fontId="16" fillId="0" borderId="26" xfId="11" applyNumberFormat="1" applyFont="1" applyFill="1" applyBorder="1" applyAlignment="1">
      <alignment vertical="center"/>
    </xf>
    <xf numFmtId="0" fontId="13" fillId="0" borderId="26" xfId="0" applyFont="1" applyBorder="1" applyAlignment="1">
      <alignment horizontal="left" vertical="center" wrapText="1" indent="1"/>
    </xf>
    <xf numFmtId="0" fontId="15" fillId="11" borderId="26" xfId="0" applyFont="1" applyFill="1" applyBorder="1" applyAlignment="1">
      <alignment horizontal="left" vertical="center" wrapText="1" indent="1"/>
    </xf>
    <xf numFmtId="43" fontId="15" fillId="11" borderId="26" xfId="1" applyFont="1" applyFill="1" applyBorder="1" applyAlignment="1">
      <alignment horizontal="left" vertical="center" indent="1"/>
    </xf>
    <xf numFmtId="0" fontId="18" fillId="0" borderId="16" xfId="0" applyFont="1" applyBorder="1" applyAlignment="1">
      <alignment vertical="center"/>
    </xf>
    <xf numFmtId="0" fontId="18" fillId="0" borderId="0" xfId="0" applyFont="1" applyAlignment="1">
      <alignment vertical="center"/>
    </xf>
    <xf numFmtId="43" fontId="18" fillId="0" borderId="0" xfId="1" applyFont="1" applyFill="1" applyBorder="1" applyAlignment="1">
      <alignment vertical="center"/>
    </xf>
    <xf numFmtId="166" fontId="18" fillId="0" borderId="15" xfId="2" applyNumberFormat="1" applyFont="1" applyFill="1" applyBorder="1" applyAlignment="1">
      <alignment vertical="center"/>
    </xf>
    <xf numFmtId="39" fontId="18" fillId="0" borderId="15" xfId="11" applyNumberFormat="1" applyFont="1" applyFill="1" applyBorder="1" applyAlignment="1">
      <alignment vertical="center"/>
    </xf>
    <xf numFmtId="169" fontId="18" fillId="0" borderId="15" xfId="1" applyNumberFormat="1" applyFont="1" applyFill="1" applyBorder="1" applyAlignment="1">
      <alignment vertical="center"/>
    </xf>
    <xf numFmtId="0" fontId="17" fillId="0" borderId="30" xfId="0" quotePrefix="1" applyFont="1" applyBorder="1" applyAlignment="1">
      <alignment horizontal="left" vertical="center" indent="1"/>
    </xf>
    <xf numFmtId="0" fontId="17" fillId="0" borderId="30" xfId="0" applyFont="1" applyBorder="1" applyAlignment="1">
      <alignment horizontal="left" vertical="center" indent="1"/>
    </xf>
    <xf numFmtId="9" fontId="0" fillId="0" borderId="10" xfId="2" applyFont="1" applyBorder="1" applyAlignment="1">
      <alignment vertical="center"/>
    </xf>
    <xf numFmtId="43" fontId="5" fillId="6" borderId="16" xfId="1" applyFont="1" applyFill="1" applyBorder="1" applyAlignment="1">
      <alignment vertical="center"/>
    </xf>
    <xf numFmtId="9" fontId="0" fillId="15" borderId="45" xfId="2" applyFont="1" applyFill="1" applyBorder="1" applyAlignment="1">
      <alignment horizontal="center"/>
    </xf>
    <xf numFmtId="9" fontId="0" fillId="15" borderId="42" xfId="2" applyFont="1" applyFill="1" applyBorder="1" applyAlignment="1">
      <alignment horizontal="center"/>
    </xf>
    <xf numFmtId="9" fontId="0" fillId="15" borderId="41" xfId="2" applyFont="1" applyFill="1" applyBorder="1"/>
    <xf numFmtId="9" fontId="0" fillId="15" borderId="42" xfId="2" applyFont="1" applyFill="1" applyBorder="1"/>
    <xf numFmtId="9" fontId="0" fillId="15" borderId="44" xfId="2" applyFont="1" applyFill="1" applyBorder="1" applyAlignment="1">
      <alignment horizontal="center"/>
    </xf>
    <xf numFmtId="169" fontId="16" fillId="6" borderId="26" xfId="11" applyNumberFormat="1" applyFont="1" applyFill="1" applyBorder="1" applyAlignment="1">
      <alignment vertical="center"/>
    </xf>
    <xf numFmtId="0" fontId="0" fillId="0" borderId="25" xfId="0" applyBorder="1" applyAlignment="1">
      <alignment wrapText="1"/>
    </xf>
    <xf numFmtId="0" fontId="26" fillId="2" borderId="10" xfId="0" applyFont="1" applyFill="1" applyBorder="1"/>
    <xf numFmtId="0" fontId="26" fillId="2" borderId="8" xfId="0" applyFont="1" applyFill="1" applyBorder="1"/>
    <xf numFmtId="0" fontId="26" fillId="2" borderId="14" xfId="0" applyFont="1" applyFill="1" applyBorder="1"/>
    <xf numFmtId="2" fontId="0" fillId="6" borderId="41" xfId="0" applyNumberFormat="1" applyFill="1" applyBorder="1" applyAlignment="1">
      <alignment horizontal="center"/>
    </xf>
    <xf numFmtId="164" fontId="16" fillId="0" borderId="26" xfId="11" applyFont="1" applyFill="1" applyBorder="1" applyAlignment="1">
      <alignment horizontal="center" vertical="center"/>
    </xf>
    <xf numFmtId="9" fontId="0" fillId="4" borderId="42" xfId="2" applyFont="1" applyFill="1" applyBorder="1" applyAlignment="1">
      <alignment horizontal="center"/>
    </xf>
    <xf numFmtId="167" fontId="0" fillId="2" borderId="25" xfId="0" applyNumberFormat="1" applyFill="1" applyBorder="1"/>
    <xf numFmtId="167" fontId="19" fillId="2" borderId="0" xfId="7" applyNumberFormat="1" applyFont="1" applyFill="1" applyAlignment="1">
      <alignment horizontal="center"/>
    </xf>
    <xf numFmtId="167" fontId="0" fillId="2" borderId="23" xfId="0" applyNumberFormat="1" applyFill="1" applyBorder="1" applyAlignment="1">
      <alignment horizontal="center"/>
    </xf>
    <xf numFmtId="0" fontId="1" fillId="2" borderId="10" xfId="0" applyFont="1" applyFill="1" applyBorder="1"/>
    <xf numFmtId="0" fontId="1" fillId="2" borderId="14" xfId="0" applyFont="1" applyFill="1" applyBorder="1"/>
    <xf numFmtId="0" fontId="1" fillId="2" borderId="28" xfId="0" applyFont="1" applyFill="1" applyBorder="1"/>
    <xf numFmtId="0" fontId="1" fillId="2" borderId="25" xfId="0" applyFont="1" applyFill="1" applyBorder="1"/>
    <xf numFmtId="167" fontId="0" fillId="2" borderId="0" xfId="0" applyNumberFormat="1" applyFill="1" applyAlignment="1">
      <alignment horizontal="center"/>
    </xf>
    <xf numFmtId="167" fontId="0" fillId="2" borderId="68" xfId="0" applyNumberFormat="1" applyFill="1" applyBorder="1" applyAlignment="1">
      <alignment horizontal="center"/>
    </xf>
    <xf numFmtId="167" fontId="0" fillId="2" borderId="0" xfId="0" applyNumberFormat="1" applyFill="1"/>
    <xf numFmtId="9" fontId="0" fillId="4" borderId="41" xfId="2" applyFont="1" applyFill="1" applyBorder="1" applyAlignment="1">
      <alignment horizontal="center"/>
    </xf>
    <xf numFmtId="1" fontId="0" fillId="2" borderId="14" xfId="0" applyNumberFormat="1" applyFill="1" applyBorder="1" applyAlignment="1">
      <alignment horizontal="center"/>
    </xf>
    <xf numFmtId="1" fontId="0" fillId="2" borderId="61" xfId="0" applyNumberFormat="1" applyFill="1" applyBorder="1" applyAlignment="1">
      <alignment horizontal="center"/>
    </xf>
    <xf numFmtId="2" fontId="0" fillId="2" borderId="34" xfId="0" applyNumberFormat="1" applyFill="1" applyBorder="1" applyAlignment="1">
      <alignment horizontal="center"/>
    </xf>
    <xf numFmtId="9" fontId="0" fillId="12" borderId="0" xfId="2" applyFont="1" applyFill="1" applyBorder="1" applyAlignment="1">
      <alignment horizontal="center"/>
    </xf>
    <xf numFmtId="2" fontId="0" fillId="2" borderId="44" xfId="0" applyNumberFormat="1" applyFill="1" applyBorder="1" applyAlignment="1">
      <alignment horizontal="center"/>
    </xf>
    <xf numFmtId="2" fontId="0" fillId="13" borderId="39" xfId="0" applyNumberFormat="1" applyFill="1" applyBorder="1" applyAlignment="1">
      <alignment horizontal="center"/>
    </xf>
    <xf numFmtId="2" fontId="0" fillId="14" borderId="89" xfId="0" applyNumberFormat="1" applyFill="1" applyBorder="1" applyAlignment="1">
      <alignment horizontal="center"/>
    </xf>
    <xf numFmtId="0" fontId="23" fillId="10" borderId="25" xfId="0" applyFont="1" applyFill="1" applyBorder="1"/>
    <xf numFmtId="2" fontId="0" fillId="2" borderId="8" xfId="0" applyNumberFormat="1" applyFill="1" applyBorder="1" applyAlignment="1">
      <alignment horizontal="right"/>
    </xf>
    <xf numFmtId="9" fontId="0" fillId="12" borderId="42" xfId="2" applyFont="1" applyFill="1" applyBorder="1"/>
    <xf numFmtId="0" fontId="26" fillId="2" borderId="15" xfId="0" applyFont="1" applyFill="1" applyBorder="1"/>
    <xf numFmtId="0" fontId="0" fillId="4" borderId="73" xfId="0" applyFill="1" applyBorder="1" applyAlignment="1">
      <alignment horizontal="center"/>
    </xf>
    <xf numFmtId="0" fontId="0" fillId="4" borderId="14" xfId="0" applyFill="1" applyBorder="1"/>
    <xf numFmtId="0" fontId="0" fillId="4" borderId="12" xfId="0" applyFill="1" applyBorder="1"/>
    <xf numFmtId="0" fontId="0" fillId="4" borderId="28" xfId="0" applyFill="1" applyBorder="1"/>
    <xf numFmtId="9" fontId="0" fillId="6" borderId="42" xfId="2" applyFont="1" applyFill="1" applyBorder="1" applyAlignment="1">
      <alignment horizontal="center"/>
    </xf>
    <xf numFmtId="0" fontId="15" fillId="11" borderId="26" xfId="0" applyFont="1" applyFill="1" applyBorder="1" applyAlignment="1">
      <alignment horizontal="left" vertical="center" indent="1"/>
    </xf>
    <xf numFmtId="9" fontId="33" fillId="0" borderId="26" xfId="2" applyFont="1" applyFill="1" applyBorder="1" applyAlignment="1">
      <alignment vertical="center"/>
    </xf>
    <xf numFmtId="164" fontId="33" fillId="0" borderId="26" xfId="11" applyFont="1" applyFill="1" applyBorder="1" applyAlignment="1">
      <alignment vertical="center"/>
    </xf>
    <xf numFmtId="10" fontId="6" fillId="0" borderId="4" xfId="2" applyNumberFormat="1" applyFont="1" applyBorder="1" applyAlignment="1">
      <alignment horizontal="center" vertical="center" wrapText="1"/>
    </xf>
    <xf numFmtId="10" fontId="6" fillId="0" borderId="6" xfId="2" applyNumberFormat="1" applyFont="1" applyBorder="1" applyAlignment="1">
      <alignment horizontal="center" vertical="center" wrapText="1"/>
    </xf>
    <xf numFmtId="10" fontId="6" fillId="0" borderId="5" xfId="2" applyNumberFormat="1" applyFont="1" applyBorder="1" applyAlignment="1">
      <alignment horizontal="center" vertical="center" wrapText="1"/>
    </xf>
    <xf numFmtId="0" fontId="8" fillId="0" borderId="0" xfId="3" applyFont="1" applyAlignment="1">
      <alignment horizontal="center" vertical="top"/>
    </xf>
    <xf numFmtId="0" fontId="4" fillId="0" borderId="1" xfId="3" applyFont="1" applyBorder="1" applyAlignment="1">
      <alignment horizontal="center" vertical="center" wrapText="1"/>
    </xf>
    <xf numFmtId="0" fontId="4" fillId="0" borderId="7" xfId="3" applyFont="1" applyBorder="1" applyAlignment="1">
      <alignment horizontal="center" vertical="center" wrapText="1"/>
    </xf>
    <xf numFmtId="0" fontId="4" fillId="0" borderId="2" xfId="3" applyFont="1" applyBorder="1" applyAlignment="1">
      <alignment horizontal="center" vertical="center" wrapText="1"/>
    </xf>
    <xf numFmtId="0" fontId="4" fillId="0" borderId="8" xfId="3" applyFont="1" applyBorder="1" applyAlignment="1">
      <alignment horizontal="center" vertical="center" wrapText="1"/>
    </xf>
    <xf numFmtId="0" fontId="4" fillId="0" borderId="3" xfId="3" applyFont="1" applyBorder="1" applyAlignment="1">
      <alignment horizontal="center" vertical="center" wrapText="1"/>
    </xf>
    <xf numFmtId="0" fontId="4" fillId="0" borderId="9" xfId="3" applyFont="1" applyBorder="1" applyAlignment="1">
      <alignment horizontal="center" vertical="center" wrapText="1"/>
    </xf>
    <xf numFmtId="10" fontId="6" fillId="0" borderId="31" xfId="2" applyNumberFormat="1" applyFont="1" applyBorder="1" applyAlignment="1">
      <alignment horizontal="center" vertical="center" wrapText="1"/>
    </xf>
    <xf numFmtId="0" fontId="19" fillId="2" borderId="0" xfId="7" applyFont="1" applyFill="1" applyAlignment="1">
      <alignment horizontal="center"/>
    </xf>
    <xf numFmtId="0" fontId="22" fillId="2" borderId="46" xfId="7" applyFont="1" applyFill="1" applyBorder="1" applyAlignment="1">
      <alignment horizontal="center" vertical="center" wrapText="1"/>
    </xf>
    <xf numFmtId="0" fontId="22" fillId="2" borderId="47" xfId="7" applyFont="1" applyFill="1" applyBorder="1" applyAlignment="1">
      <alignment horizontal="center" vertical="center" wrapText="1"/>
    </xf>
    <xf numFmtId="0" fontId="22" fillId="2" borderId="48" xfId="7" applyFont="1" applyFill="1" applyBorder="1" applyAlignment="1">
      <alignment horizontal="center" vertical="center" wrapText="1"/>
    </xf>
    <xf numFmtId="0" fontId="0" fillId="2" borderId="0" xfId="0" applyFill="1" applyAlignment="1">
      <alignment horizontal="right"/>
    </xf>
    <xf numFmtId="0" fontId="0" fillId="2" borderId="0" xfId="0" applyFill="1" applyAlignment="1">
      <alignment horizontal="center"/>
    </xf>
    <xf numFmtId="164" fontId="13" fillId="0" borderId="28" xfId="11" applyFont="1" applyFill="1" applyBorder="1" applyAlignment="1">
      <alignment horizontal="center" vertical="center" wrapText="1"/>
    </xf>
    <xf numFmtId="164" fontId="13" fillId="0" borderId="29" xfId="11" applyFont="1" applyFill="1" applyBorder="1" applyAlignment="1">
      <alignment horizontal="center" vertical="center" wrapText="1"/>
    </xf>
    <xf numFmtId="164" fontId="13" fillId="0" borderId="12" xfId="11" applyFont="1" applyFill="1" applyBorder="1" applyAlignment="1">
      <alignment horizontal="center" vertical="center" wrapText="1"/>
    </xf>
    <xf numFmtId="164" fontId="13" fillId="0" borderId="24" xfId="11" applyFont="1" applyFill="1" applyBorder="1" applyAlignment="1">
      <alignment horizontal="center" vertical="center" wrapText="1"/>
    </xf>
    <xf numFmtId="164" fontId="13" fillId="0" borderId="25" xfId="11" applyFont="1" applyFill="1" applyBorder="1" applyAlignment="1">
      <alignment horizontal="center" vertical="center" wrapText="1"/>
    </xf>
    <xf numFmtId="164" fontId="13" fillId="0" borderId="14" xfId="11" applyFont="1" applyFill="1" applyBorder="1" applyAlignment="1">
      <alignment horizontal="center" vertical="center" wrapText="1"/>
    </xf>
    <xf numFmtId="164" fontId="13" fillId="0" borderId="15" xfId="11" applyFont="1" applyFill="1" applyBorder="1" applyAlignment="1">
      <alignment horizontal="center" vertical="center" wrapText="1"/>
    </xf>
    <xf numFmtId="0" fontId="2" fillId="0" borderId="10" xfId="0" applyFont="1" applyBorder="1" applyAlignment="1">
      <alignment horizontal="center"/>
    </xf>
    <xf numFmtId="0" fontId="29" fillId="2" borderId="46" xfId="7" applyFont="1" applyFill="1" applyBorder="1" applyAlignment="1">
      <alignment horizontal="center" vertical="center" wrapText="1"/>
    </xf>
    <xf numFmtId="0" fontId="29" fillId="2" borderId="47" xfId="7" applyFont="1" applyFill="1" applyBorder="1" applyAlignment="1">
      <alignment horizontal="center" vertical="center" wrapText="1"/>
    </xf>
    <xf numFmtId="0" fontId="29" fillId="2" borderId="48" xfId="7" applyFont="1" applyFill="1" applyBorder="1" applyAlignment="1">
      <alignment horizontal="center" vertical="center" wrapText="1"/>
    </xf>
    <xf numFmtId="9" fontId="0" fillId="6" borderId="39" xfId="2" applyFont="1" applyFill="1" applyBorder="1" applyAlignment="1">
      <alignment horizontal="center"/>
    </xf>
    <xf numFmtId="9" fontId="0" fillId="6" borderId="44" xfId="2" applyFont="1" applyFill="1" applyBorder="1" applyAlignment="1">
      <alignment horizontal="center"/>
    </xf>
    <xf numFmtId="0" fontId="0" fillId="0" borderId="29" xfId="0" applyFill="1" applyBorder="1" applyAlignment="1">
      <alignment wrapText="1"/>
    </xf>
  </cellXfs>
  <cellStyles count="15">
    <cellStyle name="Comma" xfId="1" builtinId="3"/>
    <cellStyle name="Comma 12" xfId="14" xr:uid="{F624EE6C-A71D-4D15-9513-D5B5F8E8ED2D}"/>
    <cellStyle name="Comma 16 2" xfId="13" xr:uid="{D909F145-89C8-4DB1-9777-314BA19166EF}"/>
    <cellStyle name="Comma 2" xfId="11" xr:uid="{00000000-0005-0000-0000-000001000000}"/>
    <cellStyle name="Comma 3" xfId="8" xr:uid="{00000000-0005-0000-0000-000002000000}"/>
    <cellStyle name="Comma 3 2" xfId="6" xr:uid="{00000000-0005-0000-0000-000003000000}"/>
    <cellStyle name="Comma 3 21" xfId="12" xr:uid="{0268F5E9-F9FF-4C99-8BE3-2A6853C07C5D}"/>
    <cellStyle name="Comma 4" xfId="9" xr:uid="{00000000-0005-0000-0000-000004000000}"/>
    <cellStyle name="Normal" xfId="0" builtinId="0"/>
    <cellStyle name="Normal 15" xfId="5" xr:uid="{00000000-0005-0000-0000-000006000000}"/>
    <cellStyle name="Normal 2" xfId="7" xr:uid="{00000000-0005-0000-0000-000007000000}"/>
    <cellStyle name="Normal 2 10 2" xfId="10" xr:uid="{00000000-0005-0000-0000-000008000000}"/>
    <cellStyle name="Normal 5 2" xfId="4" xr:uid="{00000000-0005-0000-0000-000009000000}"/>
    <cellStyle name="Normal_BOQ" xfId="3" xr:uid="{00000000-0005-0000-0000-00000A000000}"/>
    <cellStyle name="Percent" xfId="2" builtinId="5"/>
  </cellStyles>
  <dxfs count="2">
    <dxf>
      <font>
        <color rgb="FFFF0000"/>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PLMAR9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XCOM105\Desktop\PC%2041%20R2\From\&#44148;&#47784;\&#51077;&#52272;&#44204;&#51201;\&#44204;&#51201;(2001)\&#46020;&#47196;\&#54644;&#48120;-&#45909;&#49328;(1&#44277;&#44396;)\&#53804;&#52272;,&#49892;&#54665;\-0.1%25\&#44277;&#45236;&#50669;(&#54644;&#48120;1&#44277;&#443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10DD554\Copy%20of%20AX412_Payment_6__Interim_Application_7_%2018%20feb%200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XCOM105\Desktop\PC%2041%20R2\From\Documents%20and%20Settings\Administrator\My%20Documents\Castillo%20Grand\Castillo%20Gran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Isuru%20-%20excom\Documents%20and%20Settings\murali.n\Desktop\DAR%20AMEEN%20DATA\PROJECTS\2515%20Barwa%20Qatar\2515%20-%20BCA%20Stone%20Works%20Budget%2027%20Feb%202010%20Bldg%20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Data"/>
      <sheetName val="Site Dev BOQ"/>
      <sheetName val="Steel Summary"/>
      <sheetName val="int hire"/>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Legal Risk Analysis"/>
      <sheetName val="Stress Calculation"/>
      <sheetName val="MORGACTS"/>
      <sheetName val="PRECAST lightconc-II"/>
      <sheetName val="IO List"/>
      <sheetName val="Progress"/>
      <sheetName val="#REF"/>
      <sheetName val="RA Format"/>
      <sheetName val="Measurement-ID works"/>
      <sheetName val="1"/>
      <sheetName val="Ph 1 -ESM Pipe, Bitumen"/>
      <sheetName val="Shuttering Abstract"/>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PointNo.5"/>
      <sheetName val="Sheet1"/>
      <sheetName val="Dropdown"/>
      <sheetName val="CORRECTION"/>
      <sheetName val="major qty"/>
      <sheetName val="Major P&amp;M deployment"/>
      <sheetName val="p&amp;m L&amp;T Hire"/>
      <sheetName val="Data 1"/>
      <sheetName val="A6"/>
      <sheetName val="dummy"/>
      <sheetName val="Unit Rate"/>
      <sheetName val="Rates"/>
      <sheetName val="Lead"/>
      <sheetName val="SPT vs PHI"/>
      <sheetName val="Rehab podium footing"/>
      <sheetName val="Sheet2"/>
      <sheetName val="ETC Panorama"/>
      <sheetName val="Input"/>
      <sheetName val="omm-add"/>
      <sheetName val="Breakdown"/>
      <sheetName val="Cover"/>
      <sheetName val="Total Amoun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Staff Forecast spread"/>
      <sheetName val="Calc_ISC"/>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LAP"/>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ludge Cal"/>
      <sheetName val="合成単価作成表-BLDG"/>
      <sheetName val="RATE ANALYSIS."/>
      <sheetName val="COMPLEXALL"/>
      <sheetName val=""/>
      <sheetName val="Design"/>
      <sheetName val="gen"/>
      <sheetName val="ABP inputs"/>
      <sheetName val="Synergy Sales Budget"/>
      <sheetName val="FitOutConfCentre"/>
      <sheetName val="P4-B"/>
      <sheetName val="d-safe DELUXE"/>
      <sheetName val="Main-Material"/>
      <sheetName val="TAV ANALIZ"/>
      <sheetName val="IO_List"/>
      <sheetName val="major_qty"/>
      <sheetName val="Major_P&amp;M_deployment"/>
      <sheetName val="p&amp;m_L&amp;T_Hire"/>
      <sheetName val="Data_1"/>
      <sheetName val="Rehab_podium_footing"/>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PNTEXT"/>
      <sheetName val="MASONARY"/>
      <sheetName val="Working"/>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Raw Data"/>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BQLIST"/>
      <sheetName val="Summ"/>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DIV_3"/>
      <sheetName val="DIV_31"/>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MECH-1"/>
      <sheetName val="Equip"/>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UNP-NCW "/>
      <sheetName val="]ain_Summary2"/>
      <sheetName val="QTAFFSCHED_"/>
      <sheetName val="QPRE_WORKING"/>
      <sheetName val="aist_sept13"/>
      <sheetName val="HRIS_OCT13"/>
      <sheetName val="DMLB-II_FEB-14"/>
      <sheetName val="산근"/>
      <sheetName val="GM &amp; TA"/>
      <sheetName val="NPV"/>
      <sheetName val="Core Data"/>
      <sheetName val="MFG"/>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BM Data"/>
      <sheetName val="Data Validation"/>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Raw_Data2"/>
      <sheetName val="Benchmark_Data_(Resi)2"/>
      <sheetName val="TG-P-07_(50%_CON)2"/>
      <sheetName val="TG-P-09_(50%_CD)2"/>
      <sheetName val="CW"/>
      <sheetName val="Part-A"/>
      <sheetName val="Lstsub"/>
      <sheetName val="labour rates"/>
      <sheetName val="XREF"/>
      <sheetName val="plan&amp;section of foundation"/>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Raw Data Hours"/>
      <sheetName val="WORK CO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refreshError="1"/>
      <sheetData sheetId="187"/>
      <sheetData sheetId="188"/>
      <sheetData sheetId="189"/>
      <sheetData sheetId="190"/>
      <sheetData sheetId="191"/>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row r="10">
          <cell r="D10">
            <v>1500</v>
          </cell>
        </row>
      </sheetData>
      <sheetData sheetId="200">
        <row r="10">
          <cell r="D10">
            <v>1500</v>
          </cell>
        </row>
      </sheetData>
      <sheetData sheetId="201">
        <row r="10">
          <cell r="D10">
            <v>1500</v>
          </cell>
        </row>
      </sheetData>
      <sheetData sheetId="202">
        <row r="10">
          <cell r="D10">
            <v>1500</v>
          </cell>
        </row>
      </sheetData>
      <sheetData sheetId="203">
        <row r="10">
          <cell r="D10">
            <v>1500</v>
          </cell>
        </row>
      </sheetData>
      <sheetData sheetId="204">
        <row r="10">
          <cell r="D10">
            <v>1500</v>
          </cell>
        </row>
      </sheetData>
      <sheetData sheetId="205">
        <row r="10">
          <cell r="D10">
            <v>1500</v>
          </cell>
        </row>
      </sheetData>
      <sheetData sheetId="206">
        <row r="10">
          <cell r="D10">
            <v>1500</v>
          </cell>
        </row>
      </sheetData>
      <sheetData sheetId="207">
        <row r="10">
          <cell r="D10">
            <v>1500</v>
          </cell>
        </row>
      </sheetData>
      <sheetData sheetId="208">
        <row r="10">
          <cell r="D10">
            <v>1500</v>
          </cell>
        </row>
      </sheetData>
      <sheetData sheetId="209">
        <row r="10">
          <cell r="D10">
            <v>1500</v>
          </cell>
        </row>
      </sheetData>
      <sheetData sheetId="210">
        <row r="10">
          <cell r="D10">
            <v>1500</v>
          </cell>
        </row>
      </sheetData>
      <sheetData sheetId="211">
        <row r="10">
          <cell r="D10">
            <v>1500</v>
          </cell>
        </row>
      </sheetData>
      <sheetData sheetId="212">
        <row r="10">
          <cell r="D10">
            <v>1500</v>
          </cell>
        </row>
      </sheetData>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ow r="10">
          <cell r="D10">
            <v>1500</v>
          </cell>
        </row>
      </sheetData>
      <sheetData sheetId="255">
        <row r="10">
          <cell r="D10">
            <v>1500</v>
          </cell>
        </row>
      </sheetData>
      <sheetData sheetId="256" refreshError="1"/>
      <sheetData sheetId="257" refreshError="1"/>
      <sheetData sheetId="258" refreshError="1"/>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sheetData sheetId="266">
        <row r="10">
          <cell r="D10">
            <v>1500</v>
          </cell>
        </row>
      </sheetData>
      <sheetData sheetId="267">
        <row r="10">
          <cell r="D10">
            <v>1500</v>
          </cell>
        </row>
      </sheetData>
      <sheetData sheetId="268">
        <row r="10">
          <cell r="D10">
            <v>1500</v>
          </cell>
        </row>
      </sheetData>
      <sheetData sheetId="269"/>
      <sheetData sheetId="270">
        <row r="10">
          <cell r="D10">
            <v>1500</v>
          </cell>
        </row>
      </sheetData>
      <sheetData sheetId="271"/>
      <sheetData sheetId="272"/>
      <sheetData sheetId="273"/>
      <sheetData sheetId="274"/>
      <sheetData sheetId="275">
        <row r="10">
          <cell r="D10">
            <v>1500</v>
          </cell>
        </row>
      </sheetData>
      <sheetData sheetId="276"/>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sheetData sheetId="283"/>
      <sheetData sheetId="284"/>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sheetData sheetId="290">
        <row r="10">
          <cell r="D10">
            <v>1500</v>
          </cell>
        </row>
      </sheetData>
      <sheetData sheetId="291">
        <row r="10">
          <cell r="D10">
            <v>1500</v>
          </cell>
        </row>
      </sheetData>
      <sheetData sheetId="292">
        <row r="10">
          <cell r="D10">
            <v>1500</v>
          </cell>
        </row>
      </sheetData>
      <sheetData sheetId="293"/>
      <sheetData sheetId="294"/>
      <sheetData sheetId="295">
        <row r="10">
          <cell r="D10">
            <v>1500</v>
          </cell>
        </row>
      </sheetData>
      <sheetData sheetId="296"/>
      <sheetData sheetId="297">
        <row r="10">
          <cell r="D10">
            <v>1500</v>
          </cell>
        </row>
      </sheetData>
      <sheetData sheetId="298"/>
      <sheetData sheetId="299">
        <row r="10">
          <cell r="D10">
            <v>1500</v>
          </cell>
        </row>
      </sheetData>
      <sheetData sheetId="300">
        <row r="10">
          <cell r="D10">
            <v>1500</v>
          </cell>
        </row>
      </sheetData>
      <sheetData sheetId="301"/>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sheetData sheetId="312"/>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refreshError="1"/>
      <sheetData sheetId="479">
        <row r="10">
          <cell r="D10">
            <v>1500</v>
          </cell>
        </row>
      </sheetData>
      <sheetData sheetId="480">
        <row r="10">
          <cell r="D10">
            <v>1500</v>
          </cell>
        </row>
      </sheetData>
      <sheetData sheetId="481">
        <row r="10">
          <cell r="D10">
            <v>1500</v>
          </cell>
        </row>
      </sheetData>
      <sheetData sheetId="482">
        <row r="10">
          <cell r="D10">
            <v>1500</v>
          </cell>
        </row>
      </sheetData>
      <sheetData sheetId="483">
        <row r="10">
          <cell r="D10">
            <v>1500</v>
          </cell>
        </row>
      </sheetData>
      <sheetData sheetId="484">
        <row r="10">
          <cell r="D10">
            <v>1500</v>
          </cell>
        </row>
      </sheetData>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ow r="10">
          <cell r="D10">
            <v>1500</v>
          </cell>
        </row>
      </sheetData>
      <sheetData sheetId="586">
        <row r="10">
          <cell r="D10">
            <v>1500</v>
          </cell>
        </row>
      </sheetData>
      <sheetData sheetId="587"/>
      <sheetData sheetId="588"/>
      <sheetData sheetId="589"/>
      <sheetData sheetId="590"/>
      <sheetData sheetId="591" refreshError="1"/>
      <sheetData sheetId="592" refreshError="1"/>
      <sheetData sheetId="593" refreshError="1"/>
      <sheetData sheetId="594" refreshError="1"/>
      <sheetData sheetId="595" refreshError="1"/>
      <sheetData sheetId="596" refreshError="1"/>
      <sheetData sheetId="597" refreshError="1"/>
      <sheetData sheetId="598">
        <row r="10">
          <cell r="D10">
            <v>1500</v>
          </cell>
        </row>
      </sheetData>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row r="10">
          <cell r="D10">
            <v>1500</v>
          </cell>
        </row>
      </sheetData>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row r="10">
          <cell r="D10">
            <v>1500</v>
          </cell>
        </row>
      </sheetData>
      <sheetData sheetId="684">
        <row r="10">
          <cell r="D10">
            <v>1500</v>
          </cell>
        </row>
      </sheetData>
      <sheetData sheetId="685">
        <row r="10">
          <cell r="D10">
            <v>1500</v>
          </cell>
        </row>
      </sheetData>
      <sheetData sheetId="686">
        <row r="10">
          <cell r="D10">
            <v>1500</v>
          </cell>
        </row>
      </sheetData>
      <sheetData sheetId="687">
        <row r="10">
          <cell r="D10">
            <v>1500</v>
          </cell>
        </row>
      </sheetData>
      <sheetData sheetId="688">
        <row r="10">
          <cell r="D10">
            <v>1500</v>
          </cell>
        </row>
      </sheetData>
      <sheetData sheetId="689">
        <row r="10">
          <cell r="D10">
            <v>1500</v>
          </cell>
        </row>
      </sheetData>
      <sheetData sheetId="690">
        <row r="10">
          <cell r="D10">
            <v>1500</v>
          </cell>
        </row>
      </sheetData>
      <sheetData sheetId="691">
        <row r="10">
          <cell r="D10">
            <v>1500</v>
          </cell>
        </row>
      </sheetData>
      <sheetData sheetId="692">
        <row r="10">
          <cell r="D10">
            <v>1500</v>
          </cell>
        </row>
      </sheetData>
      <sheetData sheetId="693">
        <row r="10">
          <cell r="D10">
            <v>1500</v>
          </cell>
        </row>
      </sheetData>
      <sheetData sheetId="694">
        <row r="10">
          <cell r="D10">
            <v>1500</v>
          </cell>
        </row>
      </sheetData>
      <sheetData sheetId="695">
        <row r="10">
          <cell r="D10">
            <v>1500</v>
          </cell>
        </row>
      </sheetData>
      <sheetData sheetId="696">
        <row r="10">
          <cell r="D10">
            <v>1500</v>
          </cell>
        </row>
      </sheetData>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row r="10">
          <cell r="D10">
            <v>1500</v>
          </cell>
        </row>
      </sheetData>
      <sheetData sheetId="707">
        <row r="10">
          <cell r="D10">
            <v>1500</v>
          </cell>
        </row>
      </sheetData>
      <sheetData sheetId="708">
        <row r="10">
          <cell r="D10">
            <v>1500</v>
          </cell>
        </row>
      </sheetData>
      <sheetData sheetId="709">
        <row r="10">
          <cell r="D10">
            <v>1500</v>
          </cell>
        </row>
      </sheetData>
      <sheetData sheetId="710">
        <row r="10">
          <cell r="D10">
            <v>1500</v>
          </cell>
        </row>
      </sheetData>
      <sheetData sheetId="711">
        <row r="10">
          <cell r="D10">
            <v>1500</v>
          </cell>
        </row>
      </sheetData>
      <sheetData sheetId="712">
        <row r="10">
          <cell r="D10">
            <v>1500</v>
          </cell>
        </row>
      </sheetData>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row r="10">
          <cell r="D10">
            <v>1500</v>
          </cell>
        </row>
      </sheetData>
      <sheetData sheetId="720">
        <row r="10">
          <cell r="D10">
            <v>1500</v>
          </cell>
        </row>
      </sheetData>
      <sheetData sheetId="721">
        <row r="10">
          <cell r="D10">
            <v>1500</v>
          </cell>
        </row>
      </sheetData>
      <sheetData sheetId="722">
        <row r="10">
          <cell r="D10">
            <v>1500</v>
          </cell>
        </row>
      </sheetData>
      <sheetData sheetId="723">
        <row r="10">
          <cell r="D10">
            <v>1500</v>
          </cell>
        </row>
      </sheetData>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row r="10">
          <cell r="D10">
            <v>1500</v>
          </cell>
        </row>
      </sheetData>
      <sheetData sheetId="729">
        <row r="10">
          <cell r="D10">
            <v>1500</v>
          </cell>
        </row>
      </sheetData>
      <sheetData sheetId="730">
        <row r="10">
          <cell r="D10">
            <v>1500</v>
          </cell>
        </row>
      </sheetData>
      <sheetData sheetId="731">
        <row r="10">
          <cell r="D10">
            <v>1500</v>
          </cell>
        </row>
      </sheetData>
      <sheetData sheetId="732">
        <row r="10">
          <cell r="D10">
            <v>1500</v>
          </cell>
        </row>
      </sheetData>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row r="10">
          <cell r="D10">
            <v>1500</v>
          </cell>
        </row>
      </sheetData>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row r="10">
          <cell r="D10">
            <v>1500</v>
          </cell>
        </row>
      </sheetData>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row r="10">
          <cell r="D10">
            <v>1500</v>
          </cell>
        </row>
      </sheetData>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row r="10">
          <cell r="D10">
            <v>1500</v>
          </cell>
        </row>
      </sheetData>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row r="10">
          <cell r="D10">
            <v>1500</v>
          </cell>
        </row>
      </sheetData>
      <sheetData sheetId="903">
        <row r="10">
          <cell r="D10">
            <v>1500</v>
          </cell>
        </row>
      </sheetData>
      <sheetData sheetId="904">
        <row r="10">
          <cell r="D10">
            <v>1500</v>
          </cell>
        </row>
      </sheetData>
      <sheetData sheetId="905">
        <row r="10">
          <cell r="D10">
            <v>1500</v>
          </cell>
        </row>
      </sheetData>
      <sheetData sheetId="906">
        <row r="10">
          <cell r="D10">
            <v>1500</v>
          </cell>
        </row>
      </sheetData>
      <sheetData sheetId="907">
        <row r="10">
          <cell r="D10">
            <v>1500</v>
          </cell>
        </row>
      </sheetData>
      <sheetData sheetId="908">
        <row r="10">
          <cell r="D10">
            <v>1500</v>
          </cell>
        </row>
      </sheetData>
      <sheetData sheetId="909">
        <row r="10">
          <cell r="D10">
            <v>1500</v>
          </cell>
        </row>
      </sheetData>
      <sheetData sheetId="910">
        <row r="10">
          <cell r="D10">
            <v>1500</v>
          </cell>
        </row>
      </sheetData>
      <sheetData sheetId="911">
        <row r="10">
          <cell r="D10">
            <v>1500</v>
          </cell>
        </row>
      </sheetData>
      <sheetData sheetId="912">
        <row r="10">
          <cell r="D10">
            <v>1500</v>
          </cell>
        </row>
      </sheetData>
      <sheetData sheetId="913">
        <row r="10">
          <cell r="D10">
            <v>1500</v>
          </cell>
        </row>
      </sheetData>
      <sheetData sheetId="914">
        <row r="10">
          <cell r="D10">
            <v>1500</v>
          </cell>
        </row>
      </sheetData>
      <sheetData sheetId="915">
        <row r="10">
          <cell r="D10">
            <v>1500</v>
          </cell>
        </row>
      </sheetData>
      <sheetData sheetId="916">
        <row r="10">
          <cell r="D10">
            <v>1500</v>
          </cell>
        </row>
      </sheetData>
      <sheetData sheetId="917">
        <row r="10">
          <cell r="D10">
            <v>1500</v>
          </cell>
        </row>
      </sheetData>
      <sheetData sheetId="918">
        <row r="10">
          <cell r="D10">
            <v>1500</v>
          </cell>
        </row>
      </sheetData>
      <sheetData sheetId="919">
        <row r="10">
          <cell r="D10">
            <v>1500</v>
          </cell>
        </row>
      </sheetData>
      <sheetData sheetId="920">
        <row r="10">
          <cell r="D10">
            <v>1500</v>
          </cell>
        </row>
      </sheetData>
      <sheetData sheetId="921">
        <row r="10">
          <cell r="D10">
            <v>1500</v>
          </cell>
        </row>
      </sheetData>
      <sheetData sheetId="922">
        <row r="10">
          <cell r="D10">
            <v>1500</v>
          </cell>
        </row>
      </sheetData>
      <sheetData sheetId="923">
        <row r="10">
          <cell r="D10">
            <v>1500</v>
          </cell>
        </row>
      </sheetData>
      <sheetData sheetId="924">
        <row r="10">
          <cell r="D10">
            <v>1500</v>
          </cell>
        </row>
      </sheetData>
      <sheetData sheetId="925">
        <row r="10">
          <cell r="D10">
            <v>1500</v>
          </cell>
        </row>
      </sheetData>
      <sheetData sheetId="926">
        <row r="10">
          <cell r="D10">
            <v>1500</v>
          </cell>
        </row>
      </sheetData>
      <sheetData sheetId="927">
        <row r="10">
          <cell r="D10">
            <v>1500</v>
          </cell>
        </row>
      </sheetData>
      <sheetData sheetId="928">
        <row r="10">
          <cell r="D10">
            <v>1500</v>
          </cell>
        </row>
      </sheetData>
      <sheetData sheetId="929">
        <row r="10">
          <cell r="D10">
            <v>1500</v>
          </cell>
        </row>
      </sheetData>
      <sheetData sheetId="930">
        <row r="10">
          <cell r="D10">
            <v>1500</v>
          </cell>
        </row>
      </sheetData>
      <sheetData sheetId="931">
        <row r="10">
          <cell r="D10">
            <v>1500</v>
          </cell>
        </row>
      </sheetData>
      <sheetData sheetId="932">
        <row r="10">
          <cell r="D10">
            <v>1500</v>
          </cell>
        </row>
      </sheetData>
      <sheetData sheetId="933">
        <row r="10">
          <cell r="D10">
            <v>1500</v>
          </cell>
        </row>
      </sheetData>
      <sheetData sheetId="934">
        <row r="10">
          <cell r="D10">
            <v>1500</v>
          </cell>
        </row>
      </sheetData>
      <sheetData sheetId="935">
        <row r="10">
          <cell r="D10">
            <v>1500</v>
          </cell>
        </row>
      </sheetData>
      <sheetData sheetId="936">
        <row r="10">
          <cell r="D10">
            <v>1500</v>
          </cell>
        </row>
      </sheetData>
      <sheetData sheetId="937">
        <row r="10">
          <cell r="D10">
            <v>1500</v>
          </cell>
        </row>
      </sheetData>
      <sheetData sheetId="938">
        <row r="10">
          <cell r="D10">
            <v>1500</v>
          </cell>
        </row>
      </sheetData>
      <sheetData sheetId="939">
        <row r="10">
          <cell r="D10">
            <v>1500</v>
          </cell>
        </row>
      </sheetData>
      <sheetData sheetId="940">
        <row r="10">
          <cell r="D10">
            <v>1500</v>
          </cell>
        </row>
      </sheetData>
      <sheetData sheetId="941"/>
      <sheetData sheetId="942">
        <row r="10">
          <cell r="D10">
            <v>1500</v>
          </cell>
        </row>
      </sheetData>
      <sheetData sheetId="943">
        <row r="10">
          <cell r="D10">
            <v>1500</v>
          </cell>
        </row>
      </sheetData>
      <sheetData sheetId="944">
        <row r="10">
          <cell r="D10">
            <v>1500</v>
          </cell>
        </row>
      </sheetData>
      <sheetData sheetId="945">
        <row r="10">
          <cell r="D10">
            <v>1500</v>
          </cell>
        </row>
      </sheetData>
      <sheetData sheetId="946">
        <row r="10">
          <cell r="D10">
            <v>1500</v>
          </cell>
        </row>
      </sheetData>
      <sheetData sheetId="947">
        <row r="10">
          <cell r="D10">
            <v>1500</v>
          </cell>
        </row>
      </sheetData>
      <sheetData sheetId="948">
        <row r="10">
          <cell r="D10">
            <v>1500</v>
          </cell>
        </row>
      </sheetData>
      <sheetData sheetId="949">
        <row r="10">
          <cell r="D10">
            <v>1500</v>
          </cell>
        </row>
      </sheetData>
      <sheetData sheetId="950">
        <row r="10">
          <cell r="D10">
            <v>1500</v>
          </cell>
        </row>
      </sheetData>
      <sheetData sheetId="951">
        <row r="10">
          <cell r="D10">
            <v>1500</v>
          </cell>
        </row>
      </sheetData>
      <sheetData sheetId="952">
        <row r="10">
          <cell r="D10">
            <v>1500</v>
          </cell>
        </row>
      </sheetData>
      <sheetData sheetId="953">
        <row r="10">
          <cell r="D10">
            <v>1500</v>
          </cell>
        </row>
      </sheetData>
      <sheetData sheetId="954">
        <row r="10">
          <cell r="D10">
            <v>1500</v>
          </cell>
        </row>
      </sheetData>
      <sheetData sheetId="955">
        <row r="10">
          <cell r="D10">
            <v>1500</v>
          </cell>
        </row>
      </sheetData>
      <sheetData sheetId="956">
        <row r="10">
          <cell r="D10">
            <v>1500</v>
          </cell>
        </row>
      </sheetData>
      <sheetData sheetId="957">
        <row r="10">
          <cell r="D10">
            <v>1500</v>
          </cell>
        </row>
      </sheetData>
      <sheetData sheetId="958">
        <row r="10">
          <cell r="D10">
            <v>1500</v>
          </cell>
        </row>
      </sheetData>
      <sheetData sheetId="959">
        <row r="10">
          <cell r="D10">
            <v>1500</v>
          </cell>
        </row>
      </sheetData>
      <sheetData sheetId="960">
        <row r="10">
          <cell r="D10">
            <v>1500</v>
          </cell>
        </row>
      </sheetData>
      <sheetData sheetId="961">
        <row r="10">
          <cell r="D10">
            <v>1500</v>
          </cell>
        </row>
      </sheetData>
      <sheetData sheetId="962">
        <row r="10">
          <cell r="D10">
            <v>1500</v>
          </cell>
        </row>
      </sheetData>
      <sheetData sheetId="963" refreshError="1"/>
      <sheetData sheetId="964" refreshError="1"/>
      <sheetData sheetId="965" refreshError="1"/>
      <sheetData sheetId="966" refreshError="1"/>
      <sheetData sheetId="967"/>
      <sheetData sheetId="968"/>
      <sheetData sheetId="969"/>
      <sheetData sheetId="970"/>
      <sheetData sheetId="971"/>
      <sheetData sheetId="972"/>
      <sheetData sheetId="973"/>
      <sheetData sheetId="974"/>
      <sheetData sheetId="975"/>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ow r="10">
          <cell r="D10">
            <v>1500</v>
          </cell>
        </row>
      </sheetData>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0">
          <cell r="D10">
            <v>1500</v>
          </cell>
        </row>
      </sheetData>
      <sheetData sheetId="1674">
        <row r="10">
          <cell r="D10">
            <v>1500</v>
          </cell>
        </row>
      </sheetData>
      <sheetData sheetId="1675">
        <row r="10">
          <cell r="D10">
            <v>1500</v>
          </cell>
        </row>
      </sheetData>
      <sheetData sheetId="1676">
        <row r="10">
          <cell r="D10">
            <v>1500</v>
          </cell>
        </row>
      </sheetData>
      <sheetData sheetId="1677">
        <row r="10">
          <cell r="D10">
            <v>1500</v>
          </cell>
        </row>
      </sheetData>
      <sheetData sheetId="1678">
        <row r="10">
          <cell r="D10">
            <v>1500</v>
          </cell>
        </row>
      </sheetData>
      <sheetData sheetId="1679">
        <row r="10">
          <cell r="D10">
            <v>1500</v>
          </cell>
        </row>
      </sheetData>
      <sheetData sheetId="1680">
        <row r="10">
          <cell r="D10">
            <v>1500</v>
          </cell>
        </row>
      </sheetData>
      <sheetData sheetId="1681">
        <row r="10">
          <cell r="D10">
            <v>1500</v>
          </cell>
        </row>
      </sheetData>
      <sheetData sheetId="1682">
        <row r="10">
          <cell r="D10">
            <v>1500</v>
          </cell>
        </row>
      </sheetData>
      <sheetData sheetId="1683">
        <row r="10">
          <cell r="D10">
            <v>1500</v>
          </cell>
        </row>
      </sheetData>
      <sheetData sheetId="1684">
        <row r="10">
          <cell r="D10">
            <v>1500</v>
          </cell>
        </row>
      </sheetData>
      <sheetData sheetId="1685">
        <row r="10">
          <cell r="D10">
            <v>1500</v>
          </cell>
        </row>
      </sheetData>
      <sheetData sheetId="1686" refreshError="1"/>
      <sheetData sheetId="1687" refreshError="1"/>
      <sheetData sheetId="1688" refreshError="1"/>
      <sheetData sheetId="1689" refreshError="1"/>
      <sheetData sheetId="1690" refreshError="1"/>
      <sheetData sheetId="1691">
        <row r="10">
          <cell r="D10">
            <v>1500</v>
          </cell>
        </row>
      </sheetData>
      <sheetData sheetId="1692">
        <row r="10">
          <cell r="D10">
            <v>1500</v>
          </cell>
        </row>
      </sheetData>
      <sheetData sheetId="1693">
        <row r="10">
          <cell r="D10">
            <v>1500</v>
          </cell>
        </row>
      </sheetData>
      <sheetData sheetId="1694">
        <row r="10">
          <cell r="D10">
            <v>1500</v>
          </cell>
        </row>
      </sheetData>
      <sheetData sheetId="1695">
        <row r="10">
          <cell r="D10">
            <v>1500</v>
          </cell>
        </row>
      </sheetData>
      <sheetData sheetId="1696">
        <row r="10">
          <cell r="D10">
            <v>1500</v>
          </cell>
        </row>
      </sheetData>
      <sheetData sheetId="1697" refreshError="1"/>
      <sheetData sheetId="1698" refreshError="1"/>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row r="10">
          <cell r="D10">
            <v>1500</v>
          </cell>
        </row>
      </sheetData>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ow r="10">
          <cell r="D10">
            <v>1500</v>
          </cell>
        </row>
      </sheetData>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sheetData sheetId="1999"/>
      <sheetData sheetId="2000"/>
      <sheetData sheetId="2001"/>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sheetData sheetId="2022"/>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sheetData sheetId="2118"/>
      <sheetData sheetId="2119"/>
      <sheetData sheetId="2120"/>
      <sheetData sheetId="2121"/>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sheetData sheetId="2132"/>
      <sheetData sheetId="2133"/>
      <sheetData sheetId="2134"/>
      <sheetData sheetId="2135"/>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sheetData sheetId="2142"/>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sheetData sheetId="2236"/>
      <sheetData sheetId="2237"/>
      <sheetData sheetId="2238"/>
      <sheetData sheetId="2239"/>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row r="10">
          <cell r="D10">
            <v>1500</v>
          </cell>
        </row>
      </sheetData>
      <sheetData sheetId="2248">
        <row r="10">
          <cell r="D10">
            <v>1500</v>
          </cell>
        </row>
      </sheetData>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row r="10">
          <cell r="D10">
            <v>1500</v>
          </cell>
        </row>
      </sheetData>
      <sheetData sheetId="2264">
        <row r="10">
          <cell r="D10">
            <v>1500</v>
          </cell>
        </row>
      </sheetData>
      <sheetData sheetId="2265">
        <row r="10">
          <cell r="D10">
            <v>1500</v>
          </cell>
        </row>
      </sheetData>
      <sheetData sheetId="2266">
        <row r="10">
          <cell r="D10">
            <v>1500</v>
          </cell>
        </row>
      </sheetData>
      <sheetData sheetId="2267">
        <row r="10">
          <cell r="D10">
            <v>1500</v>
          </cell>
        </row>
      </sheetData>
      <sheetData sheetId="2268">
        <row r="10">
          <cell r="D10">
            <v>1500</v>
          </cell>
        </row>
      </sheetData>
      <sheetData sheetId="2269">
        <row r="10">
          <cell r="D10">
            <v>1500</v>
          </cell>
        </row>
      </sheetData>
      <sheetData sheetId="2270">
        <row r="10">
          <cell r="D10">
            <v>1500</v>
          </cell>
        </row>
      </sheetData>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row r="10">
          <cell r="D10">
            <v>1500</v>
          </cell>
        </row>
      </sheetData>
      <sheetData sheetId="2306">
        <row r="10">
          <cell r="D10">
            <v>1500</v>
          </cell>
        </row>
      </sheetData>
      <sheetData sheetId="2307">
        <row r="10">
          <cell r="D10">
            <v>1500</v>
          </cell>
        </row>
      </sheetData>
      <sheetData sheetId="2308">
        <row r="10">
          <cell r="D10">
            <v>1500</v>
          </cell>
        </row>
      </sheetData>
      <sheetData sheetId="2309">
        <row r="10">
          <cell r="D10">
            <v>1500</v>
          </cell>
        </row>
      </sheetData>
      <sheetData sheetId="2310">
        <row r="10">
          <cell r="D10">
            <v>1500</v>
          </cell>
        </row>
      </sheetData>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0">
          <cell r="D10">
            <v>1500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row r="10">
          <cell r="D10">
            <v>1500</v>
          </cell>
        </row>
      </sheetData>
      <sheetData sheetId="2366"/>
      <sheetData sheetId="2367">
        <row r="10">
          <cell r="D10">
            <v>1500</v>
          </cell>
        </row>
      </sheetData>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row r="10">
          <cell r="D10">
            <v>1500</v>
          </cell>
        </row>
      </sheetData>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row r="10">
          <cell r="D10">
            <v>1500</v>
          </cell>
        </row>
      </sheetData>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row r="10">
          <cell r="D10">
            <v>1500</v>
          </cell>
        </row>
      </sheetData>
      <sheetData sheetId="2484"/>
      <sheetData sheetId="2485">
        <row r="10">
          <cell r="D10">
            <v>1500</v>
          </cell>
        </row>
      </sheetData>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row r="10">
          <cell r="D10">
            <v>1500</v>
          </cell>
        </row>
      </sheetData>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refreshError="1"/>
      <sheetData sheetId="2516" refreshError="1"/>
      <sheetData sheetId="2517" refreshError="1"/>
      <sheetData sheetId="2518" refreshError="1"/>
      <sheetData sheetId="2519">
        <row r="10">
          <cell r="D10">
            <v>1500</v>
          </cell>
        </row>
      </sheetData>
      <sheetData sheetId="2520">
        <row r="10">
          <cell r="D10">
            <v>1500</v>
          </cell>
        </row>
      </sheetData>
      <sheetData sheetId="2521"/>
      <sheetData sheetId="2522">
        <row r="10">
          <cell r="D10">
            <v>1500</v>
          </cell>
        </row>
      </sheetData>
      <sheetData sheetId="2523">
        <row r="10">
          <cell r="D10">
            <v>1500</v>
          </cell>
        </row>
      </sheetData>
      <sheetData sheetId="2524">
        <row r="10">
          <cell r="D10">
            <v>1500</v>
          </cell>
        </row>
      </sheetData>
      <sheetData sheetId="2525">
        <row r="10">
          <cell r="D10">
            <v>1500</v>
          </cell>
        </row>
      </sheetData>
      <sheetData sheetId="2526">
        <row r="10">
          <cell r="D10">
            <v>1500</v>
          </cell>
        </row>
      </sheetData>
      <sheetData sheetId="2527"/>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row r="10">
          <cell r="D10">
            <v>1500</v>
          </cell>
        </row>
      </sheetData>
      <sheetData sheetId="2554"/>
      <sheetData sheetId="2555">
        <row r="10">
          <cell r="D10">
            <v>1500</v>
          </cell>
        </row>
      </sheetData>
      <sheetData sheetId="2556"/>
      <sheetData sheetId="2557"/>
      <sheetData sheetId="2558"/>
      <sheetData sheetId="2559"/>
      <sheetData sheetId="2560"/>
      <sheetData sheetId="2561"/>
      <sheetData sheetId="2562" refreshError="1"/>
      <sheetData sheetId="2563"/>
      <sheetData sheetId="2564"/>
      <sheetData sheetId="2565"/>
      <sheetData sheetId="2566"/>
      <sheetData sheetId="2567"/>
      <sheetData sheetId="2568"/>
      <sheetData sheetId="2569"/>
      <sheetData sheetId="2570">
        <row r="10">
          <cell r="D10">
            <v>1500</v>
          </cell>
        </row>
      </sheetData>
      <sheetData sheetId="2571"/>
      <sheetData sheetId="2572"/>
      <sheetData sheetId="2573"/>
      <sheetData sheetId="2574"/>
      <sheetData sheetId="2575"/>
      <sheetData sheetId="2576"/>
      <sheetData sheetId="2577">
        <row r="10">
          <cell r="D10">
            <v>1500</v>
          </cell>
        </row>
      </sheetData>
      <sheetData sheetId="2578">
        <row r="10">
          <cell r="D10">
            <v>1500</v>
          </cell>
        </row>
      </sheetData>
      <sheetData sheetId="2579">
        <row r="10">
          <cell r="D10">
            <v>1500</v>
          </cell>
        </row>
      </sheetData>
      <sheetData sheetId="2580">
        <row r="10">
          <cell r="D10">
            <v>1500</v>
          </cell>
        </row>
      </sheetData>
      <sheetData sheetId="2581">
        <row r="10">
          <cell r="D10">
            <v>1500</v>
          </cell>
        </row>
      </sheetData>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sheetData sheetId="2673"/>
      <sheetData sheetId="2674"/>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sheetData sheetId="3223" refreshError="1"/>
      <sheetData sheetId="3224" refreshError="1"/>
      <sheetData sheetId="3225" refreshError="1"/>
      <sheetData sheetId="3226" refreshError="1"/>
      <sheetData sheetId="3227" refreshError="1"/>
      <sheetData sheetId="3228" refreshError="1"/>
      <sheetData sheetId="3229"/>
      <sheetData sheetId="3230"/>
      <sheetData sheetId="3231"/>
      <sheetData sheetId="3232"/>
      <sheetData sheetId="3233"/>
      <sheetData sheetId="3234"/>
      <sheetData sheetId="3235"/>
      <sheetData sheetId="3236"/>
      <sheetData sheetId="3237" refreshError="1"/>
      <sheetData sheetId="3238" refreshError="1"/>
      <sheetData sheetId="3239" refreshError="1"/>
      <sheetData sheetId="3240" refreshError="1"/>
      <sheetData sheetId="3241"/>
      <sheetData sheetId="3242"/>
      <sheetData sheetId="3243"/>
      <sheetData sheetId="3244"/>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sheetData sheetId="3260"/>
      <sheetData sheetId="3261"/>
      <sheetData sheetId="3262" refreshError="1"/>
      <sheetData sheetId="3263"/>
      <sheetData sheetId="3264"/>
      <sheetData sheetId="3265"/>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Calendar"/>
      <sheetName val="pvc vent"/>
      <sheetName val="입찰내역 발주처 양식"/>
      <sheetName val="Rate Analysis"/>
      <sheetName val="FitOutConfCentre"/>
      <sheetName val="upa"/>
      <sheetName val="Sheet9"/>
      <sheetName val="analysis"/>
      <sheetName val="Beamsked"/>
      <sheetName val="Columnsked"/>
      <sheetName val="SITE_REV-1"/>
      <sheetName val="입찰내역_발주처_양식"/>
      <sheetName val="Rate_Analysis"/>
      <sheetName val="WACC"/>
      <sheetName val="Project Summary - 2011"/>
      <sheetName val="FORM5"/>
      <sheetName val="CASHFLOWS"/>
      <sheetName val="1"/>
      <sheetName val="5"/>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F4.13"/>
      <sheetName val="Equip"/>
      <sheetName val="NPV"/>
      <sheetName val="ECO rates+"/>
      <sheetName val="Inflation"/>
      <sheetName val="1"/>
      <sheetName val="entitlements"/>
      <sheetName val="Total All By Trades highest 1st"/>
      <sheetName val="eq_data"/>
      <sheetName val="Surge tank"/>
      <sheetName val="Pool Finishes"/>
      <sheetName val="Surrounds"/>
      <sheetName val="Plantroom"/>
      <sheetName val="Reinf't"/>
      <sheetName val="Harewood"/>
      <sheetName val="calcul"/>
      <sheetName val="sumcosts"/>
      <sheetName val="Validation Tables"/>
      <sheetName val="E H Blinding"/>
      <sheetName val="E H Excavation"/>
      <sheetName val="Pc name"/>
      <sheetName val="C P A Blinding"/>
      <sheetName val="Sheet7"/>
      <sheetName val="Macro-Epaisseur"/>
      <sheetName val="Macro-Hardy-Cross"/>
      <sheetName val="Macro-Long"/>
      <sheetName val="Macro-Newton"/>
      <sheetName val="Macro-Pression"/>
      <sheetName val="SEX"/>
      <sheetName val="Bill No 13 - Rev 13-03-2017"/>
      <sheetName val="C3-bill"/>
      <sheetName val="G.Sum"/>
      <sheetName val="Data Sheet"/>
      <sheetName val="Macro-Dexterne"/>
      <sheetName val="Macro-Diam-interne"/>
      <sheetName val="Macro-cons"/>
      <sheetName val="Macro-press"/>
      <sheetName val="opstat"/>
      <sheetName val="costs"/>
      <sheetName val="bkg"/>
      <sheetName val="cbrd460"/>
      <sheetName val="bcl"/>
      <sheetName val="1234"/>
      <sheetName val="Sheet1"/>
      <sheetName val="Intermediate Staff_C"/>
      <sheetName val="STAFF AC--535 -19.1.09"/>
      <sheetName val="AHU"/>
      <sheetName val="Info Sheet"/>
      <sheetName val="VARIATION LOG"/>
      <sheetName val="VE LOG "/>
      <sheetName val="CHW INS-contract"/>
      <sheetName val="Panels (DWG)"/>
      <sheetName val="New Rates"/>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L-Mechanical"/>
      <sheetName val="CIF COST ITEM"/>
      <sheetName val="1-G1"/>
      <sheetName val="Siteworks"/>
      <sheetName val="CLform"/>
      <sheetName val="Calendar"/>
      <sheetName val="A"/>
      <sheetName val="Z- GENERAL PRICE SUMMARY"/>
      <sheetName val="pricesummary"/>
      <sheetName val="PB"/>
      <sheetName val="INDEX"/>
      <sheetName val="AREAS"/>
      <sheetName val="Schedule(4)"/>
      <sheetName val="FORM-16"/>
      <sheetName val="Fakto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Equip"/>
      <sheetName val="FitOutConfCentre"/>
      <sheetName val="vendor"/>
      <sheetName val="DCF_5"/>
      <sheetName val="US Ship Repair Industry Growth"/>
      <sheetName val="Market Overview"/>
      <sheetName val="US Shipyard Repair Output"/>
      <sheetName val="Charts"/>
      <sheetName val="LBO"/>
      <sheetName val="Summary Financials"/>
      <sheetName val="Cash2"/>
      <sheetName val="Z"/>
      <sheetName val="1"/>
      <sheetName val="7-3가설공사 내역"/>
      <sheetName val="query"/>
      <sheetName val="#REF"/>
      <sheetName val="7-3???? ??"/>
      <sheetName val="7-3가설공사_내역"/>
      <sheetName val="7-3____ __"/>
      <sheetName val="COST"/>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Data Sheet"/>
      <sheetName val="New Rates"/>
      <sheetName val="Basis"/>
      <sheetName val="PriceSummary-Int_1"/>
      <sheetName val="REVICE_SUMMARY_CACULA_CHECK1"/>
      <sheetName val="tender_allowances"/>
      <sheetName val="_Summary_BKG_034"/>
      <sheetName val="Profit Plan"/>
      <sheetName val="Day work"/>
      <sheetName val="M-Book for Conc"/>
      <sheetName val="M-Book for FW"/>
      <sheetName val="Valuation"/>
      <sheetName val="Raw Data"/>
      <sheetName val="Control"/>
      <sheetName val="PriceSummary-Int_2"/>
      <sheetName val="REVICE_SUMMARY_CACULA_CHECK2"/>
      <sheetName val="tender_allowances1"/>
      <sheetName val="_Summary_BKG_0341"/>
      <sheetName val="Raw_Data"/>
      <sheetName val="NOTE"/>
      <sheetName val="Bill.10"/>
      <sheetName val="Cover"/>
      <sheetName val="DCF_5"/>
      <sheetName val="US Ship Repair Industry Growth"/>
      <sheetName val="Market Overview"/>
      <sheetName val="US Shipyard Repair Output"/>
      <sheetName val="Charts"/>
      <sheetName val="LBO"/>
      <sheetName val="Summary Financials"/>
      <sheetName val="PriceSummary-Int_3"/>
      <sheetName val="REVICE_SUMMARY_CACULA_CHECK3"/>
      <sheetName val="tender_allowances2"/>
      <sheetName val="_Summary_BKG_0342"/>
      <sheetName val="Raw_Data1"/>
      <sheetName val="Profit_Plan"/>
      <sheetName val="Day_work"/>
      <sheetName val="Important Details &amp; Validation"/>
      <sheetName val="A.O.R."/>
      <sheetName val="Cash2"/>
      <sheetName val="Z"/>
      <sheetName val="FitOutConfCentre"/>
      <sheetName val="Data_Sheet"/>
      <sheetName val="New_Rates"/>
      <sheetName val="Option"/>
      <sheetName val="FINA"/>
      <sheetName val="sum"/>
      <sheetName val="PROJECT BRIEF(EX.NEW)"/>
      <sheetName val="Div Summary"/>
      <sheetName val="GS"/>
      <sheetName val="ASD Sum of Parts"/>
      <sheetName val="VANITY"/>
      <sheetName val="IPO Shit"/>
      <sheetName val="Financial Outputs"/>
      <sheetName val="ADT Financial Build"/>
      <sheetName val="ADT LBO"/>
      <sheetName val="Ex-ADTCo LBO"/>
      <sheetName val="Total TEFS LBO"/>
      <sheetName val="ADT Output Dumbed Down for KKR"/>
      <sheetName val="% prog figs -u5 and total"/>
      <sheetName val="SW-TEO"/>
      <sheetName val="C3"/>
      <sheetName val="PRL"/>
      <sheetName val="Internet"/>
      <sheetName val="PriceSummary-Int_5"/>
      <sheetName val="REVICE_SUMMARY_CACULA_CHECK5"/>
      <sheetName val="tender_allowances4"/>
      <sheetName val="_Summary_BKG_0344"/>
      <sheetName val="Data_Sheet1"/>
      <sheetName val="New_Rates1"/>
      <sheetName val="US_Ship_Repair_Industry_Growth1"/>
      <sheetName val="Market_Overview1"/>
      <sheetName val="US_Shipyard_Repair_Output1"/>
      <sheetName val="Summary_Financials1"/>
      <sheetName val="M-Book_for_Conc1"/>
      <sheetName val="M-Book_for_FW1"/>
      <sheetName val="Profit_Plan2"/>
      <sheetName val="Day_work2"/>
      <sheetName val="Raw_Data3"/>
      <sheetName val="Bill_101"/>
      <sheetName val="Important_Details_&amp;_Validation1"/>
      <sheetName val="Div_Summary1"/>
      <sheetName val="IPO_Shit1"/>
      <sheetName val="Financial_Outputs1"/>
      <sheetName val="ADT_Financial_Build1"/>
      <sheetName val="ADT_LBO1"/>
      <sheetName val="Ex-ADTCo_LBO1"/>
      <sheetName val="Total_TEFS_LBO1"/>
      <sheetName val="ADT_Output_Dumbed_Down_for_KKR1"/>
      <sheetName val="PriceSummary-Int_4"/>
      <sheetName val="REVICE_SUMMARY_CACULA_CHECK4"/>
      <sheetName val="tender_allowances3"/>
      <sheetName val="_Summary_BKG_0343"/>
      <sheetName val="US_Ship_Repair_Industry_Growth"/>
      <sheetName val="Market_Overview"/>
      <sheetName val="US_Shipyard_Repair_Output"/>
      <sheetName val="Summary_Financials"/>
      <sheetName val="M-Book_for_Conc"/>
      <sheetName val="M-Book_for_FW"/>
      <sheetName val="Profit_Plan1"/>
      <sheetName val="Day_work1"/>
      <sheetName val="Raw_Data2"/>
      <sheetName val="Bill_10"/>
      <sheetName val="Important_Details_&amp;_Validation"/>
      <sheetName val="Div_Summary"/>
      <sheetName val="IPO_Shit"/>
      <sheetName val="Financial_Outputs"/>
      <sheetName val="ADT_Financial_Build"/>
      <sheetName val="ADT_LBO"/>
      <sheetName val="Ex-ADTCo_LBO"/>
      <sheetName val="Total_TEFS_LBO"/>
      <sheetName val="ADT_Output_Dumbed_Down_for_KKR"/>
      <sheetName val="STORE-DEL-pipe"/>
      <sheetName val="BOQ"/>
      <sheetName val="9011 EXPAT_MANP"/>
      <sheetName val="Arch"/>
      <sheetName val="#REF"/>
      <sheetName val="GAE8'97"/>
      <sheetName val="LABOUR"/>
      <sheetName val="rate analysis"/>
      <sheetName val="Summary"/>
      <sheetName val="Bill SB15-7"/>
      <sheetName val="worksheet"/>
      <sheetName val="accom cash"/>
      <sheetName val="Ref. Tables"/>
      <sheetName val="SS MH"/>
      <sheetName val="PB"/>
      <sheetName val="Part-A"/>
      <sheetName val="E H Blinding"/>
      <sheetName val="E H Excavation"/>
      <sheetName val="Pc name"/>
      <sheetName val="C P A Blinding"/>
      <sheetName val="SRC-B3U2"/>
      <sheetName val="Data"/>
      <sheetName val="Struct_Earth"/>
      <sheetName val="SCHEDULE"/>
      <sheetName val="Database"/>
      <sheetName val="schedule nos"/>
      <sheetName val="ASD_Sum_of_Parts1"/>
      <sheetName val="Bill_SB15-71"/>
      <sheetName val="accom_cash1"/>
      <sheetName val="rate_analysis1"/>
      <sheetName val="schedule_nos1"/>
      <sheetName val="Ref__Tables1"/>
      <sheetName val="A_O_R_1"/>
      <sheetName val="SS_MH"/>
      <sheetName val="9011_EXPAT_MANP"/>
      <sheetName val="ASD_Sum_of_Parts"/>
      <sheetName val="Bill_SB15-7"/>
      <sheetName val="accom_cash"/>
      <sheetName val="rate_analysis"/>
      <sheetName val="schedule_nos"/>
      <sheetName val="Ref__Tables"/>
      <sheetName val="A_O_R_"/>
      <sheetName val="New Bld"/>
      <sheetName val="2-Conc"/>
      <sheetName val="공문"/>
      <sheetName val="MATERIALS"/>
      <sheetName val="Fdata"/>
      <sheetName val="TASK"/>
      <sheetName val="Details"/>
      <sheetName val="CERTIFICATE"/>
      <sheetName val="PriceSummary-Int_6"/>
      <sheetName val="REVICE_SUMMARY_CACULA_CHECK6"/>
      <sheetName val="tender_allowances5"/>
      <sheetName val="_Summary_BKG_0345"/>
      <sheetName val="Data_Sheet2"/>
      <sheetName val="M-Book_for_Conc2"/>
      <sheetName val="M-Book_for_FW2"/>
      <sheetName val="New_Rates2"/>
      <sheetName val="Div_Summary2"/>
      <sheetName val="US_Ship_Repair_Industry_Growth2"/>
      <sheetName val="Market_Overview2"/>
      <sheetName val="US_Shipyard_Repair_Output2"/>
      <sheetName val="Summary_Financials2"/>
      <sheetName val="ASD_Sum_of_Parts2"/>
      <sheetName val="Raw_Data4"/>
      <sheetName val="Profit_Plan3"/>
      <sheetName val="Day_work3"/>
      <sheetName val="IPO_Shit2"/>
      <sheetName val="Financial_Outputs2"/>
      <sheetName val="ADT_Financial_Build2"/>
      <sheetName val="ADT_LBO2"/>
      <sheetName val="Ex-ADTCo_LBO2"/>
      <sheetName val="Total_TEFS_LBO2"/>
      <sheetName val="ADT_Output_Dumbed_Down_for_KKR2"/>
      <sheetName val="Bill_102"/>
      <sheetName val="Bill_SB15-72"/>
      <sheetName val="accom_cash2"/>
      <sheetName val="Important_Details_&amp;_Validation2"/>
      <sheetName val="rate_analysis2"/>
      <sheetName val="schedule_nos2"/>
      <sheetName val="Ref__Tables2"/>
      <sheetName val="A_O_R_2"/>
      <sheetName val="SS_MH1"/>
      <sheetName val="9011_EXPAT_MANP1"/>
      <sheetName val="New_Bld"/>
      <sheetName val="PROJECT_BRIEF(EX_NEW)"/>
      <sheetName val="E_H_Blinding"/>
      <sheetName val="E_H_Excavation"/>
      <sheetName val="Pc_name"/>
      <sheetName val="C_P_A_Blinding"/>
      <sheetName val="%_prog_figs_-u5_and_total"/>
      <sheetName val="PriceSummary-Int_7"/>
      <sheetName val="REVICE_SUMMARY_CACULA_CHECK7"/>
      <sheetName val="tender_allowances6"/>
      <sheetName val="_Summary_BKG_0346"/>
      <sheetName val="Data_Sheet3"/>
      <sheetName val="M-Book_for_Conc3"/>
      <sheetName val="M-Book_for_FW3"/>
      <sheetName val="New_Rates3"/>
      <sheetName val="Div_Summary3"/>
      <sheetName val="US_Ship_Repair_Industry_Growth3"/>
      <sheetName val="Market_Overview3"/>
      <sheetName val="US_Shipyard_Repair_Output3"/>
      <sheetName val="Summary_Financials3"/>
      <sheetName val="ASD_Sum_of_Parts3"/>
      <sheetName val="Raw_Data5"/>
      <sheetName val="Profit_Plan4"/>
      <sheetName val="Day_work4"/>
      <sheetName val="IPO_Shit3"/>
      <sheetName val="Financial_Outputs3"/>
      <sheetName val="ADT_Financial_Build3"/>
      <sheetName val="ADT_LBO3"/>
      <sheetName val="Ex-ADTCo_LBO3"/>
      <sheetName val="Total_TEFS_LBO3"/>
      <sheetName val="ADT_Output_Dumbed_Down_for_KKR3"/>
      <sheetName val="Bill_103"/>
      <sheetName val="Bill_SB15-73"/>
      <sheetName val="accom_cash3"/>
      <sheetName val="Important_Details_&amp;_Validation3"/>
      <sheetName val="rate_analysis3"/>
      <sheetName val="schedule_nos3"/>
      <sheetName val="Ref__Tables3"/>
      <sheetName val="A_O_R_3"/>
      <sheetName val="SS_MH2"/>
      <sheetName val="9011_EXPAT_MANP2"/>
      <sheetName val="New_Bld1"/>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mechanical"/>
      <sheetName val="Margin"/>
      <sheetName val="ITP384"/>
      <sheetName val="Curves"/>
      <sheetName val="Heads"/>
      <sheetName val="Dbase"/>
      <sheetName val="Tables"/>
      <sheetName val="Page 2"/>
      <sheetName val="bkg"/>
      <sheetName val="cbrd460"/>
      <sheetName val="bcl"/>
      <sheetName val="PAGE"/>
      <sheetName val="Bord."/>
      <sheetName val="F4-F7"/>
      <sheetName val="Quantity"/>
      <sheetName val="Demand"/>
      <sheetName val="Occ"/>
      <sheetName val="New_Bld3"/>
      <sheetName val="New_Bld2"/>
      <sheetName val="SIVA"/>
      <sheetName val="Kur"/>
      <sheetName val="keşif özeti"/>
      <sheetName val="Katsayılar"/>
      <sheetName val="S"/>
      <sheetName val="단면가정"/>
      <sheetName val="설계조건"/>
      <sheetName val="Prelims"/>
      <sheetName val="App C "/>
      <sheetName val="KEY"/>
      <sheetName val="Original"/>
      <sheetName val="CIF COST ITEM"/>
      <sheetName val="14267"/>
      <sheetName val="11"/>
      <sheetName val="Mp-team 1"/>
      <sheetName val="train_cash"/>
      <sheetName val="Mp-team_1"/>
      <sheetName val="4"/>
      <sheetName val="masonry works"/>
      <sheetName val="2.2 STAFF Scedule"/>
      <sheetName val="PNTEXT"/>
      <sheetName val="Cash Flow Working"/>
      <sheetName val="PE"/>
      <sheetName val="Tosh"/>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heetName val="Residue preheat exchange"/>
      <sheetName val="(2)"/>
      <sheetName val="Notes"/>
      <sheetName val="macros"/>
      <sheetName val="Residue_preheat_exchange"/>
      <sheetName val="Residue_preheat_exchange1"/>
      <sheetName val="analysis"/>
      <sheetName val="Sheet9"/>
      <sheetName val="Bill 2"/>
      <sheetName val="Validation_Data"/>
      <sheetName val="Details"/>
      <sheetName val="Basic"/>
      <sheetName val="Bechtel Nor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tailed Area - DP1"/>
      <sheetName val="Detailed Area -DP-4"/>
      <sheetName val="#13_Electrical"/>
    </sheetNames>
    <sheetDataSet>
      <sheetData sheetId="0" refreshError="1">
        <row r="20">
          <cell r="P20" t="str">
            <v>Levels</v>
          </cell>
          <cell r="Q20" t="str">
            <v>Locations</v>
          </cell>
          <cell r="R20" t="str">
            <v>Block Size</v>
          </cell>
        </row>
        <row r="21">
          <cell r="P21">
            <v>19</v>
          </cell>
          <cell r="Q21" t="str">
            <v>West Side</v>
          </cell>
          <cell r="R21">
            <v>100</v>
          </cell>
        </row>
        <row r="22">
          <cell r="P22">
            <v>21</v>
          </cell>
          <cell r="Q22" t="str">
            <v>West Side - Lobby 1</v>
          </cell>
          <cell r="R22">
            <v>150</v>
          </cell>
        </row>
        <row r="23">
          <cell r="P23">
            <v>22</v>
          </cell>
          <cell r="Q23" t="str">
            <v>West Side - Lobby 2</v>
          </cell>
          <cell r="R23">
            <v>200</v>
          </cell>
        </row>
        <row r="24">
          <cell r="P24">
            <v>23</v>
          </cell>
          <cell r="Q24" t="str">
            <v>West Side - Mechanical Room</v>
          </cell>
          <cell r="R24">
            <v>0</v>
          </cell>
        </row>
        <row r="25">
          <cell r="P25">
            <v>24</v>
          </cell>
          <cell r="Q25" t="str">
            <v xml:space="preserve">West Side - South Core </v>
          </cell>
          <cell r="R25">
            <v>0</v>
          </cell>
        </row>
        <row r="26">
          <cell r="P26">
            <v>25</v>
          </cell>
          <cell r="Q26" t="str">
            <v>West Side - Stair Case</v>
          </cell>
          <cell r="R26">
            <v>0</v>
          </cell>
        </row>
        <row r="27">
          <cell r="P27">
            <v>27</v>
          </cell>
          <cell r="Q27" t="str">
            <v>West Side - Stair Case Landing Area</v>
          </cell>
          <cell r="R27">
            <v>0</v>
          </cell>
        </row>
        <row r="28">
          <cell r="P28">
            <v>31</v>
          </cell>
          <cell r="Q28" t="str">
            <v>West Side - IDT Room</v>
          </cell>
          <cell r="R28">
            <v>0</v>
          </cell>
        </row>
        <row r="29">
          <cell r="P29">
            <v>33</v>
          </cell>
          <cell r="Q29" t="str">
            <v>IDT Room</v>
          </cell>
          <cell r="R29">
            <v>0</v>
          </cell>
        </row>
        <row r="30">
          <cell r="P30">
            <v>34</v>
          </cell>
          <cell r="Q30" t="str">
            <v>East Side</v>
          </cell>
        </row>
        <row r="31">
          <cell r="P31">
            <v>35</v>
          </cell>
          <cell r="Q31" t="str">
            <v>East Side - Mechanical Room</v>
          </cell>
        </row>
        <row r="32">
          <cell r="P32">
            <v>36</v>
          </cell>
          <cell r="Q32" t="str">
            <v>East Side - Stair Case</v>
          </cell>
        </row>
        <row r="33">
          <cell r="P33">
            <v>37</v>
          </cell>
          <cell r="Q33" t="str">
            <v>East Side - Stair Case landing area</v>
          </cell>
        </row>
        <row r="34">
          <cell r="P34">
            <v>38</v>
          </cell>
          <cell r="Q34" t="str">
            <v>South Core</v>
          </cell>
        </row>
        <row r="35">
          <cell r="P35">
            <v>39</v>
          </cell>
          <cell r="Q35" t="str">
            <v xml:space="preserve"> - All - </v>
          </cell>
        </row>
        <row r="36">
          <cell r="P36">
            <v>40</v>
          </cell>
          <cell r="Q36">
            <v>0</v>
          </cell>
        </row>
        <row r="37">
          <cell r="P37">
            <v>42</v>
          </cell>
          <cell r="Q37">
            <v>0</v>
          </cell>
        </row>
        <row r="38">
          <cell r="P38">
            <v>43</v>
          </cell>
        </row>
        <row r="39">
          <cell r="P39">
            <v>44</v>
          </cell>
        </row>
        <row r="40">
          <cell r="P40">
            <v>45</v>
          </cell>
        </row>
        <row r="41">
          <cell r="P41">
            <v>46</v>
          </cell>
        </row>
        <row r="42">
          <cell r="P42">
            <v>47</v>
          </cell>
        </row>
        <row r="43">
          <cell r="P43">
            <v>48</v>
          </cell>
        </row>
        <row r="44">
          <cell r="P44">
            <v>0</v>
          </cell>
        </row>
        <row r="45">
          <cell r="P45">
            <v>0</v>
          </cell>
        </row>
      </sheetData>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Main"/>
      <sheetName val="Data"/>
      <sheetName val="FEVA"/>
      <sheetName val="HO Costs"/>
      <sheetName val="MATL"/>
      <sheetName val="Set"/>
      <sheetName val="inf"/>
      <sheetName val="F4.13"/>
      <sheetName val="pur_tender"/>
      <sheetName val="EMD_"/>
      <sheetName val="Rate_List"/>
      <sheetName val="A_O_R__(2)"/>
      <sheetName val="A_O_R_"/>
      <sheetName val="formwork_(2)"/>
      <sheetName val="Materials_"/>
      <sheetName val="GB_CIVIL"/>
      <sheetName val="GB_STRUCTRAL"/>
      <sheetName val="GB_SPECILISED"/>
      <sheetName val="HO_Costs"/>
      <sheetName val="F4_13"/>
      <sheetName val="Feed"/>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Summary"/>
      <sheetName val="2002년12월"/>
      <sheetName val="analysis"/>
      <sheetName val="Payment 11"/>
      <sheetName val="Add2-om-mep"/>
      <sheetName val="PRI-LS"/>
      <sheetName val="Equipment"/>
      <sheetName val="Labor"/>
      <sheetName val="Materials"/>
      <sheetName val="BOQ건축"/>
      <sheetName val="Appendix A"/>
      <sheetName val="SubmitCal"/>
      <sheetName val="Project Brief"/>
      <sheetName val="UNDERGROUND"/>
      <sheetName val="T08-2102"/>
      <sheetName val="XREF"/>
      <sheetName val="COST"/>
      <sheetName val="A6+C-SUMMARY"/>
      <sheetName val="A4A-008"/>
      <sheetName val="A6+C-B.181"/>
      <sheetName val="ATTACH_6A"/>
      <sheetName val="No To Words"/>
      <sheetName val="EEV(Prilim)"/>
      <sheetName val="PRECAST lightconc-II"/>
      <sheetName val="4"/>
      <sheetName val="Phase-1B (2)"/>
      <sheetName val="Cash2"/>
      <sheetName val="Balance Sheet"/>
      <sheetName val="FitOutConfCentre"/>
      <sheetName val="DATI_CONS"/>
      <sheetName val="Section 2-SCHEDULE OF DAYWORK"/>
      <sheetName val="7.0 CASHFLOW"/>
      <sheetName val="9.0 VARIATION"/>
      <sheetName val="Soarin"/>
      <sheetName val="grsummary"/>
      <sheetName val="Harewood"/>
      <sheetName val="Project Data Guide"/>
      <sheetName val="입찰내역 발주처 양식"/>
      <sheetName val="POWER"/>
      <sheetName val="Intro"/>
      <sheetName val="Assumptions"/>
      <sheetName val="LLEGADA"/>
      <sheetName val="BHANDUP"/>
      <sheetName val="calcul"/>
      <sheetName val="slab"/>
      <sheetName val="Occ"/>
      <sheetName val="Demand"/>
      <sheetName val="Table of Finishes"/>
      <sheetName val="Bill 3 Boutiquea"/>
      <sheetName val="AOR"/>
      <sheetName val="global"/>
      <sheetName val="전체현황"/>
      <sheetName val="Architect"/>
      <sheetName val="Interior"/>
      <sheetName val="Work"/>
      <sheetName val="Mechanical"/>
      <sheetName val="Structural"/>
      <sheetName val="Notes"/>
      <sheetName val="CLS"/>
      <sheetName val="A.O.R r1Str"/>
      <sheetName val="A.O.R r1"/>
      <sheetName val="A.O.R (2)"/>
      <sheetName val="Rate Analysis"/>
      <sheetName val="MECH-1"/>
      <sheetName val="CERTIFICATE"/>
      <sheetName val="GR Rem Resource_R1"/>
      <sheetName val="Prelim_Summ"/>
      <sheetName val="Rates"/>
      <sheetName val="rcc( sub)"/>
      <sheetName val="F-4l5"/>
      <sheetName val="Primavera Output Resources"/>
      <sheetName val="GAE8'97"/>
      <sheetName val="co-no.2"/>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Balance_Sheet"/>
      <sheetName val="Section_2-SCHEDULE_OF_DAYWORK"/>
      <sheetName val="7_0_CASHFLOW"/>
      <sheetName val="9_0_VARIATION"/>
      <sheetName val="Development Cost Summary"/>
      <sheetName val="Customize Your Invoice"/>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Balance_Sheet1"/>
      <sheetName val="Section_2-SCHEDULE_OF_DAYWORK1"/>
      <sheetName val="7_0_CASHFLOW1"/>
      <sheetName val="9_0_VARIATION1"/>
      <sheetName val="Appendix_A"/>
      <sheetName val="Project_Brief"/>
      <sheetName val="A6+C-B_181"/>
      <sheetName val="No_To_Words"/>
      <sheetName val="PRECAST_lightconc-II"/>
      <sheetName val="Phase-1B_(2)"/>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james's"/>
      <sheetName val="anti-termite"/>
      <sheetName val="FAB별"/>
      <sheetName val="Hic_150EOffice"/>
      <sheetName val="Download DATA"/>
      <sheetName val="WORK TABLE"/>
      <sheetName val="Info"/>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Payment_11"/>
      <sheetName val="Bill_3_Boutiquea"/>
      <sheetName val="A_O_R_r1Str"/>
      <sheetName val="A_O_R_r1"/>
      <sheetName val="A_O_R_(2)"/>
      <sheetName val="Rate_Analysis"/>
      <sheetName val="GR_Rem_Resource_R1"/>
      <sheetName val="rcc(_sub)"/>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InterCoBala"/>
      <sheetName val="Hic_150EOffice"/>
      <sheetName val="pvc vent"/>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inWords"/>
      <sheetName val="BILL-1"/>
      <sheetName val="DVM Sizing Calculator- 10 ips "/>
      <sheetName val="Details and Earnings Charts"/>
      <sheetName val="BQextra"/>
      <sheetName val="30개월기준대비표 아랍택)"/>
      <sheetName val="총괄표 (2)"/>
      <sheetName val="Confidential"/>
      <sheetName val="Schedules"/>
      <sheetName val="Data Sheet"/>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Bill"/>
      <sheetName val="Trade Summary"/>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SS MH"/>
      <sheetName val="Area Summary (E)"/>
      <sheetName val="Z- GENERAL PRICE SUMMARY"/>
      <sheetName val="WITHOUT C&amp;I PROFIT (3)"/>
      <sheetName val="New Rates"/>
      <sheetName val="FitOutConfCentre"/>
      <sheetName val="PRL"/>
      <sheetName val="HWDG"/>
      <sheetName val="SUMMARYMCA"/>
      <sheetName val="Variation Statement Summary "/>
      <sheetName val="EST"/>
      <sheetName val="Bill No 8 - A"/>
      <sheetName val="입찰내역 발주처 양식"/>
      <sheetName val="sheeet7"/>
      <sheetName val="DATI_CONS"/>
      <sheetName val="SystemData"/>
      <sheetName val="Rate analysis"/>
      <sheetName val="GAE8'97"/>
      <sheetName val="Ceiling"/>
      <sheetName val="Concrete-Data"/>
      <sheetName val="Concrete"/>
      <sheetName val="Gen.Exp.Breakup"/>
      <sheetName val="PROJ. DATA"/>
      <sheetName val=" Beams Sched "/>
      <sheetName val="2.2 STAFF Scedule"/>
      <sheetName val="LTR-2"/>
      <sheetName val="Master Data Sheet"/>
      <sheetName val="May Budget"/>
      <sheetName val="May Actual"/>
      <sheetName val="FF&amp;E Summary"/>
      <sheetName val="Operators Equipment Summary"/>
      <sheetName val="Systems Summary"/>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PriceSummary"/>
      <sheetName val="HL8"/>
      <sheetName val="VIABILITY"/>
      <sheetName val="EDGES"/>
      <sheetName val="JOINTS"/>
      <sheetName val="SUPERSTRUCTURE"/>
      <sheetName val="Employees No."/>
      <sheetName val="HC (Buildings)"/>
      <sheetName val="Cash2"/>
      <sheetName val="Z"/>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Details"/>
      <sheetName val="exterior.rev2"/>
      <sheetName val="PB"/>
      <sheetName val="Details_and_Earnings_Charts1"/>
      <sheetName val="입찰내역_발주처_양식1"/>
      <sheetName val="Details_and_Earnings_Charts"/>
      <sheetName val="입찰내역_발주처_양식"/>
      <sheetName val="Data Entry"/>
      <sheetName val="Resources"/>
      <sheetName val="imput costi par."/>
      <sheetName val="Bill.10"/>
      <sheetName val="Part-A"/>
      <sheetName val="14267"/>
      <sheetName val="Abstract"/>
      <sheetName val="钢筋"/>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DVM_Sizing_Calculator-_10_ips_"/>
      <sheetName val="Gen_Exp_Breakup"/>
      <sheetName val="Rate_analysi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DVM_Sizing_Calculator-_10_ips_1"/>
      <sheetName val="Gen_Exp_Breakup1"/>
      <sheetName val="Rate_analysi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May_Budget"/>
      <sheetName val="May_Actual"/>
      <sheetName val="FF&amp;E_Summary"/>
      <sheetName val="Operators_Equipment_Summary"/>
      <sheetName val="Systems_Summary"/>
      <sheetName val="girder"/>
      <sheetName val="@risk rents and incentives"/>
      <sheetName val="Car park lease"/>
      <sheetName val="Net rent analysis"/>
      <sheetName val="C3"/>
      <sheetName val="Front sheet"/>
      <sheetName val="GRAPH-NBE-BaAs"/>
      <sheetName val="15.2 - HVAC Works"/>
      <sheetName val="Cond. Temp"/>
      <sheetName val="Method-1"/>
      <sheetName val="HC_(Buildings)"/>
      <sheetName val="Employees_No_"/>
      <sheetName val="Master_Data_Sheet"/>
      <sheetName val="PROJ__DATA"/>
      <sheetName val="_Beams_Sched_"/>
      <sheetName val="2_2_STAFF_Scedule"/>
      <sheetName val="15_2_-_HVAC_Works"/>
      <sheetName val="Cond__Temp"/>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refreshError="1"/>
      <sheetData sheetId="1185" refreshError="1"/>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sheetData sheetId="1202"/>
      <sheetData sheetId="1203"/>
      <sheetData sheetId="1204"/>
      <sheetData sheetId="1205"/>
      <sheetData sheetId="1206"/>
      <sheetData sheetId="1207"/>
      <sheetData sheetId="1208"/>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Break up Sheet"/>
      <sheetName val="Micro"/>
      <sheetName val="Macro"/>
      <sheetName val="Scaff-Rose"/>
      <sheetName val="PCC"/>
      <sheetName val="conc-foot-gradeslab"/>
      <sheetName val="TBAL9697 -group wise  sdpl"/>
      <sheetName val="Notes"/>
      <sheetName val="Rate analysis"/>
      <sheetName val="_x0000_._x0008_p-NMR"/>
      <sheetName val=""/>
      <sheetName val="?._x0008_p-NMR"/>
      <sheetName val="Labor bills 19.08.06"/>
      <sheetName val="_._x0008_p-NMR"/>
      <sheetName val="tender allowances"/>
      <sheetName val="BOQ Distribution"/>
      <sheetName val="Prelims"/>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Conc"/>
      <sheetName val="ancillary"/>
      <sheetName val="BASIS -DEC 08"/>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BOQ_Distribution"/>
      <sheetName val="TBAL9697_-group_wise__sdpl"/>
      <sheetName val="Rate_analysis"/>
      <sheetName val="_p-NMR"/>
      <sheetName val="?_p-NMR"/>
      <sheetName val="Labor_bills_19_08_06"/>
      <sheetName val="__p-NMR"/>
      <sheetName val="site_fab&amp;ernstr"/>
      <sheetName val="new_tech_flt_bldg"/>
      <sheetName val="Approved_MTD_Proj_#'s"/>
      <sheetName val="_x005f_x0000_._x005f_x0008_p-NMR"/>
      <sheetName val="_._x005f_x0008_p-NMR"/>
      <sheetName val="Sheet3 (2)"/>
      <sheetName val="SUPPLY -Sanitary Fixtures"/>
      <sheetName val="External"/>
      <sheetName val="ITEMS FOR CIVIL TENDER"/>
      <sheetName val="Services"/>
      <sheetName val="3cd Annexure"/>
      <sheetName val="BOQ"/>
      <sheetName val="August TB"/>
      <sheetName val="Kristal Court"/>
      <sheetName val="Enquire"/>
      <sheetName val="Jams &amp; Cills"/>
      <sheetName val="Sheet1"/>
      <sheetName val="Costing"/>
      <sheetName val="Basement Budget"/>
      <sheetName val="Assumptions"/>
      <sheetName val="PROJECT BRIEF(EX.NEW)"/>
      <sheetName val="LAB"/>
      <sheetName val="10.Linkway"/>
      <sheetName val="11.Bus Shelter-Bay"/>
      <sheetName val="Finishes"/>
      <sheetName val="K"/>
      <sheetName val="analysis"/>
      <sheetName val="P-Sum-Cab"/>
      <sheetName val="TOTAL"/>
      <sheetName val="CANDY BOQ"/>
      <sheetName val="Item정리"/>
      <sheetName val="ord-lost_98&amp;99"/>
      <sheetName val="Deviation"/>
      <sheetName val="Basic Rates"/>
      <sheetName val="BUSDUCT SUMMARY-SUBSTATION"/>
      <sheetName val="XREF"/>
      <sheetName val="EAS"/>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Cash Flow Working"/>
      <sheetName val="3"/>
      <sheetName val="MONTH"/>
      <sheetName val="Trial Bal "/>
      <sheetName val="Balance Sheet"/>
      <sheetName val="Occ"/>
      <sheetName val="tender_allowances"/>
      <sheetName val="Info"/>
      <sheetName val="A.O.R."/>
      <sheetName val="Other assumptions"/>
      <sheetName val="Builtup Area"/>
      <sheetName val="Boq - Flats"/>
      <sheetName val="Other_assumptions"/>
      <sheetName val="Builtup_Area"/>
      <sheetName val="Database"/>
      <sheetName val="schedule nos"/>
      <sheetName val="③赤紙(日文)"/>
      <sheetName val="allowances"/>
      <sheetName val="General"/>
      <sheetName val="S1 "/>
      <sheetName val="S7B "/>
      <sheetName val="S7A"/>
      <sheetName val="S6 "/>
      <sheetName val="S3 "/>
      <sheetName val="S2 "/>
      <sheetName val="RENT MASTER FILE"/>
      <sheetName val="Notes for BOQ"/>
      <sheetName val="총괄표 (2)"/>
      <sheetName val="Hardfinishes-Contemporary"/>
      <sheetName val="sheeet7"/>
      <sheetName val="eval"/>
      <sheetName val="1. Acquisition"/>
      <sheetName val="Ref_Sheet"/>
      <sheetName val="MH(on site)"/>
      <sheetName val="Main Sum (Model B)"/>
      <sheetName val="Main Sum"/>
      <sheetName val="Cover"/>
      <sheetName val="Design"/>
      <sheetName val="Named ranges"/>
      <sheetName val="Master Equipment List"/>
      <sheetName val="OFF-TOP"/>
      <sheetName val="beam-reinft"/>
      <sheetName val="Details"/>
      <sheetName val="Testing"/>
      <sheetName val="Sheet2"/>
      <sheetName val="MATERIALS_masterlist"/>
      <sheetName val="Planned"/>
      <sheetName val="except wiring"/>
      <sheetName val="Rates"/>
      <sheetName val="Overall Summary "/>
      <sheetName val="Vehicles"/>
      <sheetName val="CL MEP -VOL 3"/>
      <sheetName val="4. Capex"/>
      <sheetName val="5. Opex"/>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_x005f_x0000_._x005f_x0008_p-NM"/>
      <sheetName val="CCTV KAMERE (2)"/>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WSPOffices"/>
      <sheetName val="_x005f_x005f_x005f_x0000_._x005"/>
      <sheetName val="_._x005f_x005f_x005f_x0008_p-NM"/>
      <sheetName val="공사비 내역 (가)"/>
      <sheetName val="001"/>
      <sheetName val="Quote to send"/>
      <sheetName val="Working back up"/>
      <sheetName val="Manpower cost"/>
      <sheetName val="Machinery cost"/>
      <sheetName val=" "/>
      <sheetName val="CABLE DATA"/>
      <sheetName val="BLOCK-A (MEA.SHEET)"/>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IO LIST"/>
      <sheetName val="Lagerhalle"/>
      <sheetName val="Steel "/>
      <sheetName val="ESTIMATE"/>
      <sheetName val="Narrative"/>
      <sheetName val="S1 new-Overall-with C8A"/>
      <sheetName val="Wood Works-R1 "/>
      <sheetName val="Aluminum"/>
      <sheetName val="Title"/>
      <sheetName val="Labour productivity"/>
      <sheetName val="Headings"/>
      <sheetName val="Summary -New with C8A)"/>
      <sheetName val="Interim --&gt; Top"/>
      <sheetName val="Boq_C7+A-MEP "/>
      <sheetName val="BOQ_Distribution2"/>
      <sheetName val="Labor_bills_19_08_062"/>
      <sheetName val="site_fab&amp;ernstr2"/>
      <sheetName val="new_tech_flt_bldg2"/>
      <sheetName val="Approved_MTD_Proj_#'s2"/>
      <sheetName val="CFForecast_detail1"/>
      <sheetName val="Trial_Bal_"/>
      <sheetName val="Balance_Sheet"/>
      <sheetName val="Sheet3_(2)1"/>
      <sheetName val="SUPPLY_-Sanitary_Fixtures1"/>
      <sheetName val="ITEMS_FOR_CIVIL_TENDER1"/>
      <sheetName val="3cd_Annexure1"/>
      <sheetName val="Kristal_Court1"/>
      <sheetName val="August_TB1"/>
      <sheetName val="Basement_Budget"/>
      <sheetName val="Jams_&amp;_Cills"/>
      <sheetName val="_x005f_x0000___x005f_x0008_p-NMR"/>
      <sheetName val="___x005f_x0008_p-NMR"/>
      <sheetName val="BASIS_-DEC_08"/>
      <sheetName val="1__Acquisition"/>
      <sheetName val="Steel_"/>
      <sheetName val="schedule_nos"/>
      <sheetName val="Services_InitialEst_UtilityServ"/>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Steel_1"/>
      <sheetName val="schedule_nos1"/>
      <sheetName val="Cash_Flow_Working"/>
      <sheetName val="MH(on_site)"/>
      <sheetName val="PROJECT_BRIEF(EX_NEW)"/>
      <sheetName val="Other_assumptions1"/>
      <sheetName val="Builtup_Area1"/>
      <sheetName val="Boq_-_Flats"/>
      <sheetName val="S1_"/>
      <sheetName val="S7B_"/>
      <sheetName val="S6_"/>
      <sheetName val="S3_"/>
      <sheetName val="S2_"/>
      <sheetName val="RENT_MASTER_FILE"/>
      <sheetName val="Notes_for_BOQ"/>
      <sheetName val="총괄표_(2)"/>
      <sheetName val="10_Linkway"/>
      <sheetName val="11_Bus_Shelter-Bay"/>
      <sheetName val="A_O_R_"/>
      <sheetName val="CANDY_BOQ"/>
      <sheetName val="Basic_Rates"/>
      <sheetName val="BUSDUCT_SUMMARY-SUBSTATION"/>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FitOutConfCentre"/>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총괄표_(2)1"/>
      <sheetName val="Rates Analysis"/>
      <sheetName val="tender_allowances1"/>
      <sheetName val="Named_ranges"/>
      <sheetName val="Master_Equipment_List"/>
      <sheetName val="except_wiring"/>
      <sheetName val="Overall_Summary_"/>
      <sheetName val="CL_MEP_-VOL_3"/>
      <sheetName val="4__Capex"/>
      <sheetName val="5__Opex"/>
      <sheetName val="Cash_Flow_Working1"/>
      <sheetName val="PROJECT_BRIEF(EX_NEW)1"/>
      <sheetName val="10_Linkway1"/>
      <sheetName val="11_Bus_Shelter-Bay1"/>
      <sheetName val="CANDY_BOQ1"/>
      <sheetName val="Basic_Rates1"/>
      <sheetName val="BUSDUCT_SUMMARY-SUBSTATION1"/>
      <sheetName val="tender_allowances2"/>
      <sheetName val="Other_assumptions2"/>
      <sheetName val="Builtup_Area2"/>
      <sheetName val="Boq_-_Flats1"/>
      <sheetName val="MH(on_site)1"/>
      <sheetName val="Named_ranges1"/>
      <sheetName val="Master_Equipment_List1"/>
      <sheetName val="Notes_for_BOQ1"/>
      <sheetName val="A_O_R_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DSB"/>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Labour_productivity"/>
      <sheetName val="Quote_to_send"/>
      <sheetName val="Working_back_up"/>
      <sheetName val="Manpower_cost"/>
      <sheetName val="Machinery_cost"/>
      <sheetName val="gso"/>
      <sheetName val="E_Summary"/>
      <sheetName val="D_Cntnts"/>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S1_new-Overall-with_C8A"/>
      <sheetName val="Wood_Works-R1_"/>
      <sheetName val="Summary_-New_with_C8A)"/>
      <sheetName val="Boq_C7+A-MEP_"/>
      <sheetName val="Interim_--&gt;_Top"/>
      <sheetName val="Training"/>
      <sheetName val="TTL"/>
      <sheetName val="細目"/>
      <sheetName val="PERCENTAGE"/>
      <sheetName val="TIE-INS"/>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ow r="43">
          <cell r="K43">
            <v>357.72499999999991</v>
          </cell>
        </row>
      </sheetData>
      <sheetData sheetId="45">
        <row r="43">
          <cell r="K43">
            <v>357.72499999999991</v>
          </cell>
        </row>
      </sheetData>
      <sheetData sheetId="46">
        <row r="43">
          <cell r="K43">
            <v>357.72499999999991</v>
          </cell>
        </row>
      </sheetData>
      <sheetData sheetId="47">
        <row r="43">
          <cell r="K43">
            <v>357.72499999999991</v>
          </cell>
        </row>
      </sheetData>
      <sheetData sheetId="48">
        <row r="43">
          <cell r="K43">
            <v>357.72499999999991</v>
          </cell>
        </row>
      </sheetData>
      <sheetData sheetId="49">
        <row r="43">
          <cell r="K43">
            <v>357.72499999999991</v>
          </cell>
        </row>
      </sheetData>
      <sheetData sheetId="50">
        <row r="43">
          <cell r="K43">
            <v>357.72499999999991</v>
          </cell>
        </row>
      </sheetData>
      <sheetData sheetId="51">
        <row r="43">
          <cell r="K43">
            <v>357.72499999999991</v>
          </cell>
        </row>
      </sheetData>
      <sheetData sheetId="52">
        <row r="43">
          <cell r="K43">
            <v>357.72499999999991</v>
          </cell>
        </row>
      </sheetData>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efreshError="1"/>
      <sheetData sheetId="68" refreshError="1"/>
      <sheetData sheetId="69" refreshError="1"/>
      <sheetData sheetId="70">
        <row r="43">
          <cell r="K43">
            <v>357.72499999999991</v>
          </cell>
        </row>
      </sheetData>
      <sheetData sheetId="71" refreshError="1"/>
      <sheetData sheetId="72">
        <row r="43">
          <cell r="K43">
            <v>357.72499999999991</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43">
          <cell r="K43">
            <v>357.72499999999991</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ow r="43">
          <cell r="K43">
            <v>357.72499999999991</v>
          </cell>
        </row>
      </sheetData>
      <sheetData sheetId="102">
        <row r="43">
          <cell r="K43">
            <v>357.72499999999991</v>
          </cell>
        </row>
      </sheetData>
      <sheetData sheetId="103">
        <row r="43">
          <cell r="K43">
            <v>357.72499999999991</v>
          </cell>
        </row>
      </sheetData>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7">
          <cell r="I7" t="str">
            <v>Manpower</v>
          </cell>
        </row>
      </sheetData>
      <sheetData sheetId="117">
        <row r="7">
          <cell r="I7" t="str">
            <v>Manpower</v>
          </cell>
        </row>
      </sheetData>
      <sheetData sheetId="118">
        <row r="7">
          <cell r="I7" t="str">
            <v>Manpower</v>
          </cell>
        </row>
      </sheetData>
      <sheetData sheetId="119">
        <row r="43">
          <cell r="K43">
            <v>357.72499999999991</v>
          </cell>
        </row>
      </sheetData>
      <sheetData sheetId="120">
        <row r="43">
          <cell r="K43">
            <v>357.72499999999991</v>
          </cell>
        </row>
      </sheetData>
      <sheetData sheetId="121">
        <row r="43">
          <cell r="K43">
            <v>357.72499999999991</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efreshError="1"/>
      <sheetData sheetId="128" refreshError="1"/>
      <sheetData sheetId="129" refreshError="1"/>
      <sheetData sheetId="130" refreshError="1"/>
      <sheetData sheetId="131" refreshError="1"/>
      <sheetData sheetId="132" refreshError="1"/>
      <sheetData sheetId="133" refreshError="1"/>
      <sheetData sheetId="134">
        <row r="7">
          <cell r="I7" t="str">
            <v>Manpower</v>
          </cell>
        </row>
      </sheetData>
      <sheetData sheetId="135" refreshError="1"/>
      <sheetData sheetId="136" refreshError="1"/>
      <sheetData sheetId="137" refreshError="1"/>
      <sheetData sheetId="138" refreshError="1"/>
      <sheetData sheetId="139" refreshError="1"/>
      <sheetData sheetId="140">
        <row r="43">
          <cell r="K43">
            <v>357.72499999999991</v>
          </cell>
        </row>
      </sheetData>
      <sheetData sheetId="141">
        <row r="43">
          <cell r="K43">
            <v>357.72499999999991</v>
          </cell>
        </row>
      </sheetData>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ow r="7">
          <cell r="I7" t="str">
            <v>Manpower</v>
          </cell>
        </row>
      </sheetData>
      <sheetData sheetId="210">
        <row r="7">
          <cell r="I7" t="str">
            <v>Manpower</v>
          </cell>
        </row>
      </sheetData>
      <sheetData sheetId="211">
        <row r="7">
          <cell r="I7" t="str">
            <v>Manpower</v>
          </cell>
        </row>
      </sheetData>
      <sheetData sheetId="212">
        <row r="7">
          <cell r="I7" t="str">
            <v>Manpower</v>
          </cell>
        </row>
      </sheetData>
      <sheetData sheetId="213" refreshError="1"/>
      <sheetData sheetId="214" refreshError="1"/>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row r="43">
          <cell r="K43">
            <v>357.72499999999991</v>
          </cell>
        </row>
      </sheetData>
      <sheetData sheetId="255">
        <row r="43">
          <cell r="K43">
            <v>357.72499999999991</v>
          </cell>
        </row>
      </sheetData>
      <sheetData sheetId="256"/>
      <sheetData sheetId="257"/>
      <sheetData sheetId="258"/>
      <sheetData sheetId="259"/>
      <sheetData sheetId="260">
        <row r="43">
          <cell r="K43">
            <v>357.72499999999991</v>
          </cell>
        </row>
      </sheetData>
      <sheetData sheetId="261"/>
      <sheetData sheetId="262"/>
      <sheetData sheetId="263"/>
      <sheetData sheetId="264"/>
      <sheetData sheetId="265"/>
      <sheetData sheetId="266">
        <row r="43">
          <cell r="K43">
            <v>357.72499999999991</v>
          </cell>
        </row>
      </sheetData>
      <sheetData sheetId="267" refreshError="1"/>
      <sheetData sheetId="268"/>
      <sheetData sheetId="269"/>
      <sheetData sheetId="270"/>
      <sheetData sheetId="271"/>
      <sheetData sheetId="272"/>
      <sheetData sheetId="273"/>
      <sheetData sheetId="274"/>
      <sheetData sheetId="275"/>
      <sheetData sheetId="276">
        <row r="43">
          <cell r="K43">
            <v>357.72499999999991</v>
          </cell>
        </row>
      </sheetData>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ow r="43">
          <cell r="K43">
            <v>357.72499999999991</v>
          </cell>
        </row>
      </sheetData>
      <sheetData sheetId="297"/>
      <sheetData sheetId="298"/>
      <sheetData sheetId="299"/>
      <sheetData sheetId="300"/>
      <sheetData sheetId="301"/>
      <sheetData sheetId="302"/>
      <sheetData sheetId="303"/>
      <sheetData sheetId="304"/>
      <sheetData sheetId="305"/>
      <sheetData sheetId="306"/>
      <sheetData sheetId="307">
        <row r="43">
          <cell r="K43">
            <v>357.72499999999991</v>
          </cell>
        </row>
      </sheetData>
      <sheetData sheetId="308"/>
      <sheetData sheetId="309"/>
      <sheetData sheetId="310"/>
      <sheetData sheetId="311">
        <row r="43">
          <cell r="K43">
            <v>357.72499999999991</v>
          </cell>
        </row>
      </sheetData>
      <sheetData sheetId="312">
        <row r="43">
          <cell r="K43">
            <v>357.72499999999991</v>
          </cell>
        </row>
      </sheetData>
      <sheetData sheetId="313">
        <row r="43">
          <cell r="K43">
            <v>357.72499999999991</v>
          </cell>
        </row>
      </sheetData>
      <sheetData sheetId="314">
        <row r="43">
          <cell r="K43">
            <v>357.72499999999991</v>
          </cell>
        </row>
      </sheetData>
      <sheetData sheetId="315">
        <row r="43">
          <cell r="K43">
            <v>357.72499999999991</v>
          </cell>
        </row>
      </sheetData>
      <sheetData sheetId="316"/>
      <sheetData sheetId="317"/>
      <sheetData sheetId="318"/>
      <sheetData sheetId="319"/>
      <sheetData sheetId="320"/>
      <sheetData sheetId="321"/>
      <sheetData sheetId="322"/>
      <sheetData sheetId="323"/>
      <sheetData sheetId="324"/>
      <sheetData sheetId="325" refreshError="1"/>
      <sheetData sheetId="326" refreshError="1"/>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ow r="43">
          <cell r="K43">
            <v>357.72499999999991</v>
          </cell>
        </row>
      </sheetData>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row r="43">
          <cell r="K43">
            <v>357.72499999999991</v>
          </cell>
        </row>
      </sheetData>
      <sheetData sheetId="437"/>
      <sheetData sheetId="438"/>
      <sheetData sheetId="439"/>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refreshError="1"/>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row r="43">
          <cell r="K43">
            <v>357.72499999999991</v>
          </cell>
        </row>
      </sheetData>
      <sheetData sheetId="580"/>
      <sheetData sheetId="581">
        <row r="7">
          <cell r="I7" t="str">
            <v>Manpower</v>
          </cell>
        </row>
      </sheetData>
      <sheetData sheetId="582"/>
      <sheetData sheetId="583"/>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row r="7">
          <cell r="I7" t="str">
            <v>Manpower</v>
          </cell>
        </row>
      </sheetData>
      <sheetData sheetId="596"/>
      <sheetData sheetId="597"/>
      <sheetData sheetId="598"/>
      <sheetData sheetId="599"/>
      <sheetData sheetId="600"/>
      <sheetData sheetId="601"/>
      <sheetData sheetId="602"/>
      <sheetData sheetId="603"/>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Project Brief"/>
      <sheetName val="11. Weekly Progress"/>
      <sheetName val="Trial Bal "/>
      <sheetName val="pvc vent"/>
      <sheetName val="w_dn_idd"/>
      <sheetName val="col-reinft1"/>
      <sheetName val="Mechanical"/>
      <sheetName val="STEEL STRUCTURE"/>
      <sheetName val="Boq_ structure "/>
      <sheetName val="경비공통"/>
      <sheetName val="Fin Sum"/>
      <sheetName val="S"/>
      <sheetName val="EK B.3"/>
      <sheetName val="Wall Sched"/>
      <sheetName val="Civil_Boq1"/>
      <sheetName val="Inter_unit_set_off1"/>
      <sheetName val="G29A"/>
      <sheetName val="M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AN3"/>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見積書 8月５日提出"/>
      <sheetName val="G29A"/>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Raw Data"/>
      <sheetName val="List"/>
      <sheetName val="BOQ"/>
      <sheetName val="katsayı"/>
      <sheetName val="Testing"/>
      <sheetName val="Qo-1585"/>
      <sheetName val="ANALIZ"/>
      <sheetName val="③赤紙(日文)"/>
      <sheetName val="KADIKES2"/>
      <sheetName val="Co_Ef"/>
      <sheetName val="Co Eff"/>
      <sheetName val="TESİSAT"/>
      <sheetName val="Fit Out B2a"/>
      <sheetName val="FOL - Bar"/>
      <sheetName val="Option"/>
      <sheetName val="기계내역서"/>
      <sheetName val="Calendar"/>
      <sheetName val="Base_BM-rebar"/>
      <sheetName val="Raw_Data"/>
      <sheetName val="C3"/>
      <sheetName val="Payments and Cash Calls"/>
      <sheetName val="FitOutConfCentre"/>
      <sheetName val="Day work"/>
      <sheetName val="COST"/>
      <sheetName val="1"/>
      <sheetName val="Schedules"/>
      <sheetName val="SubmitCal"/>
      <sheetName val="Sheet1"/>
      <sheetName val="Trade"/>
      <sheetName val="mvac_Offer"/>
      <sheetName val="mvac_BOQ"/>
      <sheetName val="Summary"/>
      <sheetName val="Factors"/>
      <sheetName val="Register"/>
      <sheetName val="Chiet tinh dz22"/>
      <sheetName val="입찰내역 발주처 양식"/>
      <sheetName val="NPV"/>
      <sheetName val="Co_Eff"/>
      <sheetName val="Fit_Out_B2a"/>
      <sheetName val="AOP Summary-2"/>
      <sheetName val="공사내역"/>
      <sheetName val="#REF"/>
      <sheetName val="KABLO"/>
      <sheetName val="SPT vs PHI"/>
      <sheetName val="Base_BM-rebar1"/>
      <sheetName val="Raw_Data1"/>
      <sheetName val="Fit_Out_B2a1"/>
      <sheetName val="FOL_-_Bar"/>
      <sheetName val="Co_Eff1"/>
      <sheetName val="Payments_and_Cash_Calls"/>
      <sheetName val="Day_work"/>
      <sheetName val="Chiet_tinh_dz22"/>
      <sheetName val="입찰내역_발주처_양식"/>
      <sheetName val="AOP_Summary-2"/>
      <sheetName val="SPT_vs_PHI"/>
      <sheetName val="1.11.b"/>
      <sheetName val="Basic Material Costs"/>
      <sheetName val="Control"/>
      <sheetName val="Direct"/>
      <sheetName val="NOTES"/>
      <sheetName val="SEX"/>
      <sheetName val="Lstsub"/>
      <sheetName val="QUOTE_E"/>
      <sheetName val="opstat"/>
      <sheetName val="costs"/>
      <sheetName val="item #13  Structur"/>
      <sheetName val="Item # 20 Structure"/>
      <sheetName val="PE"/>
      <sheetName val="15.13"/>
      <sheetName val="upa"/>
      <sheetName val="MASTER_RATE ANALYSIS"/>
      <sheetName val="SRC-B3U2"/>
      <sheetName val="Bill07"/>
      <sheetName val="운반"/>
      <sheetName val="Architect"/>
      <sheetName val="공문"/>
      <sheetName val="Takeoff"/>
      <sheetName val="Data"/>
      <sheetName val="BYBU96"/>
      <sheetName val="Gravel in pond"/>
      <sheetName val="Eq. Mobilization"/>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ERECIN"/>
      <sheetName val="COLUMN"/>
      <sheetName val="MOS"/>
      <sheetName val="Part-A"/>
      <sheetName val="Basic_Material_Costs"/>
      <sheetName val="New Rates"/>
      <sheetName val="Rate Analysis"/>
      <sheetName val="FA_SUMMARY"/>
      <sheetName val="intr stool brkup"/>
      <sheetName val="SCHEDULE"/>
      <sheetName val="Food"/>
      <sheetName val="Build-up"/>
      <sheetName val=" GULF"/>
      <sheetName val="CSC"/>
      <sheetName val="Spread"/>
      <sheetName val="???? ??? ??"/>
      <sheetName val="报价费率计算表"/>
      <sheetName val="Headings"/>
      <sheetName val="Basement Budget"/>
      <sheetName val="11"/>
      <sheetName val="Equip"/>
      <sheetName val="laroux"/>
      <sheetName val="Summary "/>
      <sheetName val="VVa"/>
      <sheetName val="BOQ-FD PA"/>
      <sheetName val="Price List FD PA"/>
      <sheetName val="imput costi par."/>
      <sheetName val="Demand"/>
      <sheetName val="Occ"/>
      <sheetName val="VIABILITY"/>
      <sheetName val="BILL 1"/>
      <sheetName val="Sheet7"/>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item_#13__Structur1"/>
      <sheetName val="Item_#_20_Structure1"/>
      <sheetName val="MASTER_RATE_ANALYSIS1"/>
      <sheetName val="Gravel_in_pond1"/>
      <sheetName val="Eq__Mobilization1"/>
      <sheetName val="(Not_to_print)"/>
      <sheetName val="15_13"/>
      <sheetName val="mw"/>
      <sheetName val="Bill No. 3"/>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LOB"/>
      <sheetName val="sal"/>
      <sheetName val="MS08-01 S"/>
      <sheetName val="MS08-01 P"/>
      <sheetName val="A4 Register"/>
      <sheetName val="Cashflow Analysis"/>
      <sheetName val="mapping"/>
      <sheetName val="DBs"/>
      <sheetName val="Cost Sheet"/>
      <sheetName val="fire detection offer"/>
      <sheetName val="fire detection cost"/>
      <sheetName val="Price List"/>
      <sheetName val="vendor"/>
      <sheetName val="Formulas"/>
      <sheetName val="bkg"/>
      <sheetName val="cbrd460"/>
      <sheetName val="bcl"/>
      <sheetName val="1.0 Section 1 Cover"/>
      <sheetName val="analysis"/>
      <sheetName val="Labour"/>
      <sheetName val="Area Analysis"/>
      <sheetName val="Sensitivity"/>
      <sheetName val="DETAILED  BOQ"/>
      <sheetName val="Summ"/>
      <sheetName val="#3E1_GCR"/>
      <sheetName val="S3 Architectural"/>
      <sheetName val="FINA"/>
      <sheetName val="h-013211-2"/>
      <sheetName val="당초"/>
      <sheetName val="col-reinft1"/>
      <sheetName val="BT3-Package 05"/>
      <sheetName val="BOQ-Civil"/>
      <sheetName val="Bldg"/>
      <sheetName val="Est"/>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2.0 Section 2 Cover"/>
      <sheetName val="SOR"/>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office"/>
      <sheetName val="Lab"/>
      <sheetName val="DATI_CONS"/>
      <sheetName val="Kur"/>
      <sheetName val="Keşif-I"/>
      <sheetName val="HAKEDİŞ "/>
      <sheetName val="BUTCE+MANHOUR"/>
      <sheetName val="keşif özeti"/>
      <sheetName val="Katsayılar"/>
      <sheetName val="ELECTRICAL"/>
      <sheetName val="HVAC"/>
      <sheetName val="PLUMBING&amp;FF"/>
      <sheetName val="Bldg Wise Summaries 20-10-09"/>
      <sheetName val="Bill.10"/>
      <sheetName val="일위대가"/>
      <sheetName val="4"/>
      <sheetName val="E H - H. W.P."/>
      <sheetName val="E. H. Treatment for pile cap"/>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is"/>
      <sheetName val="DHEQSUPT"/>
      <sheetName val="GRSummary"/>
      <sheetName val="Funding Drwdn"/>
      <sheetName val="IPC"/>
      <sheetName val="Contents"/>
      <sheetName val="C P A Blinding"/>
      <sheetName val="BILL-6"/>
      <sheetName val="1. Summary Sheet (R01_Oct.2019)"/>
      <sheetName val="RTW4"/>
      <sheetName val="Filter Block"/>
      <sheetName val="1-G1"/>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TABLO-3"/>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BILL_11"/>
      <sheetName val="HAKEDİŞ_1"/>
      <sheetName val="keşif_özeti1"/>
      <sheetName val="Bill_101"/>
      <sheetName val="imput_costi_par_1"/>
      <sheetName val="BILL_1"/>
      <sheetName val="Bill_10"/>
      <sheetName val="Inputs"/>
      <sheetName val="B.100"/>
      <sheetName val="ARC308-1"/>
      <sheetName val="Data Sheet"/>
      <sheetName val="DETAIL"/>
      <sheetName val="B_100"/>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CBDG"/>
      <sheetName val="CREEL"/>
      <sheetName val="0RESULT"/>
      <sheetName val="schedule nos"/>
      <sheetName val="CERTIFICATE"/>
      <sheetName val="2.05 Sprinkler"/>
      <sheetName val="2.01 Electrical "/>
      <sheetName val="8.1-8.2"/>
      <sheetName val="8.3-8.4"/>
      <sheetName val="Category Lookup Table"/>
      <sheetName val="Netstatement"/>
      <sheetName val="EEV(Prilim)"/>
      <sheetName val="Specs"/>
      <sheetName val="Summary Transformers"/>
      <sheetName val="FORM5"/>
      <sheetName val="PB"/>
      <sheetName val="OnSchedule"/>
      <sheetName val="Budget"/>
      <sheetName val="Curve"/>
      <sheetName val="macros"/>
      <sheetName val="CostPlan"/>
      <sheetName val="COMPLEXALL"/>
      <sheetName val="Name"/>
      <sheetName val="dýsýplýn"/>
      <sheetName val="upa of boq"/>
      <sheetName val="inWords"/>
      <sheetName val="equipment"/>
      <sheetName val="Summary Foreign Comp"/>
      <sheetName val="material"/>
      <sheetName val="wordsdata"/>
      <sheetName val="Main Log"/>
      <sheetName val="Materials "/>
      <sheetName val="MAchinery(R1)"/>
      <sheetName val="APP. B"/>
      <sheetName val="App. A(contd)"/>
      <sheetName val="Col-Schedule"/>
      <sheetName val="BORDGC"/>
      <sheetName val="FAB별"/>
      <sheetName val="India F&amp;S Template"/>
      <sheetName val="sc"/>
      <sheetName val="200205C"/>
      <sheetName val="MOU"/>
      <sheetName val="Contra"/>
      <sheetName val="LetterofComf"/>
      <sheetName val="Forecast"/>
      <sheetName val="VO"/>
      <sheetName val="NegVO"/>
      <sheetName val="CrNotes"/>
      <sheetName val="AEAGraph"/>
      <sheetName val="Doha Farm"/>
      <sheetName val="15 문제점"/>
      <sheetName val="Preliminaries-REVISED"/>
      <sheetName val="p&amp;m"/>
      <sheetName val="01-RESOURCE LIST"/>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Payment"/>
      <sheetName val="Input"/>
      <sheetName val="Ti"/>
      <sheetName val="Criteria"/>
      <sheetName val="PROJECT BRIEF_EX_NEW_"/>
      <sheetName val="cal"/>
      <sheetName val="INPUT - Revenue &amp; CGS"/>
      <sheetName val="Code03"/>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PROJECT BRIEF(EX.NEW)"/>
      <sheetName val="Data_Sheet"/>
      <sheetName val="Staff Acco."/>
      <sheetName val="9618UH"/>
      <sheetName val="New Issue Pipeline"/>
      <sheetName val="BQMPALOC"/>
      <sheetName val="Degiskenler"/>
      <sheetName val="analizler"/>
      <sheetName val="Schedule(4)"/>
      <sheetName val="CASHFLOWS"/>
      <sheetName val="Master Data Sheet"/>
      <sheetName val="SUM"/>
      <sheetName val="Sheet8"/>
      <sheetName val="钢筋"/>
      <sheetName val="Rate_Analysis2"/>
      <sheetName val="E_H_Blinding1"/>
      <sheetName val="E_H_Excavation1"/>
      <sheetName val="Pc_name1"/>
      <sheetName val="C_P_A_Blinding"/>
      <sheetName val="imput_costi_par_2"/>
      <sheetName val="BILL_12"/>
      <sheetName val="15_133"/>
      <sheetName val="New_Rates2"/>
      <sheetName val="Basement_Budget"/>
      <sheetName val="Summary_2"/>
      <sheetName val="BOQ-FD_PA2"/>
      <sheetName val="Price_List_FD_PA2"/>
      <sheetName val="????_???_??2"/>
      <sheetName val="MS08-01_S1"/>
      <sheetName val="MS08-01_P1"/>
      <sheetName val="Cashflow_Analysis1"/>
      <sheetName val="Cost_Sheet1"/>
      <sheetName val="fire_detection_offer1"/>
      <sheetName val="fire_detection_cost1"/>
      <sheetName val="Price_List1"/>
      <sheetName val="US_Ship_Repair_Industry_Growth1"/>
      <sheetName val="Market_Overview1"/>
      <sheetName val="US_Shipyard_Repair_Output1"/>
      <sheetName val="Summary_Financials1"/>
      <sheetName val="HAKEDİŞ_2"/>
      <sheetName val="keşif_özeti2"/>
      <sheetName val="Bill_102"/>
      <sheetName val="1_0_Section_1_Cover2"/>
      <sheetName val="Bill_No__32"/>
      <sheetName val="intr_stool_brkup"/>
      <sheetName val="BT3-Package_051"/>
      <sheetName val="E_H_-_H__W_P_1"/>
      <sheetName val="E__H__Treatment_for_pile_cap1"/>
      <sheetName val="Ra__stair"/>
      <sheetName val="HQ-TO"/>
      <sheetName val="SS MH"/>
      <sheetName val="Manpower"/>
      <sheetName val="GWC"/>
      <sheetName val="NWC"/>
      <sheetName val="MANP"/>
      <sheetName val="Rates"/>
      <sheetName val="slipsumpR"/>
      <sheetName val="실행"/>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Schedule of Material Submittals"/>
      <sheetName val="STAFFSCHED "/>
      <sheetName val="MAIN"/>
      <sheetName val="Competitors"/>
      <sheetName val="업무처리전"/>
      <sheetName val="M_Budget"/>
      <sheetName val="Material_of_Quantities"/>
      <sheetName val="unit_price_list"/>
      <sheetName val="Project_Data"/>
      <sheetName val="아파트_"/>
      <sheetName val="Ｎｏ_13"/>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M_Budget1"/>
      <sheetName val="Material_of_Quantities1"/>
      <sheetName val="unit_price_list1"/>
      <sheetName val="Project_Data1"/>
      <sheetName val="Ｎｏ_131"/>
      <sheetName val="아파트_1"/>
      <sheetName val="Earthwork"/>
      <sheetName val="XL4Poppy"/>
      <sheetName val="Compar_28_12_17"/>
      <sheetName val="SUM-AIR-Submit"/>
      <sheetName val="MTO REV_2_ARMOR_"/>
      <sheetName val="Sheet2"/>
      <sheetName val="AQA"/>
      <sheetName val="Currency"/>
      <sheetName val="Sheet4"/>
      <sheetName val="도급양식"/>
      <sheetName val="nw4"/>
      <sheetName val="nw4 (2)"/>
      <sheetName val="PLT-SUM"/>
      <sheetName val="INDIRECTS"/>
      <sheetName val="SIVA"/>
      <sheetName val="SW"/>
      <sheetName val="SW (2)"/>
      <sheetName val="PRICE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upa_of_boq"/>
      <sheetName val="Summary_Foreign_Comp"/>
      <sheetName val="Doha_Farm"/>
      <sheetName val="15_문제점"/>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Basic_Material_Costs4"/>
      <sheetName val="MASTER_RATE_ANALYSIS5"/>
      <sheetName val="Gravel_in_pond5"/>
      <sheetName val="Eq__Mobilization5"/>
      <sheetName val="(Not_to_print)4"/>
      <sheetName val="_GULF3"/>
      <sheetName val="Area_Analysis3"/>
      <sheetName val="DETAILED__BOQ3"/>
      <sheetName val="S3_Architectural"/>
      <sheetName val="Funding_Drwdn"/>
      <sheetName val="Bldg_Wise_Summaries_20-10-09"/>
      <sheetName val="A4_Register"/>
      <sheetName val="INDIRECT_COST"/>
      <sheetName val="Sign_(2)"/>
      <sheetName val="Materials_"/>
      <sheetName val="Data_Sheet1"/>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Summary_Transformers"/>
      <sheetName val="PROJECT_BRIEF(EX_NEW)"/>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GULF4"/>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Area_Analysis4"/>
      <sheetName val="DETAILED__BOQ4"/>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Category_Lookup_Table4"/>
      <sheetName val="Funding_Drwdn1"/>
      <sheetName val="INDIRECT_COST1"/>
      <sheetName val="Sign_(2)1"/>
      <sheetName val="01-RESOURCE_LIST1"/>
      <sheetName val="Materials_1"/>
      <sheetName val="Not_in_Budget(F)1"/>
      <sheetName val="HD_Mat'ls(J)1"/>
      <sheetName val="Disputed_Rates(L)1"/>
      <sheetName val="Filter_Block1"/>
      <sheetName val="1__Summary_Sheet_(R01_Oct_20191"/>
      <sheetName val="Data_Sheet2"/>
      <sheetName val="Summary_Transformers1"/>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2_05_Sprinkler4"/>
      <sheetName val="2_01_Electrical_4"/>
      <sheetName val="8_1-8_24"/>
      <sheetName val="8_3-8_44"/>
      <sheetName val="PROJECT_BRIEF(EX_NEW)1"/>
      <sheetName val="SW_(2)"/>
      <sheetName val="Civil_Work_-_B_Wall"/>
      <sheetName val="SHADES_&amp;_GATES"/>
      <sheetName val="NOTES_(2)"/>
      <sheetName val="LANDSCAPE_(2)"/>
      <sheetName val="Civil_Work_-_B_Wall_(2)"/>
      <sheetName val="LANDSCAPE_(Hard_&amp;_Soft)"/>
      <sheetName val="Civil_Work_-_B_Wall_(3)"/>
      <sheetName val="PROJECT_BRIEF_EX_NEW_4"/>
      <sheetName val="INPUT_-_Revenue_&amp;_CGS4"/>
      <sheetName val="Part_A4"/>
      <sheetName val="Staff_Acco_1"/>
      <sheetName val="New_Issue_Pipeline1"/>
      <sheetName val="Main_Log1"/>
      <sheetName val="SS_MH1"/>
      <sheetName val="2_0_Section_2_Cover"/>
      <sheetName val="8-31-98"/>
      <sheetName val="worksheet inchican"/>
      <sheetName val="combined 9-30"/>
      <sheetName val="____ ___ __"/>
      <sheetName val="___________"/>
      <sheetName val="___________1"/>
      <sheetName val="Cable Codes"/>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Mp-team 1"/>
      <sheetName val="MATERIALS"/>
      <sheetName val="Control Sheet Header"/>
      <sheetName val="G2- Ground works"/>
      <sheetName val="PRODL297"/>
      <sheetName val="2"/>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row r="16">
          <cell r="G16">
            <v>1</v>
          </cell>
        </row>
      </sheetData>
      <sheetData sheetId="83">
        <row r="16">
          <cell r="G16">
            <v>1</v>
          </cell>
        </row>
      </sheetData>
      <sheetData sheetId="84"/>
      <sheetData sheetId="85">
        <row r="16">
          <cell r="G16">
            <v>1</v>
          </cell>
        </row>
      </sheetData>
      <sheetData sheetId="86">
        <row r="16">
          <cell r="G16">
            <v>1</v>
          </cell>
        </row>
      </sheetData>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ow r="16">
          <cell r="G16">
            <v>0</v>
          </cell>
        </row>
      </sheetData>
      <sheetData sheetId="114">
        <row r="16">
          <cell r="G16">
            <v>0</v>
          </cell>
        </row>
      </sheetData>
      <sheetData sheetId="115">
        <row r="16">
          <cell r="G16">
            <v>0</v>
          </cell>
        </row>
      </sheetData>
      <sheetData sheetId="116">
        <row r="16">
          <cell r="G16">
            <v>0</v>
          </cell>
        </row>
      </sheetData>
      <sheetData sheetId="117">
        <row r="16">
          <cell r="G16">
            <v>0</v>
          </cell>
        </row>
      </sheetData>
      <sheetData sheetId="118">
        <row r="16">
          <cell r="G16">
            <v>0</v>
          </cell>
        </row>
      </sheetData>
      <sheetData sheetId="119">
        <row r="16">
          <cell r="G16">
            <v>0</v>
          </cell>
        </row>
      </sheetData>
      <sheetData sheetId="120">
        <row r="16">
          <cell r="G16">
            <v>0</v>
          </cell>
        </row>
      </sheetData>
      <sheetData sheetId="121">
        <row r="16">
          <cell r="G16">
            <v>0</v>
          </cell>
        </row>
      </sheetData>
      <sheetData sheetId="122">
        <row r="16">
          <cell r="G16">
            <v>0</v>
          </cell>
        </row>
      </sheetData>
      <sheetData sheetId="123" refreshError="1"/>
      <sheetData sheetId="124" refreshError="1"/>
      <sheetData sheetId="125" refreshError="1"/>
      <sheetData sheetId="126" refreshError="1"/>
      <sheetData sheetId="127" refreshError="1"/>
      <sheetData sheetId="128">
        <row r="16">
          <cell r="G16">
            <v>0</v>
          </cell>
        </row>
      </sheetData>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16">
          <cell r="G16">
            <v>0</v>
          </cell>
        </row>
      </sheetData>
      <sheetData sheetId="148">
        <row r="16">
          <cell r="G16">
            <v>0</v>
          </cell>
        </row>
      </sheetData>
      <sheetData sheetId="149">
        <row r="16">
          <cell r="G16">
            <v>0</v>
          </cell>
        </row>
      </sheetData>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ow r="16">
          <cell r="G16">
            <v>0</v>
          </cell>
        </row>
      </sheetData>
      <sheetData sheetId="160">
        <row r="16">
          <cell r="G16">
            <v>0</v>
          </cell>
        </row>
      </sheetData>
      <sheetData sheetId="161">
        <row r="16">
          <cell r="G16">
            <v>0</v>
          </cell>
        </row>
      </sheetData>
      <sheetData sheetId="162">
        <row r="16">
          <cell r="G16">
            <v>0</v>
          </cell>
        </row>
      </sheetData>
      <sheetData sheetId="163">
        <row r="16">
          <cell r="G16">
            <v>0</v>
          </cell>
        </row>
      </sheetData>
      <sheetData sheetId="164">
        <row r="16">
          <cell r="G16">
            <v>0</v>
          </cell>
        </row>
      </sheetData>
      <sheetData sheetId="165">
        <row r="16">
          <cell r="G16">
            <v>0</v>
          </cell>
        </row>
      </sheetData>
      <sheetData sheetId="166">
        <row r="16">
          <cell r="G16">
            <v>0</v>
          </cell>
        </row>
      </sheetData>
      <sheetData sheetId="167">
        <row r="16">
          <cell r="G16">
            <v>0</v>
          </cell>
        </row>
      </sheetData>
      <sheetData sheetId="168">
        <row r="16">
          <cell r="G16">
            <v>0</v>
          </cell>
        </row>
      </sheetData>
      <sheetData sheetId="169">
        <row r="16">
          <cell r="G16">
            <v>0</v>
          </cell>
        </row>
      </sheetData>
      <sheetData sheetId="170">
        <row r="16">
          <cell r="G16">
            <v>0</v>
          </cell>
        </row>
      </sheetData>
      <sheetData sheetId="171">
        <row r="16">
          <cell r="G16">
            <v>0</v>
          </cell>
        </row>
      </sheetData>
      <sheetData sheetId="172">
        <row r="16">
          <cell r="G16">
            <v>0</v>
          </cell>
        </row>
      </sheetData>
      <sheetData sheetId="173">
        <row r="16">
          <cell r="G16">
            <v>0</v>
          </cell>
        </row>
      </sheetData>
      <sheetData sheetId="174">
        <row r="16">
          <cell r="G16">
            <v>0</v>
          </cell>
        </row>
      </sheetData>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ow r="16">
          <cell r="G16">
            <v>0</v>
          </cell>
        </row>
      </sheetData>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ow r="16">
          <cell r="G16">
            <v>0</v>
          </cell>
        </row>
      </sheetData>
      <sheetData sheetId="224">
        <row r="16">
          <cell r="G16">
            <v>0</v>
          </cell>
        </row>
      </sheetData>
      <sheetData sheetId="225">
        <row r="16">
          <cell r="G16">
            <v>0</v>
          </cell>
        </row>
      </sheetData>
      <sheetData sheetId="226">
        <row r="16">
          <cell r="G16">
            <v>0</v>
          </cell>
        </row>
      </sheetData>
      <sheetData sheetId="227">
        <row r="16">
          <cell r="G16">
            <v>0</v>
          </cell>
        </row>
      </sheetData>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efreshError="1"/>
      <sheetData sheetId="234" refreshError="1"/>
      <sheetData sheetId="235">
        <row r="16">
          <cell r="G16">
            <v>0</v>
          </cell>
        </row>
      </sheetData>
      <sheetData sheetId="236">
        <row r="16">
          <cell r="G16">
            <v>0</v>
          </cell>
        </row>
      </sheetData>
      <sheetData sheetId="237">
        <row r="16">
          <cell r="G16">
            <v>0</v>
          </cell>
        </row>
      </sheetData>
      <sheetData sheetId="238">
        <row r="16">
          <cell r="G16">
            <v>0</v>
          </cell>
        </row>
      </sheetData>
      <sheetData sheetId="239">
        <row r="16">
          <cell r="G16">
            <v>0</v>
          </cell>
        </row>
      </sheetData>
      <sheetData sheetId="240">
        <row r="16">
          <cell r="G16">
            <v>0</v>
          </cell>
        </row>
      </sheetData>
      <sheetData sheetId="241">
        <row r="16">
          <cell r="G16">
            <v>0</v>
          </cell>
        </row>
      </sheetData>
      <sheetData sheetId="242">
        <row r="16">
          <cell r="G16">
            <v>0</v>
          </cell>
        </row>
      </sheetData>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0</v>
          </cell>
        </row>
      </sheetData>
      <sheetData sheetId="335">
        <row r="16">
          <cell r="G16">
            <v>0</v>
          </cell>
        </row>
      </sheetData>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ow r="16">
          <cell r="G16">
            <v>0</v>
          </cell>
        </row>
      </sheetData>
      <sheetData sheetId="349">
        <row r="16">
          <cell r="G16">
            <v>0</v>
          </cell>
        </row>
      </sheetData>
      <sheetData sheetId="350">
        <row r="16">
          <cell r="G16">
            <v>0</v>
          </cell>
        </row>
      </sheetData>
      <sheetData sheetId="351">
        <row r="16">
          <cell r="G16">
            <v>1</v>
          </cell>
        </row>
      </sheetData>
      <sheetData sheetId="352">
        <row r="16">
          <cell r="G16">
            <v>0</v>
          </cell>
        </row>
      </sheetData>
      <sheetData sheetId="353">
        <row r="16">
          <cell r="G16">
            <v>0</v>
          </cell>
        </row>
      </sheetData>
      <sheetData sheetId="354">
        <row r="16">
          <cell r="G16">
            <v>0</v>
          </cell>
        </row>
      </sheetData>
      <sheetData sheetId="355">
        <row r="16">
          <cell r="G16">
            <v>0</v>
          </cell>
        </row>
      </sheetData>
      <sheetData sheetId="356">
        <row r="16">
          <cell r="G16">
            <v>0</v>
          </cell>
        </row>
      </sheetData>
      <sheetData sheetId="357">
        <row r="16">
          <cell r="G16">
            <v>0</v>
          </cell>
        </row>
      </sheetData>
      <sheetData sheetId="358">
        <row r="16">
          <cell r="G16">
            <v>0</v>
          </cell>
        </row>
      </sheetData>
      <sheetData sheetId="359">
        <row r="16">
          <cell r="G16">
            <v>1</v>
          </cell>
        </row>
      </sheetData>
      <sheetData sheetId="360">
        <row r="16">
          <cell r="G16">
            <v>0</v>
          </cell>
        </row>
      </sheetData>
      <sheetData sheetId="361">
        <row r="16">
          <cell r="G16">
            <v>0</v>
          </cell>
        </row>
      </sheetData>
      <sheetData sheetId="362">
        <row r="16">
          <cell r="G16">
            <v>0</v>
          </cell>
        </row>
      </sheetData>
      <sheetData sheetId="363">
        <row r="16">
          <cell r="G16">
            <v>0</v>
          </cell>
        </row>
      </sheetData>
      <sheetData sheetId="364">
        <row r="16">
          <cell r="G16">
            <v>0</v>
          </cell>
        </row>
      </sheetData>
      <sheetData sheetId="365">
        <row r="16">
          <cell r="G16">
            <v>0</v>
          </cell>
        </row>
      </sheetData>
      <sheetData sheetId="366">
        <row r="16">
          <cell r="G16">
            <v>0</v>
          </cell>
        </row>
      </sheetData>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16">
          <cell r="G16">
            <v>0</v>
          </cell>
        </row>
      </sheetData>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ow r="16">
          <cell r="G16">
            <v>0</v>
          </cell>
        </row>
      </sheetData>
      <sheetData sheetId="405">
        <row r="16">
          <cell r="G16">
            <v>0</v>
          </cell>
        </row>
      </sheetData>
      <sheetData sheetId="406">
        <row r="16">
          <cell r="G16">
            <v>0</v>
          </cell>
        </row>
      </sheetData>
      <sheetData sheetId="407">
        <row r="16">
          <cell r="G16">
            <v>0</v>
          </cell>
        </row>
      </sheetData>
      <sheetData sheetId="408"/>
      <sheetData sheetId="409">
        <row r="16">
          <cell r="G16">
            <v>0</v>
          </cell>
        </row>
      </sheetData>
      <sheetData sheetId="410">
        <row r="16">
          <cell r="G16">
            <v>0</v>
          </cell>
        </row>
      </sheetData>
      <sheetData sheetId="41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ow r="16">
          <cell r="G16">
            <v>0</v>
          </cell>
        </row>
      </sheetData>
      <sheetData sheetId="453"/>
      <sheetData sheetId="454">
        <row r="16">
          <cell r="G16">
            <v>0</v>
          </cell>
        </row>
      </sheetData>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ow r="16">
          <cell r="G16">
            <v>0</v>
          </cell>
        </row>
      </sheetData>
      <sheetData sheetId="478"/>
      <sheetData sheetId="479">
        <row r="16">
          <cell r="G16">
            <v>0</v>
          </cell>
        </row>
      </sheetData>
      <sheetData sheetId="480">
        <row r="16">
          <cell r="G16">
            <v>0</v>
          </cell>
        </row>
      </sheetData>
      <sheetData sheetId="481">
        <row r="16">
          <cell r="G16">
            <v>0</v>
          </cell>
        </row>
      </sheetData>
      <sheetData sheetId="482">
        <row r="16">
          <cell r="G16">
            <v>0</v>
          </cell>
        </row>
      </sheetData>
      <sheetData sheetId="483">
        <row r="16">
          <cell r="G16">
            <v>0</v>
          </cell>
        </row>
      </sheetData>
      <sheetData sheetId="484">
        <row r="16">
          <cell r="G16">
            <v>0</v>
          </cell>
        </row>
      </sheetData>
      <sheetData sheetId="485" refreshError="1"/>
      <sheetData sheetId="486" refreshError="1"/>
      <sheetData sheetId="487" refreshError="1"/>
      <sheetData sheetId="488" refreshError="1"/>
      <sheetData sheetId="489" refreshError="1"/>
      <sheetData sheetId="490">
        <row r="16">
          <cell r="G16">
            <v>0</v>
          </cell>
        </row>
      </sheetData>
      <sheetData sheetId="491">
        <row r="16">
          <cell r="G16">
            <v>0</v>
          </cell>
        </row>
      </sheetData>
      <sheetData sheetId="492">
        <row r="16">
          <cell r="G16">
            <v>0</v>
          </cell>
        </row>
      </sheetData>
      <sheetData sheetId="493"/>
      <sheetData sheetId="494">
        <row r="16">
          <cell r="G16">
            <v>0</v>
          </cell>
        </row>
      </sheetData>
      <sheetData sheetId="495">
        <row r="16">
          <cell r="G16">
            <v>0</v>
          </cell>
        </row>
      </sheetData>
      <sheetData sheetId="496"/>
      <sheetData sheetId="497">
        <row r="16">
          <cell r="G16">
            <v>0</v>
          </cell>
        </row>
      </sheetData>
      <sheetData sheetId="498">
        <row r="16">
          <cell r="G16">
            <v>0</v>
          </cell>
        </row>
      </sheetData>
      <sheetData sheetId="499">
        <row r="16">
          <cell r="G16">
            <v>1</v>
          </cell>
        </row>
      </sheetData>
      <sheetData sheetId="500">
        <row r="16">
          <cell r="G16">
            <v>0</v>
          </cell>
        </row>
      </sheetData>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row r="16">
          <cell r="G16">
            <v>0</v>
          </cell>
        </row>
      </sheetData>
      <sheetData sheetId="514"/>
      <sheetData sheetId="515">
        <row r="16">
          <cell r="G16">
            <v>0</v>
          </cell>
        </row>
      </sheetData>
      <sheetData sheetId="516"/>
      <sheetData sheetId="517"/>
      <sheetData sheetId="518"/>
      <sheetData sheetId="519">
        <row r="16">
          <cell r="G16">
            <v>0</v>
          </cell>
        </row>
      </sheetData>
      <sheetData sheetId="520"/>
      <sheetData sheetId="521"/>
      <sheetData sheetId="522"/>
      <sheetData sheetId="523"/>
      <sheetData sheetId="524"/>
      <sheetData sheetId="525"/>
      <sheetData sheetId="526"/>
      <sheetData sheetId="527">
        <row r="16">
          <cell r="G16">
            <v>0</v>
          </cell>
        </row>
      </sheetData>
      <sheetData sheetId="528"/>
      <sheetData sheetId="529"/>
      <sheetData sheetId="530"/>
      <sheetData sheetId="531"/>
      <sheetData sheetId="532">
        <row r="16">
          <cell r="G16">
            <v>0</v>
          </cell>
        </row>
      </sheetData>
      <sheetData sheetId="533">
        <row r="16">
          <cell r="G16">
            <v>0</v>
          </cell>
        </row>
      </sheetData>
      <sheetData sheetId="534"/>
      <sheetData sheetId="535"/>
      <sheetData sheetId="536">
        <row r="16">
          <cell r="G16">
            <v>0</v>
          </cell>
        </row>
      </sheetData>
      <sheetData sheetId="537"/>
      <sheetData sheetId="538">
        <row r="16">
          <cell r="G16">
            <v>0</v>
          </cell>
        </row>
      </sheetData>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row r="16">
          <cell r="G16">
            <v>1</v>
          </cell>
        </row>
      </sheetData>
      <sheetData sheetId="558">
        <row r="16">
          <cell r="G16">
            <v>1</v>
          </cell>
        </row>
      </sheetData>
      <sheetData sheetId="559"/>
      <sheetData sheetId="560"/>
      <sheetData sheetId="561"/>
      <sheetData sheetId="562">
        <row r="16">
          <cell r="G16">
            <v>1</v>
          </cell>
        </row>
      </sheetData>
      <sheetData sheetId="563">
        <row r="16">
          <cell r="G16">
            <v>1</v>
          </cell>
        </row>
      </sheetData>
      <sheetData sheetId="564">
        <row r="16">
          <cell r="G16">
            <v>1</v>
          </cell>
        </row>
      </sheetData>
      <sheetData sheetId="565"/>
      <sheetData sheetId="566">
        <row r="16">
          <cell r="G16">
            <v>1</v>
          </cell>
        </row>
      </sheetData>
      <sheetData sheetId="567">
        <row r="16">
          <cell r="G16">
            <v>1</v>
          </cell>
        </row>
      </sheetData>
      <sheetData sheetId="568">
        <row r="16">
          <cell r="G16">
            <v>1</v>
          </cell>
        </row>
      </sheetData>
      <sheetData sheetId="569">
        <row r="16">
          <cell r="G16">
            <v>1</v>
          </cell>
        </row>
      </sheetData>
      <sheetData sheetId="570">
        <row r="16">
          <cell r="G16">
            <v>1</v>
          </cell>
        </row>
      </sheetData>
      <sheetData sheetId="571"/>
      <sheetData sheetId="572">
        <row r="16">
          <cell r="G16">
            <v>1</v>
          </cell>
        </row>
      </sheetData>
      <sheetData sheetId="573">
        <row r="16">
          <cell r="G16">
            <v>1</v>
          </cell>
        </row>
      </sheetData>
      <sheetData sheetId="574">
        <row r="16">
          <cell r="G16">
            <v>1</v>
          </cell>
        </row>
      </sheetData>
      <sheetData sheetId="575">
        <row r="16">
          <cell r="G16">
            <v>1</v>
          </cell>
        </row>
      </sheetData>
      <sheetData sheetId="576"/>
      <sheetData sheetId="577"/>
      <sheetData sheetId="578">
        <row r="16">
          <cell r="G16">
            <v>1</v>
          </cell>
        </row>
      </sheetData>
      <sheetData sheetId="579">
        <row r="16">
          <cell r="G16">
            <v>0</v>
          </cell>
        </row>
      </sheetData>
      <sheetData sheetId="580">
        <row r="16">
          <cell r="G16">
            <v>1</v>
          </cell>
        </row>
      </sheetData>
      <sheetData sheetId="581">
        <row r="16">
          <cell r="G16">
            <v>0</v>
          </cell>
        </row>
      </sheetData>
      <sheetData sheetId="582">
        <row r="16">
          <cell r="G16">
            <v>0</v>
          </cell>
        </row>
      </sheetData>
      <sheetData sheetId="583"/>
      <sheetData sheetId="584">
        <row r="16">
          <cell r="G16">
            <v>1</v>
          </cell>
        </row>
      </sheetData>
      <sheetData sheetId="585">
        <row r="16">
          <cell r="G16">
            <v>1</v>
          </cell>
        </row>
      </sheetData>
      <sheetData sheetId="586">
        <row r="16">
          <cell r="G16">
            <v>1</v>
          </cell>
        </row>
      </sheetData>
      <sheetData sheetId="587"/>
      <sheetData sheetId="588">
        <row r="16">
          <cell r="G16">
            <v>1</v>
          </cell>
        </row>
      </sheetData>
      <sheetData sheetId="589">
        <row r="16">
          <cell r="G16">
            <v>1</v>
          </cell>
        </row>
      </sheetData>
      <sheetData sheetId="590">
        <row r="16">
          <cell r="G16">
            <v>1</v>
          </cell>
        </row>
      </sheetData>
      <sheetData sheetId="591">
        <row r="16">
          <cell r="G16">
            <v>1</v>
          </cell>
        </row>
      </sheetData>
      <sheetData sheetId="592">
        <row r="16">
          <cell r="G16">
            <v>1</v>
          </cell>
        </row>
      </sheetData>
      <sheetData sheetId="593">
        <row r="16">
          <cell r="G16">
            <v>1</v>
          </cell>
        </row>
      </sheetData>
      <sheetData sheetId="594">
        <row r="16">
          <cell r="G16">
            <v>1</v>
          </cell>
        </row>
      </sheetData>
      <sheetData sheetId="595">
        <row r="16">
          <cell r="G16">
            <v>1</v>
          </cell>
        </row>
      </sheetData>
      <sheetData sheetId="596">
        <row r="16">
          <cell r="G16">
            <v>1</v>
          </cell>
        </row>
      </sheetData>
      <sheetData sheetId="597">
        <row r="16">
          <cell r="G16">
            <v>1</v>
          </cell>
        </row>
      </sheetData>
      <sheetData sheetId="598"/>
      <sheetData sheetId="599">
        <row r="16">
          <cell r="G16">
            <v>1</v>
          </cell>
        </row>
      </sheetData>
      <sheetData sheetId="600">
        <row r="16">
          <cell r="G16">
            <v>1</v>
          </cell>
        </row>
      </sheetData>
      <sheetData sheetId="601" refreshError="1"/>
      <sheetData sheetId="602">
        <row r="16">
          <cell r="G16">
            <v>1</v>
          </cell>
        </row>
      </sheetData>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ow r="16">
          <cell r="G16">
            <v>1</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row r="16">
          <cell r="G16">
            <v>0</v>
          </cell>
        </row>
      </sheetData>
      <sheetData sheetId="622"/>
      <sheetData sheetId="623">
        <row r="16">
          <cell r="G16">
            <v>0</v>
          </cell>
        </row>
      </sheetData>
      <sheetData sheetId="624">
        <row r="16">
          <cell r="G16">
            <v>1</v>
          </cell>
        </row>
      </sheetData>
      <sheetData sheetId="625">
        <row r="16">
          <cell r="G16">
            <v>0</v>
          </cell>
        </row>
      </sheetData>
      <sheetData sheetId="626">
        <row r="16">
          <cell r="G16">
            <v>1</v>
          </cell>
        </row>
      </sheetData>
      <sheetData sheetId="627">
        <row r="16">
          <cell r="G16">
            <v>0</v>
          </cell>
        </row>
      </sheetData>
      <sheetData sheetId="628"/>
      <sheetData sheetId="629">
        <row r="16">
          <cell r="G16">
            <v>0</v>
          </cell>
        </row>
      </sheetData>
      <sheetData sheetId="630">
        <row r="16">
          <cell r="G16">
            <v>0</v>
          </cell>
        </row>
      </sheetData>
      <sheetData sheetId="631"/>
      <sheetData sheetId="632"/>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sheetData sheetId="639">
        <row r="16">
          <cell r="G16">
            <v>0</v>
          </cell>
        </row>
      </sheetData>
      <sheetData sheetId="640"/>
      <sheetData sheetId="641">
        <row r="16">
          <cell r="G16">
            <v>0</v>
          </cell>
        </row>
      </sheetData>
      <sheetData sheetId="642">
        <row r="16">
          <cell r="G16">
            <v>0</v>
          </cell>
        </row>
      </sheetData>
      <sheetData sheetId="643">
        <row r="16">
          <cell r="G16">
            <v>0</v>
          </cell>
        </row>
      </sheetData>
      <sheetData sheetId="644">
        <row r="16">
          <cell r="G16">
            <v>0</v>
          </cell>
        </row>
      </sheetData>
      <sheetData sheetId="645">
        <row r="16">
          <cell r="G16">
            <v>0</v>
          </cell>
        </row>
      </sheetData>
      <sheetData sheetId="646">
        <row r="16">
          <cell r="G16">
            <v>0</v>
          </cell>
        </row>
      </sheetData>
      <sheetData sheetId="647">
        <row r="16">
          <cell r="G16">
            <v>0</v>
          </cell>
        </row>
      </sheetData>
      <sheetData sheetId="648">
        <row r="16">
          <cell r="G16">
            <v>0</v>
          </cell>
        </row>
      </sheetData>
      <sheetData sheetId="649">
        <row r="16">
          <cell r="G16">
            <v>0</v>
          </cell>
        </row>
      </sheetData>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ow r="16">
          <cell r="G16">
            <v>0</v>
          </cell>
        </row>
      </sheetData>
      <sheetData sheetId="661">
        <row r="16">
          <cell r="G16">
            <v>0</v>
          </cell>
        </row>
      </sheetData>
      <sheetData sheetId="662"/>
      <sheetData sheetId="663"/>
      <sheetData sheetId="664">
        <row r="16">
          <cell r="G16">
            <v>0</v>
          </cell>
        </row>
      </sheetData>
      <sheetData sheetId="665">
        <row r="16">
          <cell r="G16">
            <v>0</v>
          </cell>
        </row>
      </sheetData>
      <sheetData sheetId="666">
        <row r="16">
          <cell r="G16">
            <v>0</v>
          </cell>
        </row>
      </sheetData>
      <sheetData sheetId="667"/>
      <sheetData sheetId="668"/>
      <sheetData sheetId="669">
        <row r="16">
          <cell r="G16">
            <v>0</v>
          </cell>
        </row>
      </sheetData>
      <sheetData sheetId="670">
        <row r="16">
          <cell r="G16">
            <v>0</v>
          </cell>
        </row>
      </sheetData>
      <sheetData sheetId="671"/>
      <sheetData sheetId="672"/>
      <sheetData sheetId="673" refreshError="1"/>
      <sheetData sheetId="674" refreshError="1"/>
      <sheetData sheetId="675" refreshError="1"/>
      <sheetData sheetId="676" refreshError="1"/>
      <sheetData sheetId="677" refreshError="1"/>
      <sheetData sheetId="678">
        <row r="16">
          <cell r="G16">
            <v>0</v>
          </cell>
        </row>
      </sheetData>
      <sheetData sheetId="679"/>
      <sheetData sheetId="680"/>
      <sheetData sheetId="681">
        <row r="16">
          <cell r="G16">
            <v>0</v>
          </cell>
        </row>
      </sheetData>
      <sheetData sheetId="682">
        <row r="16">
          <cell r="G16">
            <v>0</v>
          </cell>
        </row>
      </sheetData>
      <sheetData sheetId="683">
        <row r="16">
          <cell r="G16">
            <v>0</v>
          </cell>
        </row>
      </sheetData>
      <sheetData sheetId="684" refreshError="1"/>
      <sheetData sheetId="685" refreshError="1"/>
      <sheetData sheetId="686" refreshError="1"/>
      <sheetData sheetId="687" refreshError="1"/>
      <sheetData sheetId="688"/>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sheetData sheetId="699">
        <row r="16">
          <cell r="G16">
            <v>0</v>
          </cell>
        </row>
      </sheetData>
      <sheetData sheetId="700"/>
      <sheetData sheetId="701">
        <row r="16">
          <cell r="G16">
            <v>0</v>
          </cell>
        </row>
      </sheetData>
      <sheetData sheetId="702">
        <row r="16">
          <cell r="G16">
            <v>0</v>
          </cell>
        </row>
      </sheetData>
      <sheetData sheetId="703">
        <row r="16">
          <cell r="G16">
            <v>0</v>
          </cell>
        </row>
      </sheetData>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row r="16">
          <cell r="G16">
            <v>0</v>
          </cell>
        </row>
      </sheetData>
      <sheetData sheetId="714" refreshError="1"/>
      <sheetData sheetId="715" refreshError="1"/>
      <sheetData sheetId="716" refreshError="1"/>
      <sheetData sheetId="717" refreshError="1"/>
      <sheetData sheetId="718" refreshError="1"/>
      <sheetData sheetId="719">
        <row r="16">
          <cell r="G16">
            <v>1</v>
          </cell>
        </row>
      </sheetData>
      <sheetData sheetId="720">
        <row r="16">
          <cell r="G16">
            <v>0</v>
          </cell>
        </row>
      </sheetData>
      <sheetData sheetId="721" refreshError="1"/>
      <sheetData sheetId="722">
        <row r="16">
          <cell r="G16">
            <v>1</v>
          </cell>
        </row>
      </sheetData>
      <sheetData sheetId="723">
        <row r="16">
          <cell r="G16">
            <v>0</v>
          </cell>
        </row>
      </sheetData>
      <sheetData sheetId="724">
        <row r="16">
          <cell r="G16">
            <v>1</v>
          </cell>
        </row>
      </sheetData>
      <sheetData sheetId="725">
        <row r="16">
          <cell r="G16">
            <v>1</v>
          </cell>
        </row>
      </sheetData>
      <sheetData sheetId="726"/>
      <sheetData sheetId="727">
        <row r="16">
          <cell r="G16">
            <v>1</v>
          </cell>
        </row>
      </sheetData>
      <sheetData sheetId="728"/>
      <sheetData sheetId="729">
        <row r="16">
          <cell r="G16">
            <v>1</v>
          </cell>
        </row>
      </sheetData>
      <sheetData sheetId="730">
        <row r="16">
          <cell r="G16">
            <v>0</v>
          </cell>
        </row>
      </sheetData>
      <sheetData sheetId="731">
        <row r="16">
          <cell r="G16">
            <v>1</v>
          </cell>
        </row>
      </sheetData>
      <sheetData sheetId="732">
        <row r="16">
          <cell r="G16">
            <v>0</v>
          </cell>
        </row>
      </sheetData>
      <sheetData sheetId="733">
        <row r="16">
          <cell r="G16">
            <v>0</v>
          </cell>
        </row>
      </sheetData>
      <sheetData sheetId="734">
        <row r="16">
          <cell r="G16">
            <v>0</v>
          </cell>
        </row>
      </sheetData>
      <sheetData sheetId="735"/>
      <sheetData sheetId="736">
        <row r="16">
          <cell r="G16">
            <v>0</v>
          </cell>
        </row>
      </sheetData>
      <sheetData sheetId="737">
        <row r="16">
          <cell r="G16">
            <v>0</v>
          </cell>
        </row>
      </sheetData>
      <sheetData sheetId="738">
        <row r="16">
          <cell r="G16">
            <v>0</v>
          </cell>
        </row>
      </sheetData>
      <sheetData sheetId="739"/>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16">
          <cell r="G16">
            <v>0</v>
          </cell>
        </row>
      </sheetData>
      <sheetData sheetId="746">
        <row r="16">
          <cell r="G16">
            <v>0</v>
          </cell>
        </row>
      </sheetData>
      <sheetData sheetId="747">
        <row r="8">
          <cell r="B8">
            <v>43731</v>
          </cell>
        </row>
      </sheetData>
      <sheetData sheetId="748"/>
      <sheetData sheetId="749">
        <row r="16">
          <cell r="G16">
            <v>0</v>
          </cell>
        </row>
      </sheetData>
      <sheetData sheetId="750">
        <row r="16">
          <cell r="G16">
            <v>0</v>
          </cell>
        </row>
      </sheetData>
      <sheetData sheetId="751">
        <row r="16">
          <cell r="G16">
            <v>0</v>
          </cell>
        </row>
      </sheetData>
      <sheetData sheetId="752"/>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row r="16">
          <cell r="G16">
            <v>0</v>
          </cell>
        </row>
      </sheetData>
      <sheetData sheetId="768"/>
      <sheetData sheetId="769">
        <row r="16">
          <cell r="G16">
            <v>0</v>
          </cell>
        </row>
      </sheetData>
      <sheetData sheetId="770"/>
      <sheetData sheetId="771">
        <row r="16">
          <cell r="G16">
            <v>0</v>
          </cell>
        </row>
      </sheetData>
      <sheetData sheetId="772">
        <row r="16">
          <cell r="G16">
            <v>0</v>
          </cell>
        </row>
      </sheetData>
      <sheetData sheetId="773"/>
      <sheetData sheetId="774">
        <row r="16">
          <cell r="G16">
            <v>0</v>
          </cell>
        </row>
      </sheetData>
      <sheetData sheetId="775"/>
      <sheetData sheetId="776">
        <row r="16">
          <cell r="G16">
            <v>0</v>
          </cell>
        </row>
      </sheetData>
      <sheetData sheetId="777">
        <row r="16">
          <cell r="G16">
            <v>0</v>
          </cell>
        </row>
      </sheetData>
      <sheetData sheetId="778">
        <row r="16">
          <cell r="G16">
            <v>0</v>
          </cell>
        </row>
      </sheetData>
      <sheetData sheetId="779">
        <row r="16">
          <cell r="G16">
            <v>0</v>
          </cell>
        </row>
      </sheetData>
      <sheetData sheetId="780">
        <row r="16">
          <cell r="G16">
            <v>0</v>
          </cell>
        </row>
      </sheetData>
      <sheetData sheetId="781">
        <row r="16">
          <cell r="G16">
            <v>0</v>
          </cell>
        </row>
      </sheetData>
      <sheetData sheetId="782">
        <row r="16">
          <cell r="G16">
            <v>0</v>
          </cell>
        </row>
      </sheetData>
      <sheetData sheetId="783">
        <row r="16">
          <cell r="G16">
            <v>0</v>
          </cell>
        </row>
      </sheetData>
      <sheetData sheetId="784">
        <row r="16">
          <cell r="G16">
            <v>0</v>
          </cell>
        </row>
      </sheetData>
      <sheetData sheetId="785">
        <row r="16">
          <cell r="G16">
            <v>0</v>
          </cell>
        </row>
      </sheetData>
      <sheetData sheetId="786">
        <row r="16">
          <cell r="G16">
            <v>0</v>
          </cell>
        </row>
      </sheetData>
      <sheetData sheetId="787"/>
      <sheetData sheetId="788">
        <row r="16">
          <cell r="G16">
            <v>0</v>
          </cell>
        </row>
      </sheetData>
      <sheetData sheetId="789">
        <row r="16">
          <cell r="G16">
            <v>0</v>
          </cell>
        </row>
      </sheetData>
      <sheetData sheetId="790">
        <row r="16">
          <cell r="G16">
            <v>0</v>
          </cell>
        </row>
      </sheetData>
      <sheetData sheetId="791"/>
      <sheetData sheetId="792">
        <row r="16">
          <cell r="G16">
            <v>0</v>
          </cell>
        </row>
      </sheetData>
      <sheetData sheetId="793">
        <row r="16">
          <cell r="G16">
            <v>0</v>
          </cell>
        </row>
      </sheetData>
      <sheetData sheetId="794">
        <row r="16">
          <cell r="G16">
            <v>0</v>
          </cell>
        </row>
      </sheetData>
      <sheetData sheetId="795">
        <row r="16">
          <cell r="G16">
            <v>0</v>
          </cell>
        </row>
      </sheetData>
      <sheetData sheetId="796"/>
      <sheetData sheetId="797">
        <row r="16">
          <cell r="G16">
            <v>0</v>
          </cell>
        </row>
      </sheetData>
      <sheetData sheetId="798">
        <row r="16">
          <cell r="G16">
            <v>0</v>
          </cell>
        </row>
      </sheetData>
      <sheetData sheetId="799"/>
      <sheetData sheetId="800">
        <row r="16">
          <cell r="G16">
            <v>0</v>
          </cell>
        </row>
      </sheetData>
      <sheetData sheetId="801"/>
      <sheetData sheetId="802">
        <row r="16">
          <cell r="G16">
            <v>0</v>
          </cell>
        </row>
      </sheetData>
      <sheetData sheetId="803">
        <row r="16">
          <cell r="G16">
            <v>0</v>
          </cell>
        </row>
      </sheetData>
      <sheetData sheetId="804">
        <row r="16">
          <cell r="G16">
            <v>0</v>
          </cell>
        </row>
      </sheetData>
      <sheetData sheetId="805"/>
      <sheetData sheetId="806">
        <row r="16">
          <cell r="G16">
            <v>0</v>
          </cell>
        </row>
      </sheetData>
      <sheetData sheetId="807"/>
      <sheetData sheetId="808">
        <row r="16">
          <cell r="G16">
            <v>0</v>
          </cell>
        </row>
      </sheetData>
      <sheetData sheetId="809">
        <row r="16">
          <cell r="G16">
            <v>0</v>
          </cell>
        </row>
      </sheetData>
      <sheetData sheetId="810">
        <row r="16">
          <cell r="G16">
            <v>0</v>
          </cell>
        </row>
      </sheetData>
      <sheetData sheetId="811"/>
      <sheetData sheetId="812">
        <row r="16">
          <cell r="G16">
            <v>0</v>
          </cell>
        </row>
      </sheetData>
      <sheetData sheetId="813">
        <row r="16">
          <cell r="G16">
            <v>1</v>
          </cell>
        </row>
      </sheetData>
      <sheetData sheetId="814">
        <row r="16">
          <cell r="G16">
            <v>0</v>
          </cell>
        </row>
      </sheetData>
      <sheetData sheetId="815">
        <row r="16">
          <cell r="G16">
            <v>0</v>
          </cell>
        </row>
      </sheetData>
      <sheetData sheetId="816"/>
      <sheetData sheetId="817"/>
      <sheetData sheetId="818">
        <row r="16">
          <cell r="G16">
            <v>0</v>
          </cell>
        </row>
      </sheetData>
      <sheetData sheetId="819"/>
      <sheetData sheetId="820">
        <row r="16">
          <cell r="G16">
            <v>0</v>
          </cell>
        </row>
      </sheetData>
      <sheetData sheetId="821">
        <row r="16">
          <cell r="G16">
            <v>1</v>
          </cell>
        </row>
      </sheetData>
      <sheetData sheetId="822"/>
      <sheetData sheetId="823">
        <row r="16">
          <cell r="G16">
            <v>0</v>
          </cell>
        </row>
      </sheetData>
      <sheetData sheetId="824">
        <row r="16">
          <cell r="G16">
            <v>0</v>
          </cell>
        </row>
      </sheetData>
      <sheetData sheetId="825">
        <row r="16">
          <cell r="G16">
            <v>1</v>
          </cell>
        </row>
      </sheetData>
      <sheetData sheetId="826">
        <row r="16">
          <cell r="G16">
            <v>0</v>
          </cell>
        </row>
      </sheetData>
      <sheetData sheetId="827"/>
      <sheetData sheetId="828">
        <row r="16">
          <cell r="G16">
            <v>0</v>
          </cell>
        </row>
      </sheetData>
      <sheetData sheetId="829"/>
      <sheetData sheetId="830">
        <row r="16">
          <cell r="G16">
            <v>0</v>
          </cell>
        </row>
      </sheetData>
      <sheetData sheetId="831"/>
      <sheetData sheetId="832">
        <row r="16">
          <cell r="G16">
            <v>0</v>
          </cell>
        </row>
      </sheetData>
      <sheetData sheetId="833"/>
      <sheetData sheetId="834"/>
      <sheetData sheetId="835"/>
      <sheetData sheetId="836">
        <row r="16">
          <cell r="G16">
            <v>0</v>
          </cell>
        </row>
      </sheetData>
      <sheetData sheetId="837"/>
      <sheetData sheetId="838"/>
      <sheetData sheetId="839">
        <row r="16">
          <cell r="G16">
            <v>0</v>
          </cell>
        </row>
      </sheetData>
      <sheetData sheetId="840"/>
      <sheetData sheetId="841"/>
      <sheetData sheetId="842">
        <row r="16">
          <cell r="G16">
            <v>0</v>
          </cell>
        </row>
      </sheetData>
      <sheetData sheetId="843"/>
      <sheetData sheetId="844"/>
      <sheetData sheetId="845">
        <row r="16">
          <cell r="G16">
            <v>0</v>
          </cell>
        </row>
      </sheetData>
      <sheetData sheetId="846">
        <row r="16">
          <cell r="G16">
            <v>0</v>
          </cell>
        </row>
      </sheetData>
      <sheetData sheetId="847">
        <row r="16">
          <cell r="G16">
            <v>0</v>
          </cell>
        </row>
      </sheetData>
      <sheetData sheetId="848">
        <row r="16">
          <cell r="G16">
            <v>0</v>
          </cell>
        </row>
      </sheetData>
      <sheetData sheetId="849"/>
      <sheetData sheetId="850">
        <row r="16">
          <cell r="G16">
            <v>0</v>
          </cell>
        </row>
      </sheetData>
      <sheetData sheetId="851">
        <row r="16">
          <cell r="G16">
            <v>0</v>
          </cell>
        </row>
      </sheetData>
      <sheetData sheetId="852">
        <row r="16">
          <cell r="G16">
            <v>0</v>
          </cell>
        </row>
      </sheetData>
      <sheetData sheetId="853">
        <row r="16">
          <cell r="G16">
            <v>0</v>
          </cell>
        </row>
      </sheetData>
      <sheetData sheetId="854"/>
      <sheetData sheetId="855"/>
      <sheetData sheetId="856">
        <row r="16">
          <cell r="G16">
            <v>0</v>
          </cell>
        </row>
      </sheetData>
      <sheetData sheetId="857">
        <row r="16">
          <cell r="G16">
            <v>0</v>
          </cell>
        </row>
      </sheetData>
      <sheetData sheetId="858">
        <row r="16">
          <cell r="G16">
            <v>0</v>
          </cell>
        </row>
      </sheetData>
      <sheetData sheetId="859">
        <row r="16">
          <cell r="G16">
            <v>0</v>
          </cell>
        </row>
      </sheetData>
      <sheetData sheetId="860"/>
      <sheetData sheetId="861"/>
      <sheetData sheetId="862">
        <row r="16">
          <cell r="G16">
            <v>0</v>
          </cell>
        </row>
      </sheetData>
      <sheetData sheetId="863"/>
      <sheetData sheetId="864"/>
      <sheetData sheetId="865">
        <row r="16">
          <cell r="G16">
            <v>0</v>
          </cell>
        </row>
      </sheetData>
      <sheetData sheetId="866">
        <row r="16">
          <cell r="G16">
            <v>0</v>
          </cell>
        </row>
      </sheetData>
      <sheetData sheetId="867"/>
      <sheetData sheetId="868">
        <row r="16">
          <cell r="G16">
            <v>0</v>
          </cell>
        </row>
      </sheetData>
      <sheetData sheetId="869">
        <row r="16">
          <cell r="G16">
            <v>0</v>
          </cell>
        </row>
      </sheetData>
      <sheetData sheetId="870"/>
      <sheetData sheetId="871"/>
      <sheetData sheetId="872">
        <row r="16">
          <cell r="G16">
            <v>0</v>
          </cell>
        </row>
      </sheetData>
      <sheetData sheetId="873"/>
      <sheetData sheetId="874">
        <row r="16">
          <cell r="G16">
            <v>0</v>
          </cell>
        </row>
      </sheetData>
      <sheetData sheetId="875"/>
      <sheetData sheetId="876"/>
      <sheetData sheetId="877"/>
      <sheetData sheetId="878"/>
      <sheetData sheetId="879">
        <row r="16">
          <cell r="G16">
            <v>0</v>
          </cell>
        </row>
      </sheetData>
      <sheetData sheetId="880">
        <row r="16">
          <cell r="G16">
            <v>0</v>
          </cell>
        </row>
      </sheetData>
      <sheetData sheetId="881">
        <row r="16">
          <cell r="G16">
            <v>0</v>
          </cell>
        </row>
      </sheetData>
      <sheetData sheetId="882"/>
      <sheetData sheetId="883"/>
      <sheetData sheetId="884"/>
      <sheetData sheetId="885"/>
      <sheetData sheetId="886"/>
      <sheetData sheetId="887">
        <row r="16">
          <cell r="G16">
            <v>0</v>
          </cell>
        </row>
      </sheetData>
      <sheetData sheetId="888">
        <row r="16">
          <cell r="G16">
            <v>0</v>
          </cell>
        </row>
      </sheetData>
      <sheetData sheetId="889"/>
      <sheetData sheetId="890"/>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sheetData sheetId="909">
        <row r="16">
          <cell r="G16">
            <v>0</v>
          </cell>
        </row>
      </sheetData>
      <sheetData sheetId="910"/>
      <sheetData sheetId="911">
        <row r="16">
          <cell r="G16">
            <v>0</v>
          </cell>
        </row>
      </sheetData>
      <sheetData sheetId="912"/>
      <sheetData sheetId="913"/>
      <sheetData sheetId="914">
        <row r="16">
          <cell r="G16">
            <v>0</v>
          </cell>
        </row>
      </sheetData>
      <sheetData sheetId="915">
        <row r="16">
          <cell r="G16">
            <v>0</v>
          </cell>
        </row>
      </sheetData>
      <sheetData sheetId="916">
        <row r="16">
          <cell r="G16">
            <v>0</v>
          </cell>
        </row>
      </sheetData>
      <sheetData sheetId="917">
        <row r="16">
          <cell r="G16">
            <v>0</v>
          </cell>
        </row>
      </sheetData>
      <sheetData sheetId="918"/>
      <sheetData sheetId="919">
        <row r="16">
          <cell r="G16">
            <v>0</v>
          </cell>
        </row>
      </sheetData>
      <sheetData sheetId="920"/>
      <sheetData sheetId="921"/>
      <sheetData sheetId="922">
        <row r="16">
          <cell r="G16">
            <v>0</v>
          </cell>
        </row>
      </sheetData>
      <sheetData sheetId="923">
        <row r="16">
          <cell r="G16">
            <v>0</v>
          </cell>
        </row>
      </sheetData>
      <sheetData sheetId="924"/>
      <sheetData sheetId="925"/>
      <sheetData sheetId="926">
        <row r="16">
          <cell r="G16">
            <v>0</v>
          </cell>
        </row>
      </sheetData>
      <sheetData sheetId="927">
        <row r="16">
          <cell r="G16">
            <v>0</v>
          </cell>
        </row>
      </sheetData>
      <sheetData sheetId="928">
        <row r="16">
          <cell r="G16">
            <v>0</v>
          </cell>
        </row>
      </sheetData>
      <sheetData sheetId="929">
        <row r="16">
          <cell r="G16">
            <v>0</v>
          </cell>
        </row>
      </sheetData>
      <sheetData sheetId="930">
        <row r="16">
          <cell r="G16">
            <v>0</v>
          </cell>
        </row>
      </sheetData>
      <sheetData sheetId="931"/>
      <sheetData sheetId="932">
        <row r="16">
          <cell r="G16">
            <v>0</v>
          </cell>
        </row>
      </sheetData>
      <sheetData sheetId="933"/>
      <sheetData sheetId="934">
        <row r="16">
          <cell r="G16">
            <v>0</v>
          </cell>
        </row>
      </sheetData>
      <sheetData sheetId="935"/>
      <sheetData sheetId="936">
        <row r="16">
          <cell r="G16">
            <v>0</v>
          </cell>
        </row>
      </sheetData>
      <sheetData sheetId="937"/>
      <sheetData sheetId="938">
        <row r="16">
          <cell r="G16">
            <v>0</v>
          </cell>
        </row>
      </sheetData>
      <sheetData sheetId="939"/>
      <sheetData sheetId="940">
        <row r="16">
          <cell r="G16">
            <v>0</v>
          </cell>
        </row>
      </sheetData>
      <sheetData sheetId="941"/>
      <sheetData sheetId="942">
        <row r="16">
          <cell r="G16">
            <v>0</v>
          </cell>
        </row>
      </sheetData>
      <sheetData sheetId="943"/>
      <sheetData sheetId="944">
        <row r="16">
          <cell r="G16">
            <v>0</v>
          </cell>
        </row>
      </sheetData>
      <sheetData sheetId="945"/>
      <sheetData sheetId="946"/>
      <sheetData sheetId="947"/>
      <sheetData sheetId="948">
        <row r="16">
          <cell r="G16">
            <v>0</v>
          </cell>
        </row>
      </sheetData>
      <sheetData sheetId="949">
        <row r="16">
          <cell r="G16">
            <v>0</v>
          </cell>
        </row>
      </sheetData>
      <sheetData sheetId="950">
        <row r="16">
          <cell r="G16">
            <v>0</v>
          </cell>
        </row>
      </sheetData>
      <sheetData sheetId="951">
        <row r="16">
          <cell r="G16">
            <v>0</v>
          </cell>
        </row>
      </sheetData>
      <sheetData sheetId="952"/>
      <sheetData sheetId="953"/>
      <sheetData sheetId="954">
        <row r="16">
          <cell r="G16">
            <v>0</v>
          </cell>
        </row>
      </sheetData>
      <sheetData sheetId="955">
        <row r="16">
          <cell r="G16">
            <v>0</v>
          </cell>
        </row>
      </sheetData>
      <sheetData sheetId="956"/>
      <sheetData sheetId="957">
        <row r="16">
          <cell r="G16">
            <v>0</v>
          </cell>
        </row>
      </sheetData>
      <sheetData sheetId="958"/>
      <sheetData sheetId="959"/>
      <sheetData sheetId="960">
        <row r="16">
          <cell r="G16">
            <v>0</v>
          </cell>
        </row>
      </sheetData>
      <sheetData sheetId="961">
        <row r="16">
          <cell r="G16">
            <v>0</v>
          </cell>
        </row>
      </sheetData>
      <sheetData sheetId="962"/>
      <sheetData sheetId="963"/>
      <sheetData sheetId="964"/>
      <sheetData sheetId="965"/>
      <sheetData sheetId="966">
        <row r="16">
          <cell r="G16">
            <v>0</v>
          </cell>
        </row>
      </sheetData>
      <sheetData sheetId="967"/>
      <sheetData sheetId="968"/>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ow r="16">
          <cell r="G16">
            <v>0</v>
          </cell>
        </row>
      </sheetData>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row r="16">
          <cell r="G16">
            <v>0</v>
          </cell>
        </row>
      </sheetData>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row r="16">
          <cell r="G16">
            <v>0</v>
          </cell>
        </row>
      </sheetData>
      <sheetData sheetId="1008"/>
      <sheetData sheetId="1009"/>
      <sheetData sheetId="1010"/>
      <sheetData sheetId="1011"/>
      <sheetData sheetId="1012"/>
      <sheetData sheetId="1013"/>
      <sheetData sheetId="1014"/>
      <sheetData sheetId="1015"/>
      <sheetData sheetId="1016"/>
      <sheetData sheetId="1017"/>
      <sheetData sheetId="1018">
        <row r="16">
          <cell r="G16">
            <v>0</v>
          </cell>
        </row>
      </sheetData>
      <sheetData sheetId="1019"/>
      <sheetData sheetId="1020"/>
      <sheetData sheetId="1021"/>
      <sheetData sheetId="1022"/>
      <sheetData sheetId="1023"/>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sheetData sheetId="1042"/>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SHOPLIST"/>
      <sheetName val="Notes"/>
      <sheetName val="Basis"/>
      <sheetName val="TAS"/>
      <sheetName val="icmal"/>
      <sheetName val="SubmitCal"/>
      <sheetName val="Penthouse Apartment"/>
      <sheetName val="#REF"/>
      <sheetName val="Cash2"/>
      <sheetName val="Z"/>
      <sheetName val="Raw Data"/>
      <sheetName val="Su}}ary"/>
      <sheetName val="StattCo yCharges"/>
      <sheetName val="GFA_HQ_Building"/>
      <sheetName val="GFA_Conference"/>
      <sheetName val="LEVEL SHEET"/>
      <sheetName val="SPT vs PHI"/>
      <sheetName val="CASHFLOWS"/>
      <sheetName val="LABOUR HISTOGRAM"/>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改加胶玻璃、室外栏杆"/>
      <sheetName val="Graph Data (DO NOT PRINT)"/>
      <sheetName val="D-623D"/>
      <sheetName val="1"/>
      <sheetName val="BOQ"/>
      <sheetName val="Bill No. 2"/>
      <sheetName val="CT Thang Mo"/>
      <sheetName val="Lab Cum Hist"/>
      <sheetName val="ancillary"/>
      <sheetName val="Sheet2"/>
      <sheetName val="CT  PL"/>
      <sheetName val=""/>
      <sheetName val="BQ_External"/>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FOL - Bar"/>
      <sheetName val="budget summary (2)"/>
      <sheetName val="Budget Analysis Summary"/>
      <sheetName val="intr stool brkup"/>
      <sheetName val="Sheet1"/>
      <sheetName val="Data"/>
      <sheetName val="Tender Summary"/>
      <sheetName val="Insurance Ext"/>
      <sheetName val="Prelims"/>
      <sheetName val="企业表一"/>
      <sheetName val="M-5C"/>
      <sheetName val="M-5A"/>
      <sheetName val="Customize Your Invoice"/>
      <sheetName val="B"/>
      <sheetName val="HVAC BoQ"/>
      <sheetName val="PriceSummary"/>
      <sheetName val="ANNEXURE-A"/>
      <sheetName val="Body Sheet"/>
      <sheetName val="1.0 Executive Summary"/>
      <sheetName val="GFA_HQ_Building1"/>
      <sheetName val="Geneí¬_x0008_i_x0000__x0000__x0014__x0000_0."/>
      <sheetName val="70_x0000_,/0_x0000_s«_x0008_i_x0000_Æø_x0003_í¬_x0008_i_x0000_"/>
      <sheetName val="Budget"/>
      <sheetName val="LABOUR_HISTOGRAM"/>
      <sheetName val="JAS"/>
      <sheetName val="GFA_Conference1"/>
      <sheetName val="StattCo_yCharges"/>
      <sheetName val="Penthouse_Apartment"/>
      <sheetName val="Chiet_tinh_dz22"/>
      <sheetName val="Chiet_tinh_dz35"/>
      <sheetName val="CT_Thang_Mo"/>
      <sheetName val="Raw_Data"/>
      <sheetName val="@risk_rents_and_incentives"/>
      <sheetName val="Car_park_lease"/>
      <sheetName val="Net_rent_analysis"/>
      <sheetName val="Poz-1_"/>
      <sheetName val="Lab_Cum_Hist"/>
      <sheetName val="Graph_Data_(DO_NOT_PRINT)"/>
      <sheetName val="FOL_-_Bar"/>
      <sheetName val="LEVEL_SHEET"/>
      <sheetName val="SPT_vs_PHI"/>
      <sheetName val="Bill_No__2"/>
      <sheetName val="budget_summary_(2)"/>
      <sheetName val="Budget_Analysis_Summary"/>
      <sheetName val="HQ-TO"/>
      <sheetName val="ConferenceCentre_x0000_옰ʒ䄂ʒ鵠ʐ䄂ʒ閐̐䄂ʒ蕈̐"/>
      <sheetName val="Rate analysis"/>
      <sheetName val="BQ_External1"/>
      <sheetName val="LABOUR_HISTOGRAM1"/>
      <sheetName val="Top sheet"/>
      <sheetName val="COC"/>
      <sheetName val="List"/>
      <sheetName val="Projet,_methodes_&amp;_couts"/>
      <sheetName val="Risques_majeurs_&amp;_Frais_Ind_"/>
      <sheetName val="CT__PL"/>
      <sheetName val="Currencies"/>
      <sheetName val="Ap A"/>
      <sheetName val="Bill 2"/>
      <sheetName val="POWER"/>
      <sheetName val="MTP"/>
      <sheetName val="기계내역서"/>
      <sheetName val="DATAS"/>
      <sheetName val="concrete"/>
      <sheetName val="beam-reinft-IIInd floor"/>
      <sheetName val="SHOPLIST.xls"/>
      <sheetName val="2 Div 14 "/>
      <sheetName val="Bill 1"/>
      <sheetName val="Bill 3"/>
      <sheetName val="Bill 4"/>
      <sheetName val="Bill 5"/>
      <sheetName val="Bill 6"/>
      <sheetName val="Bill 7"/>
      <sheetName val="Inputs"/>
      <sheetName val="Rate_Analysis"/>
      <sheetName val="ACT_SPS"/>
      <sheetName val="SPSF"/>
      <sheetName val="Invoice Summary"/>
      <sheetName val="Sheet3"/>
      <sheetName val="Tender_Summary"/>
      <sheetName val="Insurance_Ext"/>
      <sheetName val="sal"/>
      <sheetName val="Wall"/>
      <sheetName val="_x0000__x0000__x0000__x0000__x0000__x0000__x0000__x0000_"/>
      <sheetName val="POWER ASSUMPTIONS"/>
      <sheetName val="Customize_Your_Invoice"/>
      <sheetName val="HVAC_BoQ"/>
      <sheetName val="Dubai golf"/>
      <sheetName val="beam-reinft-machine rm"/>
      <sheetName val="girder"/>
      <sheetName val="Rocker"/>
      <sheetName val="98Price"/>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intr_stool_brkup"/>
      <sheetName val="Top_sheet"/>
      <sheetName val="Body_Sheet"/>
      <sheetName val="1_0_Executive_Summary"/>
      <sheetName val="PROJECT BRIEF"/>
      <sheetName val="C (3)"/>
      <sheetName val="SAP"/>
      <sheetName val="CODE"/>
      <sheetName val="Civil Boq"/>
      <sheetName val="HIRED LABOUR CODE"/>
      <sheetName val="PA- Consutant "/>
      <sheetName val="Design"/>
      <sheetName val="upa"/>
      <sheetName val="foot-slab reinft"/>
      <sheetName val="공종별_집계금액"/>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Activity List"/>
      <sheetName val="마산월령동골조물량변경"/>
      <sheetName val="Softscape Buildup"/>
      <sheetName val="Mat'l Rate"/>
      <sheetName val="WITHOUT C&amp;I PROFIT (3)"/>
      <sheetName val="Geneí¬_x0008_i"/>
      <sheetName val="70"/>
      <sheetName val="CERTIFICATE"/>
      <sheetName val="MOS"/>
      <sheetName val="GFA_HQ_Building6"/>
      <sheetName val="Bill_21"/>
      <sheetName val="2_Div_14_"/>
      <sheetName val="250mm"/>
      <sheetName val="200mm"/>
      <sheetName val="160mm"/>
      <sheetName val="FITTINGS"/>
      <sheetName val="VALVE CHAMBERS"/>
      <sheetName val="Fire Hydrants"/>
      <sheetName val="B.GATE VALVE"/>
      <sheetName val="Sub G1 Fire"/>
      <sheetName val="Sub G12 Fire"/>
      <sheetName val="BILL COV"/>
      <sheetName val="Ap_A"/>
      <sheetName val="SHOPLIST_xls"/>
      <sheetName val="Geneí¬i0_"/>
      <sheetName val="70,/0s«iÆøí¬i"/>
      <sheetName val="Invoice_Summary"/>
      <sheetName val="PROJECT_BRIEF"/>
      <sheetName val="Ra  stair"/>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Day work"/>
      <sheetName val="INSTR"/>
      <sheetName val="Bill_11"/>
      <sheetName val="Bill_31"/>
      <sheetName val="Bill_41"/>
      <sheetName val="Bill_51"/>
      <sheetName val="Bill_61"/>
      <sheetName val="Bill_71"/>
      <sheetName val="ConferenceCentre?옰ʒ䄂ʒ鵠ʐ䄂ʒ閐̐䄂ʒ蕈̐"/>
      <sheetName val="Toolbox"/>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Ap_A1"/>
      <sheetName val="2_Div_14_1"/>
      <sheetName val="Bill_22"/>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PROJECT_BRIEF1"/>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Dubai_golf"/>
      <sheetName val="beam-reinft-IIInd_floor"/>
      <sheetName val="POWER_ASSUMPTIONS"/>
      <sheetName val="beam-reinft-machine_rm"/>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C_(3)1"/>
      <sheetName val="C_(3)"/>
      <sheetName val="Data_Summary"/>
      <sheetName val="PMWeb data"/>
      <sheetName val="갑지"/>
      <sheetName val="15-MECH"/>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RA-markate"/>
      <sheetName val="BOQ_Direct_selling cost"/>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w't table"/>
      <sheetName val="cp-e1"/>
      <sheetName val="COLUMN"/>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Day_work"/>
      <sheetName val="房屋及建筑物"/>
      <sheetName val="XL4Poppy"/>
      <sheetName val="B185-B-2"/>
      <sheetName val="B185-B-3"/>
      <sheetName val="B185-B-4"/>
      <sheetName val="B185-B-5"/>
      <sheetName val="B185-B-6"/>
      <sheetName val="B185-B-7"/>
      <sheetName val="B185-B-8"/>
      <sheetName val="B185-B-9.1"/>
      <sheetName val="B185-B-9.2"/>
      <sheetName val="CHART OF ACCOUNTS"/>
      <sheetName val="E-Bill No.6 A-O"/>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escalation"/>
      <sheetName val="ANAL"/>
      <sheetName val="B03"/>
      <sheetName val="B09.1"/>
      <sheetName val="Working for RCC"/>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Lists"/>
      <sheetName val="2.2)Revised Cash Flow"/>
      <sheetName val="Materials_Cost(PCC)"/>
      <sheetName val="India_F&amp;S_Template"/>
      <sheetName val="IO_LIST"/>
      <sheetName val="Material_"/>
      <sheetName val="Quote_Sheet"/>
      <sheetName val="col-reinft1"/>
      <sheetName val="SIEMENS"/>
      <sheetName val="Material List "/>
      <sheetName val="입찰내역 발주처 양식"/>
      <sheetName val="ConferenceCentre_x005f_x0000_옰ʒ䄂ʒ鵠ʐ䄂ʒ"/>
      <sheetName val="Geneí¬_x005f_x0008_i_x005f_x0000__x005f_x0000__x0"/>
      <sheetName val="70_x005f_x0000_,_0_x005f_x0000_s«_x005f_x0008_i_x"/>
      <sheetName val="Geneí¬_x005f_x0008_i"/>
      <sheetName val="SStaff-Sept2013"/>
      <sheetName val="Index List"/>
      <sheetName val="Type List"/>
      <sheetName val="File Types"/>
      <sheetName val="LIST DO NOT REMOVE"/>
      <sheetName val="Prices"/>
      <sheetName val="Rate summary"/>
      <sheetName val="#REF!"/>
      <sheetName val="SW-TEO"/>
      <sheetName val="科目余额表正式"/>
      <sheetName val="PMWeb_data"/>
      <sheetName val="SS_MH"/>
      <sheetName val="SS MH"/>
      <sheetName val="Quantity"/>
      <sheetName val="??-BLDG"/>
      <sheetName val="PNT-QUOT-#3"/>
      <sheetName val="COAT&amp;WRAP-QIOT-#3"/>
      <sheetName val="ml"/>
      <sheetName val="집계표(OPTION)"/>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Earthwork"/>
      <sheetName val="GIAVLIEU"/>
      <sheetName val="Project Cost Breakdown"/>
      <sheetName val="Gra¦_x0004_)"/>
      <sheetName val="/VW"/>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GFA_HQ_Building11"/>
      <sheetName val="GFA_Conference10"/>
      <sheetName val="BQ_External10"/>
      <sheetName val="LEVEL_SHEET9"/>
      <sheetName val="Raw_Data9"/>
      <sheetName val="Penthouse_Apartment9"/>
      <sheetName val="@risk_rents_and_incentives9"/>
      <sheetName val="Car_park_lease9"/>
      <sheetName val="Net_rent_analysis9"/>
      <sheetName val="Poz-1_9"/>
      <sheetName val="Chiet_tinh_dz229"/>
      <sheetName val="Chiet_tinh_dz359"/>
      <sheetName val="StattCo_yCharges9"/>
      <sheetName val="CT_Thang_Mo9"/>
      <sheetName val="LABOUR_HISTOGRAM10"/>
      <sheetName val="Lab_Cum_Hist9"/>
      <sheetName val="Graph_Data_(DO_NOT_PRINT)9"/>
      <sheetName val="CT__PL8"/>
      <sheetName val="Projet,_methodes_&amp;_couts8"/>
      <sheetName val="Risques_majeurs_&amp;_Frais_Ind_8"/>
      <sheetName val="Bill_No__29"/>
      <sheetName val="FOL_-_Bar9"/>
      <sheetName val="SPT_vs_PHI9"/>
      <sheetName val="budget_summary_(2)8"/>
      <sheetName val="Budget_Analysis_Summary8"/>
      <sheetName val="Customize_Your_Invoice9"/>
      <sheetName val="HVAC_BoQ9"/>
      <sheetName val="Tender_Summary9"/>
      <sheetName val="Insurance_Ext9"/>
      <sheetName val="intr_stool_brkup8"/>
      <sheetName val="Top_sheet8"/>
      <sheetName val="Rate_analysis8"/>
      <sheetName val="Body_Sheet8"/>
      <sheetName val="1_0_Executive_Summary8"/>
      <sheetName val="Materials_Cost(PCC)2"/>
      <sheetName val="India_F&amp;S_Template2"/>
      <sheetName val="IO_LIST2"/>
      <sheetName val="Material_2"/>
      <sheetName val="Quote_Sheet2"/>
      <sheetName val="BILL_COV2"/>
      <sheetName val="Ra__stair2"/>
      <sheetName val="Day_work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BS"/>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Eq__Mobilization"/>
      <sheetName val="Working_for_RCC"/>
      <sheetName val="B185-B-9_1"/>
      <sheetName val="B185-B-9_2"/>
      <sheetName val="BOQ_Direct_selling_cost"/>
      <sheetName val="CHART_OF_ACCOUNTS"/>
      <sheetName val="E-Bill_No_6_A-O"/>
      <sheetName val="B09_1"/>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PRECAST lightconc-II"/>
      <sheetName val="P&amp;L-BDMC"/>
      <sheetName val="final abstract"/>
      <sheetName val="Detail"/>
      <sheetName val="p&amp;m"/>
      <sheetName val="Voucher"/>
      <sheetName val="GRSummary"/>
      <sheetName val="2_2)Revised_Cash_Flow"/>
      <sheetName val="Chiet t"/>
      <sheetName val="Staffing and Rates IA"/>
      <sheetName val="Employee List"/>
      <sheetName val="Gra¦)VW_U"/>
      <sheetName val="/VWVU))tÏØ0  "/>
      <sheetName val="/VWVU))tÏØ0__"/>
      <sheetName val="Summary of Work"/>
      <sheetName val="B6.2 "/>
      <sheetName val="PointNo_5"/>
      <sheetName val="Elemental_Buildup"/>
      <sheetName val="Demand"/>
      <sheetName val="Occ"/>
      <sheetName val="VCH-SLC"/>
      <sheetName val="Item- Compact"/>
      <sheetName val="Supplier"/>
      <sheetName val="BLK2"/>
      <sheetName val="BLK3"/>
      <sheetName val="E &amp; R"/>
      <sheetName val="radar"/>
      <sheetName val="UG"/>
      <sheetName val="_x005f_x0000__x005f_x0000__x005f_x0000__x005f_x0000__x0"/>
      <sheetName val="Staff Acco."/>
      <sheetName val="TBAL9697 -group wise  sdpl"/>
      <sheetName val="Sub_G1_Five"/>
      <sheetName val="Old"/>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Index_List"/>
      <sheetName val="Type_List"/>
      <sheetName val="File_Types"/>
      <sheetName val="Gra¦)"/>
      <sheetName val="입찰내역_발주처_양식"/>
      <sheetName val="Material_List_"/>
      <sheetName val="Elemental_Buildup1"/>
      <sheetName val="PointNo_51"/>
      <sheetName val="B6_2_"/>
      <sheetName val="LIST_DO_NOT_REMOVE"/>
      <sheetName val="Рабочий лист"/>
      <sheetName val="ФМ"/>
      <sheetName val="Сравнение"/>
      <sheetName val="Table"/>
      <sheetName val="%"/>
      <sheetName val="References"/>
      <sheetName val="Sheet7"/>
      <sheetName val="Annex 1 Sect 3a"/>
      <sheetName val="Annex 1 Sect 3a.1"/>
      <sheetName val="Annex 1 Sect 3b"/>
      <sheetName val="Annex 1 Sect 3c"/>
      <sheetName val="HOURLY RATES"/>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Common Variables"/>
      <sheetName val="INDIGINEOUS ITEMS "/>
      <sheetName val="office"/>
      <sheetName val="Lab"/>
      <sheetName val="SITE WORK"/>
      <sheetName val="PT 141- Site A Landscape"/>
      <sheetName val="train cash"/>
      <sheetName val="accom cash"/>
      <sheetName val="ConferenceCentre_x0000_옰ʒ䄂ʒ鵠ʐ䄂ʒ"/>
      <sheetName val="Geneí¬_x0008_i_x0000__x0000__x0"/>
      <sheetName val="70_x0000_,_0_x0000_s«_x0008_i_x"/>
      <sheetName val="_x0000__x0000__x0000__x0000__x0"/>
      <sheetName val="XV10017"/>
      <sheetName val="Geneí¬ i_x0000__x0000_ _x0000_0."/>
      <sheetName val="70_x0000_,/0_x0000_s« i_x0000_Æø í¬ i_x0000_"/>
      <sheetName val="70,_0s«iÆøí¬i"/>
      <sheetName val="d-safe DELUXE"/>
      <sheetName val="70_x005f_x0000_,/0_x005f_x0000_s«_x005f_x0008_i_x"/>
      <sheetName val="Back up"/>
      <sheetName val="Geneí¬_x0008_i??_x0014_?0."/>
      <sheetName val="70?,/0?s«_x0008_i?Æø_x0003_í¬_x0008_i?"/>
      <sheetName val="????????"/>
      <sheetName val="ConferenceCentre_옰ʒ䄂ʒ鵠ʐ䄂ʒ閐̐䄂ʒ蕈̐"/>
      <sheetName val="BG"/>
      <sheetName val="RAB AR&amp;STR"/>
      <sheetName val="GPL Revenu Update"/>
      <sheetName val="DO NOT TOUCH"/>
      <sheetName val="Work Type"/>
      <sheetName val="UOM"/>
      <sheetName val="MA"/>
      <sheetName val="Rebars"/>
      <sheetName val="Mall waterproofing"/>
      <sheetName val="MSCP waterproofing"/>
      <sheetName val="-----------------"/>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Summary_of_Work"/>
      <sheetName val="Employee_List"/>
      <sheetName val="Duct Accesories"/>
      <sheetName val="COSTING"/>
      <sheetName val="PRJDATA"/>
      <sheetName val="Master"/>
      <sheetName val="合成単価作成表-BLDG"/>
      <sheetName val="BASE_APR17_HISTOGRAMS"/>
      <sheetName val="PRECAST_lightconc-II"/>
      <sheetName val="final_abstract"/>
      <sheetName val="GFA_HQ_Building13"/>
      <sheetName val="GFA_Conference12"/>
      <sheetName val="BQ_External12"/>
      <sheetName val="Graph_Data_(DO_NOT_PRINT)11"/>
      <sheetName val="Penthouse_Apartment11"/>
      <sheetName val="LABOUR_HISTOGRAM12"/>
      <sheetName val="StattCo_yCharges11"/>
      <sheetName val="Projet,_methodes_&amp;_couts10"/>
      <sheetName val="Risques_majeurs_&amp;_Frais_Ind_10"/>
      <sheetName val="Raw_Data11"/>
      <sheetName val="Chiet_tinh_dz2211"/>
      <sheetName val="Chiet_tinh_dz3511"/>
      <sheetName val="@risk_rents_and_incentives11"/>
      <sheetName val="Car_park_lease11"/>
      <sheetName val="Net_rent_analysis11"/>
      <sheetName val="Poz-1_11"/>
      <sheetName val="Lab_Cum_Hist11"/>
      <sheetName val="CT_Thang_Mo11"/>
      <sheetName val="LEVEL_SHEET11"/>
      <sheetName val="SPT_vs_PHI11"/>
      <sheetName val="CT__PL10"/>
      <sheetName val="FOL_-_Bar11"/>
      <sheetName val="Customize_Your_Invoice11"/>
      <sheetName val="HVAC_BoQ11"/>
      <sheetName val="Bill_No__211"/>
      <sheetName val="Tender_Summary11"/>
      <sheetName val="Insurance_Ext11"/>
      <sheetName val="budget_summary_(2)10"/>
      <sheetName val="Budget_Analysis_Summary10"/>
      <sheetName val="Body_Sheet10"/>
      <sheetName val="1_0_Executive_Summary10"/>
      <sheetName val="2_Div_14_8"/>
      <sheetName val="Top_sheet10"/>
      <sheetName val="intr_stool_brkup10"/>
      <sheetName val="Bill_18"/>
      <sheetName val="Bill_29"/>
      <sheetName val="Bill_38"/>
      <sheetName val="Bill_48"/>
      <sheetName val="Bill_58"/>
      <sheetName val="Bill_68"/>
      <sheetName val="Bill_78"/>
      <sheetName val="Ap_A8"/>
      <sheetName val="Rate_analysis10"/>
      <sheetName val="POWER_ASSUMPTIONS7"/>
      <sheetName val="Dubai_golf7"/>
      <sheetName val="beam-reinft-IIInd_floor7"/>
      <sheetName val="beam-reinft-machine_rm7"/>
      <sheetName val="SHOPLIST_xls7"/>
      <sheetName val="PROJECT_BRIEF8"/>
      <sheetName val="Invoice_Summary7"/>
      <sheetName val="Civil_Boq6"/>
      <sheetName val="C_(3)8"/>
      <sheetName val="WITHOUT_C&amp;I_PROFIT_(3)6"/>
      <sheetName val="DETAILED__BOQ5"/>
      <sheetName val="M-Book_for_Conc5"/>
      <sheetName val="M-Book_for_FW5"/>
      <sheetName val="BILL_COV4"/>
      <sheetName val="Ra__stair4"/>
      <sheetName val="Activity_List6"/>
      <sheetName val="Softscape_Buildup6"/>
      <sheetName val="Mat'l_Rate6"/>
      <sheetName val="VALVE_CHAMBERS4"/>
      <sheetName val="Fire_Hydrants4"/>
      <sheetName val="B_GATE_VALVE4"/>
      <sheetName val="Sub_G1_Fire4"/>
      <sheetName val="Sub_G12_Fire4"/>
      <sheetName val="PA-_Consutant_5"/>
      <sheetName val="HIRED_LABOUR_CODE5"/>
      <sheetName val="foot-slab_reinft5"/>
      <sheetName val="CHART_OF_ACCOUNTS2"/>
      <sheetName val="E-Bill_No_6_A-O2"/>
      <sheetName val="B185-B-9_12"/>
      <sheetName val="B185-B-9_22"/>
      <sheetName val="B09_12"/>
      <sheetName val="BOQ_Direct_selling_cost2"/>
      <sheetName val="PMWeb_data2"/>
      <sheetName val="SS_MH2"/>
      <sheetName val="Eq__Mobilization2"/>
      <sheetName val="w't_table2"/>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Working_for_RCC2"/>
      <sheetName val="2_2)Revised_Cash_Flow1"/>
      <sheetName val="Material_List_1"/>
      <sheetName val="Chiet_t1"/>
      <sheetName val="Staffing_and_Rates_IA1"/>
      <sheetName val="Index_List1"/>
      <sheetName val="Type_List1"/>
      <sheetName val="File_Types1"/>
      <sheetName val="입찰내역_발주처_양식1"/>
      <sheetName val="/VWVU))tÏØ0__1"/>
      <sheetName val="Staff_Acco_"/>
      <sheetName val="TBAL9697_-group_wise__sdpl"/>
      <sheetName val="[SHOPLIST.xls]70_x0000_,/0_x0000_s«_x0008_i_x0000_Æø_x0003_í¬"/>
      <sheetName val="[SHOPLIST.xls]70,/0s«iÆøí¬i"/>
      <sheetName val="???? ??? ??"/>
      <sheetName val="200205C"/>
      <sheetName val="Headings"/>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BILL_COV5"/>
      <sheetName val="Activity_List7"/>
      <sheetName val="Softscape_Buildup7"/>
      <sheetName val="Mat'l_Rate7"/>
      <sheetName val="Day_work4"/>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SHOPLIST.xls]70_x0000_"/>
      <sheetName val="ConferenceCentre?옰ʒ䄂ʒ鵠ʐ䄂ʒ閐̐脭め_x0005__x0000_"/>
      <sheetName val="Map"/>
      <sheetName val="TESİSAT"/>
      <sheetName val="Geneí¬_x0008_i___x0014__0."/>
      <sheetName val="70_,_0_s«_x0008_i_Æø_x0003_í¬_x0008_i_"/>
      <sheetName val="________"/>
      <sheetName val="Labour &amp; Plant"/>
      <sheetName val="LIST_DO_NOT_REMOVE1"/>
      <sheetName val="Project_Cost_Breakdown"/>
      <sheetName val="B6_2_1"/>
      <sheetName val="Annex_1_Sect_3a"/>
      <sheetName val="Annex_1_Sect_3a_1"/>
      <sheetName val="Annex_1_Sect_3b"/>
      <sheetName val="Annex_1_Sect_3c"/>
      <sheetName val="HOURLY_RATES"/>
      <sheetName val="Item-_Compact"/>
      <sheetName val="E_&amp;_R"/>
      <sheetName val="PE"/>
      <sheetName val="[SHOPLIST.xls][SHOPLIST.xls]70,"/>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Materials_Cost(PCC)4"/>
      <sheetName val="India_F&amp;S_Template4"/>
      <sheetName val="IO_LIST4"/>
      <sheetName val="Material_4"/>
      <sheetName val="Quote_Sheet4"/>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Definitions"/>
      <sheetName val="Ave.wtd.rates"/>
      <sheetName val="Debits as on 12.04.08"/>
      <sheetName val="PRECAST_lightconc-II3"/>
      <sheetName val="final_abstract3"/>
      <sheetName val="PRECAST_lightconc-II4"/>
      <sheetName val="BOQ_Direct_selling_cost4"/>
      <sheetName val="final_abstract4"/>
      <sheetName val="ABS"/>
      <sheetName val="STAFFSCHED "/>
      <sheetName val="Progress"/>
      <sheetName val="R20_R30_work"/>
      <sheetName val="FORM7"/>
      <sheetName val="TRIAL BALANCE"/>
      <sheetName val="Intro"/>
      <sheetName val="PTS-1"/>
      <sheetName val="analysis"/>
      <sheetName val="Lookup"/>
      <sheetName val="calculation_LC"/>
      <sheetName val="Internet"/>
      <sheetName val="Geneí¬ i"/>
      <sheetName val="MEP"/>
      <sheetName val="IRR"/>
      <sheetName val="INDEX"/>
      <sheetName val="Source"/>
      <sheetName val="PROJECT BRIEF(EX.NEW)"/>
      <sheetName val="Cashflow projection"/>
      <sheetName val="PPA Summary"/>
      <sheetName val="Z- GENERAL PRICE SUMMARY"/>
      <sheetName val="Back_up"/>
      <sheetName val="PT_141-_Site_A_Landscape"/>
      <sheetName val="d-safe_DELUXE"/>
      <sheetName val="Duct_Accesories"/>
      <sheetName val="Labour_&amp;_Plant"/>
      <sheetName val="Geneí¬_i_0_"/>
      <sheetName val="70,/0s«_iÆø_í¬_i"/>
      <sheetName val="[SHOPLIST_xls][SHOPLIST_xls]70"/>
      <sheetName val="[SHOPLIST_xls][SHOPLIST_xls]70,"/>
      <sheetName val="[SHOPLIST_xls]70,/0s«iÆøí¬"/>
      <sheetName val="[SHOPLIST_xls]70,/0s«iÆøí¬i"/>
      <sheetName val="Z-_GENERAL_PRICE_SUMMARY"/>
      <sheetName val="steel total"/>
      <sheetName val="ELE BOQ"/>
      <sheetName val="Risk Breakdown Structure"/>
      <sheetName val="Header"/>
      <sheetName val="superseded"/>
      <sheetName val="Confidential"/>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INDIGINEOUS_ITEMS_"/>
      <sheetName val="Mall_waterproofing"/>
      <sheetName val="MSCP_waterproofing"/>
      <sheetName val="????_???_??"/>
      <sheetName val="Geneí¬i???0_"/>
      <sheetName val="70?,/0?s«i?Æøí¬i?"/>
      <sheetName val="train_cash"/>
      <sheetName val="accom_cash"/>
      <sheetName val="Geneí¬i_x0"/>
      <sheetName val="70,_0s«i_x"/>
      <sheetName val="_x0"/>
      <sheetName val="Risk_Breakdown_Structure"/>
      <sheetName val="Equipment Rates"/>
      <sheetName val="Coding"/>
      <sheetName val="[SHOPLIST.xls]/VW_x0000_VU_x0000_)_x0000__x0000__x0000_)_x0000__x0000__x0000_"/>
      <sheetName val="[SHOPLIST.xls][SHOPLIST.xls][SH"/>
      <sheetName val="FORM5"/>
      <sheetName val="Input"/>
      <sheetName val="E H - H. W.P."/>
      <sheetName val="E. H. Treatment for pile cap"/>
      <sheetName val="[SHOPLIST.xls]70_x0000_,/0_x0000_s« i_x0000_Æø í¬"/>
      <sheetName val="Selections"/>
      <sheetName val="Resumo Empreitadas"/>
      <sheetName val="1-G1"/>
      <sheetName val="Materials_Cost(PCC)5"/>
      <sheetName val="India_F&amp;S_Template5"/>
      <sheetName val="IO_LIST5"/>
      <sheetName val="Material_5"/>
      <sheetName val="Quote_Sheet5"/>
      <sheetName val="BOQ_Direct_selling_cost5"/>
      <sheetName val="PRECAST_lightconc-II5"/>
      <sheetName val="final_abstract5"/>
      <sheetName val="TRIAL_BALANCE"/>
      <sheetName val="Ave_wtd_rates"/>
      <sheetName val="Debits_as_on_12_04_08"/>
      <sheetName val="STAFFSCHED_"/>
      <sheetName val="dv_info"/>
      <sheetName val="Floor Box "/>
      <sheetName val="[SHOPLIST.xls][SHOPLIST.xls]70_"/>
      <sheetName val="CostPlan"/>
      <sheetName val="Database"/>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Equip"/>
      <sheetName val="Interior"/>
      <sheetName val="Form 6"/>
      <sheetName val="gen"/>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Summ"/>
      <sheetName val="K"/>
      <sheetName val="instructions"/>
      <sheetName val="Payment"/>
      <sheetName val="Rates"/>
      <sheetName val="Home"/>
      <sheetName val="Steel"/>
      <sheetName val="금융비용"/>
      <sheetName val="Cost Heading"/>
      <sheetName val="D &amp; W sizes"/>
      <sheetName val="DetEst"/>
      <sheetName val="SOPMA DD"/>
      <sheetName val="Mix Design"/>
      <sheetName val="std-rates"/>
      <sheetName val="GFA_HQ_Building16"/>
      <sheetName val="GFA_Conference15"/>
      <sheetName val="BQ_External15"/>
      <sheetName val="Raw_Data14"/>
      <sheetName val="Penthouse_Apartment14"/>
      <sheetName val="StattCo_yCharges14"/>
      <sheetName val="LABOUR_HISTOGRAM15"/>
      <sheetName val="Graph_Data_(DO_NOT_PRINT)14"/>
      <sheetName val="Chiet_tinh_dz2214"/>
      <sheetName val="Chiet_tinh_dz3514"/>
      <sheetName val="@risk_rents_and_incentives14"/>
      <sheetName val="Car_park_lease14"/>
      <sheetName val="Net_rent_analysis14"/>
      <sheetName val="Poz-1_14"/>
      <sheetName val="Lab_Cum_Hist14"/>
      <sheetName val="FOL_-_Bar14"/>
      <sheetName val="budget_summary_(2)13"/>
      <sheetName val="Budget_Analysis_Summary13"/>
      <sheetName val="CT_Thang_Mo14"/>
      <sheetName val="CT__PL13"/>
      <sheetName val="LEVEL_SHEET14"/>
      <sheetName val="SPT_vs_PHI14"/>
      <sheetName val="Bill_No__214"/>
      <sheetName val="Tender_Summary14"/>
      <sheetName val="Insurance_Ext14"/>
      <sheetName val="Customize_Your_Invoice14"/>
      <sheetName val="HVAC_BoQ14"/>
      <sheetName val="Projet,_methodes_&amp;_couts13"/>
      <sheetName val="Risques_majeurs_&amp;_Frais_Ind_13"/>
      <sheetName val="Top_sheet13"/>
      <sheetName val="intr_stool_brkup13"/>
      <sheetName val="Body_Sheet13"/>
      <sheetName val="1_0_Executive_Summary13"/>
      <sheetName val="Ap_A11"/>
      <sheetName val="Bill_111"/>
      <sheetName val="Bill_212"/>
      <sheetName val="Bill_311"/>
      <sheetName val="Bill_411"/>
      <sheetName val="Bill_511"/>
      <sheetName val="Bill_611"/>
      <sheetName val="Bill_711"/>
      <sheetName val="SHOPLIST_xls10"/>
      <sheetName val="Invoice_Summary10"/>
      <sheetName val="2_Div_14_11"/>
      <sheetName val="PROJECT_BRIEF11"/>
      <sheetName val="beam-reinft-IIInd_floor10"/>
      <sheetName val="POWER_ASSUMPTIONS10"/>
      <sheetName val="Softscape_Buildup9"/>
      <sheetName val="Mat'l_Rate9"/>
      <sheetName val="Dubai_golf10"/>
      <sheetName val="beam-reinft-machine_rm10"/>
      <sheetName val="C_(3)11"/>
      <sheetName val="PA-_Consutant_7"/>
      <sheetName val="BILL_COV7"/>
      <sheetName val="Ra__stair7"/>
      <sheetName val="WITHOUT_C&amp;I_PROFIT_(3)9"/>
      <sheetName val="Civil_Boq9"/>
      <sheetName val="Activity_List9"/>
      <sheetName val="HIRED_LABOUR_CODE7"/>
      <sheetName val="foot-slab_reinft7"/>
      <sheetName val="DETAILED__BOQ7"/>
      <sheetName val="M-Book_for_Conc7"/>
      <sheetName val="M-Book_for_FW7"/>
      <sheetName val="VALVE_CHAMBERS6"/>
      <sheetName val="Fire_Hydrants6"/>
      <sheetName val="B_GATE_VALVE6"/>
      <sheetName val="Sub_G1_Fire6"/>
      <sheetName val="Sub_G12_Fire6"/>
      <sheetName val="B185-B-9_15"/>
      <sheetName val="B185-B-9_25"/>
      <sheetName val="Day_work6"/>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Working_for_RCC5"/>
      <sheetName val="Elemental_Buildup4"/>
      <sheetName val="CHART_OF_ACCOUNTS5"/>
      <sheetName val="E-Bill_No_6_A-O5"/>
      <sheetName val="PMWeb_data5"/>
      <sheetName val="SS_MH5"/>
      <sheetName val="Eq__Mobilization5"/>
      <sheetName val="w't_table4"/>
      <sheetName val="B09_15"/>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PointNo_54"/>
      <sheetName val="Index_List4"/>
      <sheetName val="Type_List4"/>
      <sheetName val="File_Types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2_2)Revised_Cash_Flow4"/>
      <sheetName val="Material_List_4"/>
      <sheetName val="Employee_List2"/>
      <sheetName val="입찰내역_발주처_양식4"/>
      <sheetName val="Chiet_t4"/>
      <sheetName val="Staffing_and_Rates_IA4"/>
      <sheetName val="Summary_of_Work2"/>
      <sheetName val="/VWVU))tÏØ0__4"/>
      <sheetName val="Рабочий_лист1"/>
      <sheetName val="PT_141-_Site_A_Landscape1"/>
      <sheetName val="d-safe_DELUXE1"/>
      <sheetName val="Rate_summary1"/>
      <sheetName val="SITE_WORK1"/>
      <sheetName val="RAB_AR&amp;STR1"/>
      <sheetName val="Back_up1"/>
      <sheetName val="INDIGINEOUS_ITEMS_1"/>
      <sheetName val="Mall_waterproofing1"/>
      <sheetName val="MSCP_waterproofing1"/>
      <sheetName val="Duct_Accesories1"/>
      <sheetName val="????_???_??1"/>
      <sheetName val="train_cash1"/>
      <sheetName val="accom_cash1"/>
      <sheetName val="Common_Variables"/>
      <sheetName val="ConferenceCentre?옰ʒ䄂ʒ鵠ʐ䄂ʒ閐̐脭め"/>
      <sheetName val="Geneí¬i___0_"/>
      <sheetName val="70_,_0_s«i_Æøí¬i_"/>
      <sheetName val="C1ㅇ"/>
      <sheetName val="Vendors"/>
      <sheetName val="AREA OF APPLICATION"/>
      <sheetName val="Food"/>
      <sheetName val="SRC-B3U2"/>
      <sheetName val="mw"/>
      <sheetName val="GPL_Revenu_Update"/>
      <sheetName val="DO_NOT_TOUCH"/>
      <sheetName val="Work_Type"/>
      <sheetName val="PROJECT_BRIEF(EX_NEW)"/>
      <sheetName val="Project_Cost_Breakdown2"/>
      <sheetName val="LIST_DO_NOT_REMOVE3"/>
      <sheetName val="B6_2_3"/>
      <sheetName val="Item-_Compact2"/>
      <sheetName val="E_&amp;_R2"/>
      <sheetName val="Staff_Acco_2"/>
      <sheetName val="TBAL9697_-group_wise__sdpl2"/>
      <sheetName val="Annex_1_Sect_3a2"/>
      <sheetName val="Annex_1_Sect_3a_12"/>
      <sheetName val="Annex_1_Sect_3b2"/>
      <sheetName val="Annex_1_Sect_3c2"/>
      <sheetName val="HOURLY_RATES2"/>
      <sheetName val="Geneí¬_i"/>
      <sheetName val="AREA_OF_APPLICATION"/>
      <sheetName val="[SHOPLIST_xls]70,/0s«_iÆø_í¬"/>
      <sheetName val="Floor_Box_"/>
      <sheetName val="GFA_HQ_Building17"/>
      <sheetName val="GFA_Conference16"/>
      <sheetName val="StattCo_yCharges15"/>
      <sheetName val="BQ_External16"/>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Graph_Data_(DO_NOT_PRINT)15"/>
      <sheetName val="Raw_Data15"/>
      <sheetName val="CT_Thang_Mo15"/>
      <sheetName val="LEVEL_SHEET15"/>
      <sheetName val="SPT_vs_PHI15"/>
      <sheetName val="Projet,_methodes_&amp;_couts14"/>
      <sheetName val="Risques_majeurs_&amp;_Frais_Ind_14"/>
      <sheetName val="Bill_No__215"/>
      <sheetName val="FOL_-_Bar15"/>
      <sheetName val="CT__PL14"/>
      <sheetName val="budget_summary_(2)14"/>
      <sheetName val="Budget_Analysis_Summary14"/>
      <sheetName val="Customize_Your_Invoice15"/>
      <sheetName val="HVAC_BoQ15"/>
      <sheetName val="intr_stool_brkup14"/>
      <sheetName val="Tender_Summary15"/>
      <sheetName val="Insurance_Ext15"/>
      <sheetName val="Body_Sheet14"/>
      <sheetName val="1_0_Executive_Summary14"/>
      <sheetName val="Top_sheet14"/>
      <sheetName val="Bill_213"/>
      <sheetName val="2_Div_14_12"/>
      <sheetName val="SHOPLIST_xls11"/>
      <sheetName val="PROJECT_BRIEF12"/>
      <sheetName val="Ap_A12"/>
      <sheetName val="Bill_112"/>
      <sheetName val="Bill_312"/>
      <sheetName val="Bill_412"/>
      <sheetName val="Bill_512"/>
      <sheetName val="Bill_612"/>
      <sheetName val="Bill_712"/>
      <sheetName val="beam-reinft-IIInd_floor11"/>
      <sheetName val="Dubai_golf11"/>
      <sheetName val="Invoice_Summary11"/>
      <sheetName val="beam-reinft-machine_rm11"/>
      <sheetName val="POWER_ASSUMPTIONS11"/>
      <sheetName val="C_(3)12"/>
      <sheetName val="Civil_Boq10"/>
      <sheetName val="PA-_Consutant_8"/>
      <sheetName val="DETAILED__BOQ8"/>
      <sheetName val="M-Book_for_Conc8"/>
      <sheetName val="M-Book_for_FW8"/>
      <sheetName val="WITHOUT_C&amp;I_PROFIT_(3)10"/>
      <sheetName val="Activity_List10"/>
      <sheetName val="Softscape_Buildup10"/>
      <sheetName val="Mat'l_Rate10"/>
      <sheetName val="Day_work7"/>
      <sheetName val="BILL_COV8"/>
      <sheetName val="HIRED_LABOUR_CODE8"/>
      <sheetName val="foot-slab_reinft8"/>
      <sheetName val="Ra__stair8"/>
      <sheetName val="Materials_Cost(PCC)6"/>
      <sheetName val="India_F&amp;S_Template6"/>
      <sheetName val="IO_LIST6"/>
      <sheetName val="Material_6"/>
      <sheetName val="Quote_Sheet6"/>
      <sheetName val="VALVE_CHAMBERS7"/>
      <sheetName val="Fire_Hydrants7"/>
      <sheetName val="B_GATE_VALVE7"/>
      <sheetName val="Sub_G1_Fire7"/>
      <sheetName val="Sub_G12_Fire7"/>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Elemental_Buildup5"/>
      <sheetName val="w't_table5"/>
      <sheetName val="BOQ_Direct_selling_cost6"/>
      <sheetName val="PointNo_5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CHART_OF_ACCOUNTS6"/>
      <sheetName val="B185-B-9_16"/>
      <sheetName val="B185-B-9_26"/>
      <sheetName val="E-Bill_No_6_A-O6"/>
      <sheetName val="Working_for_RCC6"/>
      <sheetName val="PMWeb_data6"/>
      <sheetName val="Material_List_5"/>
      <sheetName val="Project_Cost_Breakdown3"/>
      <sheetName val="Index_List5"/>
      <sheetName val="Type_List5"/>
      <sheetName val="File_Types5"/>
      <sheetName val="SS_MH6"/>
      <sheetName val="2_2)Revised_Cash_Flow5"/>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6"/>
      <sheetName val="final_abstract6"/>
      <sheetName val="Rate_summary2"/>
      <sheetName val="/VWVU))tÏØ0__5"/>
      <sheetName val="Summary_of_Work3"/>
      <sheetName val="Staffing_and_Rates_IA5"/>
      <sheetName val="Chiet_t5"/>
      <sheetName val="B6_2_4"/>
      <sheetName val="Employee_List3"/>
      <sheetName val="Item-_Compact3"/>
      <sheetName val="E_&amp;_R3"/>
      <sheetName val="Staff_Acco_3"/>
      <sheetName val="TBAL9697_-group_wise__sdpl3"/>
      <sheetName val="RAB_AR&amp;STR2"/>
      <sheetName val="Рабочий_лист2"/>
      <sheetName val="SITE_WORK2"/>
      <sheetName val="Annex_1_Sect_3a3"/>
      <sheetName val="Annex_1_Sect_3a_13"/>
      <sheetName val="Annex_1_Sect_3b3"/>
      <sheetName val="Annex_1_Sect_3c3"/>
      <sheetName val="HOURLY_RATES3"/>
      <sheetName val="INDIGINEOUS_ITEMS_2"/>
      <sheetName val="train_cash2"/>
      <sheetName val="accom_cash2"/>
      <sheetName val="PT_141-_Site_A_Landscape2"/>
      <sheetName val="d-safe_DELUXE2"/>
      <sheetName val="Back_up2"/>
      <sheetName val="Mall_waterproofing2"/>
      <sheetName val="MSCP_waterproofing2"/>
      <sheetName val="Duct_Accesories2"/>
      <sheetName val="GPL_Revenu_Update1"/>
      <sheetName val="DO_NOT_TOUCH1"/>
      <sheetName val="Work_Type1"/>
      <sheetName val="Common_Variables1"/>
      <sheetName val="[SHOPLIST_xls]70,/0s«iÆøí¬i1"/>
      <sheetName val="????_???_??2"/>
      <sheetName val="[SHOPLIST_xls][SHOPLIST_xls]701"/>
      <sheetName val="Labour_&amp;_Plant1"/>
      <sheetName val="Ave_wtd_rates1"/>
      <sheetName val="Debits_as_on_12_04_081"/>
      <sheetName val="STAFFSCHED_1"/>
      <sheetName val="TRIAL_BALANCE1"/>
      <sheetName val="Geneí¬_i1"/>
      <sheetName val="PROJECT_BRIEF(EX_NEW)1"/>
      <sheetName val="AREA_OF_APPLICATION1"/>
      <sheetName val="Floor_Box_1"/>
      <sheetName val="PNTEXT"/>
      <sheetName val="ￒlￒmￒnￒaￒSￒmￒaￒy"/>
      <sheetName val="Materials_Cost(PCC)7"/>
      <sheetName val="India_F&amp;S_Template7"/>
      <sheetName val="IO_LIST7"/>
      <sheetName val="Material_7"/>
      <sheetName val="Quote_Sheet7"/>
      <sheetName val="BOQ_Direct_selling_cost7"/>
      <sheetName val="PRECAST_lightconc-II7"/>
      <sheetName val="final_abstract7"/>
      <sheetName val="Common_Variables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Risk_Breakdown_Structure1"/>
      <sheetName val="steel_total1"/>
      <sheetName val="ELE_BOQ1"/>
      <sheetName val="steel_total"/>
      <sheetName val="ELE_BOQ"/>
      <sheetName val="[SHOPLIST.xls]/VW"/>
      <sheetName val="[SHOPLIST.xls]/VWVU))tÏØ0  "/>
      <sheetName val="[SHOPLIST.xls]/VWVU))tÏØ0__"/>
      <sheetName val="70,"/>
      <sheetName val="ConferenceCentre?옰ʒ䄂ʒ鵠ʐ䄂ʒ閐̐脭め_x0005_"/>
      <sheetName val="[SHOPLIST.xls]70"/>
      <sheetName val="[SHOPLIST.xls]70,"/>
      <sheetName val="CSC"/>
      <sheetName val="Data Sheet"/>
      <sheetName val="Base BM-rebar"/>
      <sheetName val="ACC"/>
      <sheetName val="Architect"/>
      <sheetName val="Materials "/>
      <sheetName val="Labour"/>
      <sheetName val="MAchinery(R1)"/>
      <sheetName val="Base_Data"/>
      <sheetName val="P-100.MRF.DB.R1"/>
      <sheetName val="Flight-1"/>
      <sheetName val="LANGUAGE"/>
      <sheetName val="Mix_Design"/>
      <sheetName val="PRJ_DATA"/>
      <sheetName val="BaseWeight"/>
      <sheetName val="VIABILITY"/>
      <sheetName val="AC"/>
      <sheetName val="Bill.10"/>
      <sheetName val="1.2 Staff Schedule"/>
      <sheetName val="1_2_Staff_Schedule"/>
      <sheetName val="Qtys ZamZam (Del. before)"/>
      <sheetName val="Qtys Relocation (Del before)"/>
      <sheetName val=" Qtys Sub &amp; Tents (Del. before)"/>
      <sheetName val="Qtys  Signages (Del. before)"/>
      <sheetName val="Qtys Temporary Passages (Del)"/>
      <sheetName val=" Qtys Ser. Rooms (Del before)"/>
      <sheetName val="Projects"/>
      <sheetName val="Material&amp;equipment"/>
      <sheetName val="SO"/>
      <sheetName val="[SHOPLIST.xls]/VWVU))tÏØ0__1"/>
      <sheetName val="[SHOPLIST.xls]/VWVU))tÏØ0__2"/>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SHOPLIST.xls]/VWVU))tÏØ0__3"/>
      <sheetName val="[SHOPLIST.xls]70,/0s«_iÆø_í¬_i"/>
      <sheetName val="[SHOPLIST.xls]70?,/0?s«i?Æøí¬i?"/>
      <sheetName val="opstat"/>
      <sheetName val="costs"/>
      <sheetName val="Final"/>
      <sheetName val="Attach 4-18"/>
      <sheetName val="TTL"/>
      <sheetName val="A1-Continuous"/>
      <sheetName val="Service Type"/>
      <sheetName val="Contract Division"/>
      <sheetName val="SubContract Type"/>
      <sheetName val="做法表"/>
      <sheetName val="_SHOPLIST.xls_70"/>
      <sheetName val="_SHOPLIST.xls_70,_0s«iÆøí¬i"/>
      <sheetName val="Data I (2)"/>
      <sheetName val="rEFERENCES "/>
      <sheetName val="DIV2"/>
      <sheetName val="DIV3"/>
      <sheetName val="DIV4"/>
      <sheetName val="DIV7"/>
      <sheetName val="DIV9"/>
      <sheetName val="KAP-2_C1_ALBAHA_GRID_POINT_NGL"/>
      <sheetName val="Project"/>
      <sheetName val="PRICE INFO"/>
      <sheetName val="RC SUMMARY"/>
      <sheetName val="LABOUR PRODUCTIVITY-TAV"/>
      <sheetName val="MATERIAL PRICES"/>
      <sheetName val="Rate_analysis11"/>
      <sheetName val="RMOPS"/>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Dropdown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L"/>
      <sheetName val="M"/>
      <sheetName val="N"/>
      <sheetName val="O"/>
      <sheetName val="T"/>
      <sheetName val="U"/>
      <sheetName val="M&amp;A D"/>
      <sheetName val="M&amp;A E"/>
      <sheetName val="M&amp;A G"/>
      <sheetName val="allowances"/>
      <sheetName val="tender allowances"/>
      <sheetName val=" Summary BKG 034"/>
      <sheetName val="BILL 3R"/>
      <sheetName val="anti-termite"/>
      <sheetName val="door"/>
      <sheetName val="window"/>
      <sheetName val="BLOCK-A (MEA.SHEET)"/>
      <sheetName val="Labour Costs"/>
      <sheetName val="sheet6"/>
      <sheetName val="Ewaan Show Kitchen (2)"/>
      <sheetName val="Cash Flow Working"/>
      <sheetName val="MN T.B."/>
      <sheetName val="COMPLEXALL"/>
      <sheetName val="Site Dev BOQ"/>
      <sheetName val="BOQ (2)"/>
      <sheetName val="Names"/>
      <sheetName val="LABOUR RATE"/>
      <sheetName val="Material Rate"/>
      <sheetName val="Labor abs-PW"/>
      <sheetName val="Labor abs-NMR"/>
      <sheetName val="grid"/>
      <sheetName val="para"/>
      <sheetName val="kppl pl"/>
      <sheetName val="Basic Rates"/>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AREAS"/>
      <sheetName val="Labour Rate "/>
      <sheetName val="(M+L)"/>
      <sheetName val="Names&amp;Cases"/>
      <sheetName val="Appendix B"/>
      <sheetName val="Hic_150EOffice"/>
      <sheetName val="Results"/>
      <sheetName val="BOQp4"/>
      <sheetName val="PPA_Summary"/>
      <sheetName val="[SHOPLIST_xls]70"/>
      <sheetName val="[SHOPLIST_xls]70,"/>
      <sheetName val="[SHOPLIST_xls]/VW"/>
      <sheetName val="[SHOPLIST_xls]/VWVU))tÏØ0__"/>
      <sheetName val="[SHOPLIST_xls]/VWVU))tÏØ0__1"/>
      <sheetName val="Resumo_Empreitadas"/>
      <sheetName val="Materials_"/>
      <sheetName val="DATI_CONS"/>
      <sheetName val="2F 회의실견적(5_14 일대)"/>
      <sheetName val=" HIT-&gt;HMC 견적(3900)"/>
      <sheetName val="Gra¦)_x0"/>
      <sheetName val="_VWVU)_x"/>
      <sheetName val="Equipment_Rates"/>
      <sheetName val="STAIR-A"/>
      <sheetName val="B1"/>
      <sheetName val="Estimation"/>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_prog_figs_-u5_and_total"/>
      <sheetName val="_VWVU))tÏØ0__1"/>
      <sheetName val="PB"/>
      <sheetName val="Finansal tamamlanma Eğrisi"/>
      <sheetName val="May 05"/>
      <sheetName val="April 05"/>
      <sheetName val="Aug 05"/>
      <sheetName val="July 05"/>
      <sheetName val="June 05"/>
      <sheetName val="Nov 05"/>
      <sheetName val="Oct 05"/>
      <sheetName val="Sep 05"/>
      <sheetName val="Tables"/>
      <sheetName val="Config-C"/>
      <sheetName val="Service"/>
      <sheetName val="11"/>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Dropdown List"/>
      <sheetName val="Calculations"/>
      <sheetName val="Dash board"/>
      <sheetName val="Harewood"/>
      <sheetName val="Detbal"/>
      <sheetName val="[SHOPLIST.xls]/VWVU))tÏØ0__4"/>
      <sheetName val="2 Plex"/>
      <sheetName val="Sheet1 (2)"/>
      <sheetName val="4 Plex"/>
      <sheetName val="6 Plex "/>
      <sheetName val="Detailed Summary"/>
      <sheetName val="Sheet1 (3)"/>
      <sheetName val="Sheet1 (4)"/>
      <sheetName val="Print"/>
      <sheetName val="HB CEC schd 4.2"/>
      <sheetName val="HB CEC schd 4.3"/>
      <sheetName val="HB CEC schd 5.2"/>
      <sheetName val="HB CEC schd 6.2"/>
      <sheetName val="HB CEC schd 7.2"/>
      <sheetName val="HB CEC schd 9.2"/>
      <sheetName val="Doha Farm"/>
      <sheetName val="precast RC element"/>
      <sheetName val="pile Fabrication"/>
      <sheetName val="New Bld"/>
      <sheetName val="BHANDUP"/>
      <sheetName val="Bill-1"/>
      <sheetName val="PRL"/>
      <sheetName val="Div.07 Thermal &amp; Moisture"/>
      <sheetName val="Data Validation"/>
      <sheetName val="TOSHIBA-Structure"/>
      <sheetName val="NKC6"/>
      <sheetName val="Div26 - Elect"/>
      <sheetName val="CHUNG CU CARRILON"/>
      <sheetName val="Rate_analysis12"/>
      <sheetName val="Base_BM-rebar"/>
      <sheetName val="Area_Breakdown_PER_LEVEL_LINK"/>
      <sheetName val="CF_Input"/>
      <sheetName val="DATA_INPUT"/>
      <sheetName val="Vordruck-Nr__7_1_3_D"/>
      <sheetName val="M&amp;A_D"/>
      <sheetName val="M&amp;A_E"/>
      <sheetName val="M&amp;A_G"/>
      <sheetName val="Z-_GENERAL_PRICE_SUMMARY1"/>
      <sheetName val="[SHOPLIST_xls]/VWVU))"/>
      <sheetName val="Rate_analysis13"/>
      <sheetName val="[SHOPLIST_xls]701"/>
      <sheetName val="[SHOPLIST_xls]70,1"/>
      <sheetName val="Resumo_Empreitadas1"/>
      <sheetName val="Materials_1"/>
      <sheetName val="Base_BM-rebar1"/>
      <sheetName val="PPA_Summary1"/>
      <sheetName val="Mix_Design1"/>
      <sheetName val="Cashflow_projection1"/>
      <sheetName val="Area_Breakdown_PER_LEVEL_LINK1"/>
      <sheetName val="CF_Input1"/>
      <sheetName val="DATA_INPUT1"/>
      <sheetName val="Vordruck-Nr__7_1_3_D1"/>
      <sheetName val="M&amp;A_D1"/>
      <sheetName val="M&amp;A_E1"/>
      <sheetName val="M&amp;A_G1"/>
      <sheetName val="Z-_GENERAL_PRICE_SUMMARY2"/>
      <sheetName val="Equipment_Rates1"/>
      <sheetName val="E_H_-_H__W_P_1"/>
      <sheetName val="E__H__Treatment_for_pile_cap1"/>
      <sheetName val="GS"/>
      <sheetName val="1 - Main Building"/>
      <sheetName val="1 - Summary"/>
      <sheetName val="2 - Landscaping Works"/>
      <sheetName val="2 - Summary"/>
      <sheetName val="4 - Bldg Infra"/>
      <sheetName val="4 - Summary"/>
      <sheetName val="Trade Summary"/>
      <sheetName val="Summary "/>
      <sheetName val="B04-A - DIA SUDEER"/>
      <sheetName val="04D - Tanmyat"/>
      <sheetName val="13- B04-B &amp; C"/>
      <sheetName val=" SITE 09 B04-B&amp;C-AFAQ"/>
      <sheetName val="工程量"/>
      <sheetName val="Cost_any"/>
      <sheetName val="Set"/>
      <sheetName val="Model"/>
      <sheetName val="CONSTRUCTION COMPONENT"/>
      <sheetName val="[SHOPLIST.xls]/VWVU))tÏØ0__5"/>
      <sheetName val="[SHOPLIST.xls]/VWVU))tÏØ0__6"/>
      <sheetName val="[SHOPLIST.xls]/VWVU))tÏØ0__7"/>
      <sheetName val="70,/0s«iÆøí¬"/>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abs-boq"/>
      <sheetName val="New Rates"/>
      <sheetName val="IRR_CHAMBER"/>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CIF COST ITEM"/>
      <sheetName val="Rates for public areas"/>
      <sheetName val="Qty-UG"/>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SHOPLIST_xls][SHOPLIST_xls]705"/>
      <sheetName val="PROJECT_BRIEF(EX_NEW)5"/>
      <sheetName val="Risk_Breakdown_Structure4"/>
      <sheetName val="AREA_OF_APPLICATION4"/>
      <sheetName val="Geneí¬_i4"/>
      <sheetName val="steel_total4"/>
      <sheetName val="ELE_BOQ4"/>
      <sheetName val="%_prog_figs_-u5_and_total1"/>
      <sheetName val="_VWVU))tÏØ0__2"/>
      <sheetName val="Floor_Box_2"/>
      <sheetName val="[SHOPLIST_xls][SHOPLIST_xls][SH"/>
      <sheetName val="Site_Dev_BOQ"/>
      <sheetName val="Status Summary"/>
      <sheetName val="Report"/>
      <sheetName val="AOP Summary-2"/>
      <sheetName val="P-Sum-Cab"/>
      <sheetName val="B2-DV No.02"/>
      <sheetName val="Sheet Index"/>
      <sheetName val="PROCTOR"/>
      <sheetName val="钢筋"/>
      <sheetName val="Balance Sheet"/>
      <sheetName val="Dash_board"/>
      <sheetName val="Data_Sheet"/>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SHOPLIST_xls][SHOPLIST_xls]706"/>
      <sheetName val="PROJECT_BRIEF(EX_NEW)6"/>
      <sheetName val="AREA_OF_APPLICATION5"/>
      <sheetName val="Risk_Breakdown_Structure5"/>
      <sheetName val="Geneí¬_i5"/>
      <sheetName val="steel_total5"/>
      <sheetName val="ELE_BOQ5"/>
      <sheetName val="Resumo_Empreitadas2"/>
      <sheetName val="PPA_Summary2"/>
      <sheetName val="Mix_Design2"/>
      <sheetName val="%_prog_figs_-u5_and_total2"/>
      <sheetName val="_VWVU))tÏØ0__3"/>
      <sheetName val="Floor_Box_3"/>
      <sheetName val="[SHOPLIST_xls]/VW1"/>
      <sheetName val="[SHOPLIST_xls][SHOPLIST_xls][S1"/>
      <sheetName val="[SHOPLIST_xls][SHOPLIST_xls]707"/>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Z-_GENERAL_PRICE_SUMMARY3"/>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Equipment_Rates2"/>
      <sheetName val="Cashflow_projection2"/>
      <sheetName val="[SHOPLIST_xls][SHOPLIST_xls][S2"/>
      <sheetName val="E_H_-_H__W_P_2"/>
      <sheetName val="E__H__Treatment_for_pile_cap2"/>
      <sheetName val="[SHOPLIST_xls][SHOPLIST_xls]709"/>
      <sheetName val="Materials_2"/>
      <sheetName val="BLOCK-A_(MEA_SHEET)1"/>
      <sheetName val="1_2_Staff_Schedule2"/>
      <sheetName val="Site_Dev_BOQ1"/>
      <sheetName val="Labour_Costs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Dash_board1"/>
      <sheetName val="Data_Sheet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Contract_Division"/>
      <sheetName val="SubContract_Type"/>
      <sheetName val="Service_Type"/>
      <sheetName val="/VWVU))tÏØ0__11"/>
      <sheetName val="[SHOPLIST_xls]/VWVU))tÏØ0__6"/>
      <sheetName val="[SHOPLIST_xls]/VWVU))tÏØ0__7"/>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Dash_board2"/>
      <sheetName val="[SHOPLIST_xls]702"/>
      <sheetName val="[SHOPLIST_xls]70,2"/>
      <sheetName val="Base_BM-rebar2"/>
      <sheetName val="Site_Dev_BOQ2"/>
      <sheetName val="Data_Sheet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P1926-H2B Pkg 2A&amp;2B"/>
      <sheetName val="P1940-H2B Pkg 1 Guestrooms"/>
      <sheetName val="P1929-DHCT"/>
      <sheetName val="[SHOPLIST.xls][SHOPLIST.xls]/VW"/>
      <sheetName val="Build-up"/>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4"/>
      <sheetName val="Core Data"/>
      <sheetName val="[SHOPLIST.xls][SH"/>
      <sheetName val="70,/0s«iÆøí¬i1"/>
      <sheetName val="70,/0s«_iÆø_í¬"/>
      <sheetName val="[SHOPLIST.xls]70_"/>
      <sheetName val="70,/0s«iÆøí¬i2"/>
      <sheetName val="70,/0s«iÆøí¬i3"/>
      <sheetName val="[SHOPLIST_xls]703"/>
      <sheetName val="[SHOPLIST_xls]70_"/>
      <sheetName val="_SHOPLIST_xls_70"/>
      <sheetName val="_SHOPLIST_xls_70,_0s«iÆøí¬i"/>
      <sheetName val="Rate_analysis14"/>
      <sheetName val="[SHOPLIST_xls]70,3"/>
      <sheetName val="Base_BM-rebar3"/>
      <sheetName val="[SHOPLIST_xls]/VW3"/>
      <sheetName val="Service_Type3"/>
      <sheetName val="Contract_Division3"/>
      <sheetName val="SubContract_Type3"/>
      <sheetName val="_SHOPLIST_xls_703"/>
      <sheetName val="_SHOPLIST_xls_70,_0s«iÆøí¬i3"/>
      <sheetName val="[SHOPLIST_xls][SHOPLIST_xls][S3"/>
      <sheetName val="Service_Type2"/>
      <sheetName val="Contract_Division2"/>
      <sheetName val="SubContract_Type2"/>
      <sheetName val="_SHOPLIST_xls_702"/>
      <sheetName val="_SHOPLIST_xls_70,_0s«iÆøí¬i2"/>
      <sheetName val="Service_Type1"/>
      <sheetName val="Contract_Division1"/>
      <sheetName val="SubContract_Type1"/>
      <sheetName val="_SHOPLIST_xls_701"/>
      <sheetName val="_SHOPLIST_xls_70,_0s«iÆøí¬i1"/>
      <sheetName val="02"/>
      <sheetName val="03"/>
      <sheetName val="04"/>
      <sheetName val="01"/>
      <sheetName val="PLT-SUM"/>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VU))tÏØ0__8"/>
      <sheetName val="[SHOPLIST_xls]/VWVU))tÏØ0__9"/>
      <sheetName val="[SHOPLIST_xls][SHOPLIST_xls]711"/>
      <sheetName val="Dash_board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st_Heading"/>
      <sheetName val="D_&amp;_W_sizes"/>
      <sheetName val="SOPMA_DD"/>
      <sheetName val="PRICE_INFO"/>
      <sheetName val="RC_SUMMARY"/>
      <sheetName val="LABOUR_PRODUCTIVITY-TAV"/>
      <sheetName val="MATERIAL_PRICES"/>
      <sheetName val="P-100_MRF_DB_R1"/>
      <sheetName val="Attach_4-18"/>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Attach_4-182"/>
      <sheetName val="Area_Breakdown_PER_LEVEL_LINK5"/>
      <sheetName val="CF_Input5"/>
      <sheetName val="DATA_INPUT5"/>
      <sheetName val="Vordruck-Nr__7_1_3_D5"/>
      <sheetName val="M&amp;A_D5"/>
      <sheetName val="M&amp;A_E5"/>
      <sheetName val="M&amp;A_G5"/>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Attach_4-181"/>
      <sheetName val="Area_Breakdown_PER_LEVEL_LINK4"/>
      <sheetName val="CF_Input4"/>
      <sheetName val="DATA_INPUT4"/>
      <sheetName val="Vordruck-Nr__7_1_3_D4"/>
      <sheetName val="M&amp;A_D4"/>
      <sheetName val="M&amp;A_E4"/>
      <sheetName val="M&amp;A_G4"/>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PDT(L)1"/>
      <sheetName val="slipsumpR"/>
      <sheetName val="HWDG"/>
      <sheetName val="ARBQ"/>
      <sheetName val="Estimate for approval"/>
      <sheetName val="Estimate_for_approval"/>
      <sheetName val="ce"/>
      <sheetName val="Rate_analysis15"/>
      <sheetName val="Finansal_tamamlanma_Eğrisi"/>
      <sheetName val="Balance_Sheet"/>
      <sheetName val="2_Plex"/>
      <sheetName val="Sheet1_(2)"/>
      <sheetName val="4_Plex"/>
      <sheetName val="6_Plex_"/>
      <sheetName val="Detailed_Summary"/>
      <sheetName val="Sheet1_(3)"/>
      <sheetName val="Sheet1_(4)"/>
      <sheetName val="Specialist"/>
      <sheetName val="Manpower"/>
      <sheetName val="Deliverables"/>
      <sheetName val="Comp equip"/>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KP1590_E"/>
      <sheetName val="Laundry"/>
      <sheetName val="主材价格"/>
      <sheetName val="_SHOPLIST.xls__SHOPLIST.xls_70"/>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SHOPLIST.xls__SHOPLIST.xls_70_"/>
      <sheetName val="공문"/>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New_Bld"/>
      <sheetName val="Sec__A-PQ"/>
      <sheetName val="Preamble_B"/>
      <sheetName val="Sec__C-Dayworks"/>
      <sheetName val="d5_"/>
      <sheetName val="70,/0s«i_x"/>
      <sheetName val="HB_CEC_schd_4_2"/>
      <sheetName val="HB_CEC_schd_4_3"/>
      <sheetName val="HB_CEC_schd_5_2"/>
      <sheetName val="HB_CEC_schd_6_2"/>
      <sheetName val="HB_CEC_schd_7_2"/>
      <sheetName val="HB_CEC_schd_9_2"/>
      <sheetName val="Doha_Farm"/>
      <sheetName val="Dropdown_List"/>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DDL"/>
      <sheetName val="SCHEDULE"/>
      <sheetName val="Recon Template"/>
      <sheetName val="[SHOPLIST.xls]70_x0000_,/0_x0000_s«_x0008_i_x"/>
      <sheetName val="EE-PROP"/>
      <sheetName val="GENERAL SUMMARY"/>
      <sheetName val="PRELIMINARIES"/>
      <sheetName val="SITE WORKS"/>
      <sheetName val="MASONRY"/>
      <sheetName val="METAL"/>
      <sheetName val="WOOD WORK"/>
      <sheetName val="THERMAL &amp; MOISTURE "/>
      <sheetName val="DOORS &amp; WINDOWS"/>
      <sheetName val="FINISHES"/>
      <sheetName val="SPECIALITIES"/>
      <sheetName val="ELECTRICAL"/>
      <sheetName val="MECHANICAL"/>
      <sheetName val="Additional Items"/>
      <sheetName val="Det_Des"/>
      <sheetName val="DRUM"/>
      <sheetName val="ICM"/>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SHOPLIST.xls]/VWVU))tÏØ0__8"/>
      <sheetName val="[SHOPLIST.xls]/VWVU))tÏØ0__9"/>
      <sheetName val="税费"/>
      <sheetName val="L (4)"/>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BOQ.1.92"/>
      <sheetName val="Sheet_Index"/>
      <sheetName val="Section_by_layers_old"/>
      <sheetName val="Steel-Circular"/>
      <sheetName val="Backup"/>
      <sheetName val="Master data"/>
      <sheetName val="집계표"/>
      <sheetName val="개시대사 (2)"/>
      <sheetName val="MAIN SUMMARY"/>
      <sheetName val="S"/>
      <sheetName val="[SHOPLIST_xls][SH"/>
      <sheetName val="TBEAM"/>
      <sheetName val="[SHOPLIST.xls]/VWVU))tÏØ0__10"/>
      <sheetName val="[SHOPLIST.xls]/VWVU))tÏØ0__11"/>
      <sheetName val="FLOOR AND CEILING"/>
      <sheetName val="area comp 2011 01 18 (2)"/>
      <sheetName val="Bill3-Basement"/>
      <sheetName val="drop down lists"/>
      <sheetName val="PH 5"/>
      <sheetName val="BM"/>
      <sheetName val="T&amp;M"/>
      <sheetName val="[SHOPLIST_xls]/VWVU))tÏØ0  "/>
      <sheetName val="Staff"/>
      <sheetName val="Staff OLD "/>
      <sheetName val="piedathot"/>
      <sheetName val="projcasflo"/>
      <sheetName val="supdata"/>
      <sheetName val="devbud"/>
      <sheetName val="Pivots"/>
      <sheetName val="Basic Rate"/>
      <sheetName val="MASTER_RATE ANALYSIS"/>
      <sheetName val="BQLIST"/>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Appendix-A -GRAND SUMMARY"/>
      <sheetName val="D9 (New Rate)"/>
      <sheetName val="المعادلات"/>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Cumulative Rail "/>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SHOPLIST.xls]70,/0s«iÆøí¬"/>
      <sheetName val="Bill No.1"/>
      <sheetName val="Portfolio List"/>
      <sheetName val="Initial Data"/>
      <sheetName val="Package Status"/>
      <sheetName val="3"/>
      <sheetName val="2gii"/>
      <sheetName val="CPA33-34"/>
      <sheetName val="Indices"/>
      <sheetName val="conc-foot-gradeslab"/>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Validation"/>
      <sheetName val=" Estimate  "/>
      <sheetName val="Equip."/>
      <sheetName val="Book1"/>
      <sheetName val="6.2 Floor Finishes"/>
      <sheetName val="Wordsdata"/>
      <sheetName val="Ref Arch"/>
      <sheetName val="TABLO-3"/>
      <sheetName val="Transport"/>
      <sheetName val="Indirect"/>
      <sheetName val="Micro"/>
      <sheetName val="Asset Desc"/>
      <sheetName val="Other Cost Norms"/>
      <sheetName val="Gene��_x0008_i_x0000__x0000__x0014__x0000_0."/>
      <sheetName val="70_x0000_,/0_x0000_s�_x0008_i_x0000_��_x0003_��_x0008_i_x0000_"/>
      <sheetName val="Top_sh_x0000__x0000__x0001_Ԁ"/>
      <sheetName val="IO"/>
      <sheetName val="FAL intern"/>
      <sheetName val="Electrical_database"/>
      <sheetName val="Ledger"/>
      <sheetName val="Data "/>
      <sheetName val="CIF_COST_ITEM"/>
      <sheetName val="Rates_for_public_areas"/>
      <sheetName val="Detail Page"/>
      <sheetName val="Process"/>
      <sheetName val="Refinery"/>
      <sheetName val="Fructose"/>
      <sheetName val="Utilities"/>
      <sheetName val="Pipesizes"/>
      <sheetName val="intr_stool_brkup_x0000_"/>
      <sheetName val="SLHW"/>
      <sheetName val="BoQ-22-8-2019"/>
      <sheetName val="Tech"/>
      <sheetName val="Account Codes"/>
      <sheetName val="WATER DUCT - IC 21"/>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SHOPLIST.xls]70,/0s«i_x"/>
      <sheetName val="[SHOPLIST.xls]70,/0s«iÆøí¬i1"/>
      <sheetName val="[SHOPLIST.xls]70,/0s«_iÆø_í¬"/>
      <sheetName val="[SHOPLIST.xls]70,/0s«iÆøí¬i2"/>
      <sheetName val="[SHOPLIST.xls]70,/0s«iÆøí¬i3"/>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Comp_equip"/>
      <sheetName val="Weekly"/>
      <sheetName val="S-Curve Update"/>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Item List OLD"/>
      <sheetName val="KEYFIGURES"/>
      <sheetName val="[SHOPLIST_xls][SHOPLIST_xls]/VW"/>
      <sheetName val="National"/>
      <sheetName val="[SHOPLIST.xls]70___0_s__i_____2"/>
      <sheetName val="[SHOPLIST.xls]_VW__VU_________2"/>
      <sheetName val="[SHOPLIST.xls]_VW__VU_________3"/>
      <sheetName val="[SHOPLIST.xls]70_x005f_x0000___0_x0_2"/>
      <sheetName val="/VWVU))"/>
      <sheetName val="701"/>
      <sheetName val="70,1"/>
      <sheetName val="[SHOPLIST_xls][S1"/>
      <sheetName val="702"/>
      <sheetName val="70,2"/>
      <sheetName val="[SHOPLIST_xls][S2"/>
      <sheetName val="Drop down"/>
      <sheetName val="[SHOPLIST.xls]70_x005f_x0000_,/0_x000"/>
      <sheetName val="[SHOPLIST.xls]70___0_s__i_____3"/>
      <sheetName val="Div 10-Specialities "/>
      <sheetName val="MALE &amp; FEMALE "/>
      <sheetName val="DISABLE"/>
      <sheetName val="VIP"/>
      <sheetName val="ABLUTION"/>
      <sheetName val="JANITOR"/>
      <sheetName val="Div Summary"/>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ورقة2"/>
      <sheetName val="LTR-2"/>
      <sheetName val="SI 22"/>
      <sheetName val="TO List"/>
      <sheetName val="Qualifications"/>
      <sheetName val="CCTV DATA"/>
      <sheetName val="_SHOPLIST_xls_70,_0_x000"/>
      <sheetName val="Contractor_Application"/>
      <sheetName val="General_Summary"/>
      <sheetName val="08_MEP_Summary"/>
      <sheetName val="Addnl_works"/>
      <sheetName val="B3__Material_on_Site-Detail"/>
      <sheetName val="ConferenceCentre_옰ʒ䄂ʒ鵠ʐ䄂ʒ閐̐脭め_x0005_"/>
      <sheetName val="_board7"/>
      <sheetName val="_boaboard (1)"/>
      <sheetName val="Core_Data"/>
      <sheetName val="P1926-H2B_Pkg_2A&amp;2B"/>
      <sheetName val="P1940-H2B_Pkg_1_Guestrooms"/>
      <sheetName val="Recon_Template"/>
      <sheetName val="BUAs and Sales Forecast"/>
      <sheetName val="Lagoons Breakdown Prices"/>
      <sheetName val="Cover HW Z2 "/>
      <sheetName val="TOTAL WORK"/>
      <sheetName val="part 3"/>
      <sheetName val="pile Length for Easter fence"/>
      <sheetName val="Démol."/>
      <sheetName val="Ravalement"/>
      <sheetName val="GAE8'97"/>
      <sheetName val="Overal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SH"/>
      <sheetName val="70_"/>
      <sheetName val="703"/>
      <sheetName val="70,/0s«iÆøí¬i4"/>
      <sheetName val="[SHOPLIST.xls]/VW"/>
      <sheetName val="70,/0s«iÆøí¬i5"/>
      <sheetName val="MI"/>
      <sheetName val="WIP"/>
      <sheetName val="BORDGC"/>
      <sheetName val="Drop_Down_Data"/>
      <sheetName val="Rules_"/>
      <sheetName val="L3-WBS_Mapping"/>
      <sheetName val="BAFO_CCL_Submission"/>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quotation_"/>
      <sheetName val="Bill_5_-_Carpark"/>
      <sheetName val="BOQ_-_summary__3"/>
      <sheetName val="NKSC_thue"/>
      <sheetName val="05__Data_Cash_Flow"/>
      <sheetName val="MTO_REV_2(ARMOR)"/>
      <sheetName val="Drop_Down_Data1"/>
      <sheetName val="Rules_1"/>
      <sheetName val="L3-WBS_Mapping1"/>
      <sheetName val="BAFO_CCL_Submission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MFG"/>
      <sheetName val="Surbhi"/>
      <sheetName val="XL4Test5"/>
      <sheetName val="P-Ins &amp; Bonds"/>
      <sheetName val="Basic_Rate"/>
      <sheetName val="MASTER_RATE_ANALYSIS"/>
      <sheetName val="P-Ins_&amp;_Bonds"/>
      <sheetName val="BFS"/>
      <sheetName val="BQMPALOC"/>
      <sheetName val="COLUMNS"/>
      <sheetName val="VESSELS "/>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5"/>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70,/0s«iÆøí¬i6"/>
      <sheetName val="/VW1"/>
      <sheetName val="70,/0s«iÆøí¬i7"/>
      <sheetName val="/VW2"/>
      <sheetName val="/VWVU))tÏØ0__21"/>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0"/>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Spacing of Delineators"/>
      <sheetName val="_SHOPLIST.xls__VWVU))tÏØ0__5"/>
      <sheetName val="___________2"/>
      <sheetName val="_SHOPLIST.xls__VWVU))tÏØ0__6"/>
      <sheetName val="___________3"/>
      <sheetName val="_SHOPLIST.xls__VWVU))tÏØ0__7"/>
      <sheetName val="___________4"/>
      <sheetName val="_SHOPLIST_xls__SHOPLIST_xls_704"/>
      <sheetName val="Geneí¬_x005f_x0008_"/>
      <sheetName val="70_x005f_x0000_,_0_"/>
      <sheetName val="_SHOPLIST_xls_70,"/>
      <sheetName val="___________5"/>
      <sheetName val="_SHOPLIST_xls__SHOPLIST_xls_705"/>
      <sheetName val="_SHOPLIST_xls__VW"/>
      <sheetName val="_SHOPLIST_xls__VWVU))tÏØ0__"/>
      <sheetName val="_SHOPLIST_xls__VWVU))tÏØ0__1"/>
      <sheetName val="_SHOPLIST_xls__VWVU))"/>
      <sheetName val="_SHOPLIST_xls__SHOPLIST_xls__SH"/>
      <sheetName val="_SHOPLIST_xls__VWVU))tÏØ0__11"/>
      <sheetName val="_SHOPLIST_xls__VWVU))tÏØ0__2"/>
      <sheetName val="_SHOPLIST_xls__VWVU))tÏØ0__3"/>
      <sheetName val="_SHOPLIST_xls_70,_0s«_iÆø_í¬_i"/>
      <sheetName val="_SHOPLIST_xls_70_,_0_s«i_Æøí¬i_"/>
      <sheetName val="___________6"/>
      <sheetName val="_SHOPLIST_xls__SHOPLIST_xls_706"/>
      <sheetName val="_SHOPLIST_xls__VW1"/>
      <sheetName val="_SHOPLIST_xls__SHOPLIST_xls__S1"/>
      <sheetName val="_SHOPLIST_xls__SHOPLIST_xls_707"/>
      <sheetName val="___________7"/>
      <sheetName val="_SHOPLIST_xls__SHOPLIST_xls_708"/>
      <sheetName val="_SHOPLIST_xls__VW2"/>
      <sheetName val="_SHOPLIST_xls__VWVU))tÏØ0__4"/>
      <sheetName val="_SHOPLIST_xls__VWVU))tÏØ0__5"/>
      <sheetName val="_SHOPLIST_xls__SHOPLIST_xls__S2"/>
      <sheetName val="_SHOPLIST_xls__SHOPLIST_xls_709"/>
      <sheetName val="_SHOPLIST_xls_70,1"/>
      <sheetName val="_SHOPLIST_xls__VWVU))tÏØ0__12"/>
      <sheetName val="_SHOPLIST_xls__VWVU))tÏØ0__21"/>
      <sheetName val="_SHOPLIST_xls__VWVU))tÏØ0__31"/>
      <sheetName val="_SHOPLIST_xls_70,_0s«_iÆø_í¬_i1"/>
      <sheetName val="_SHOPLIST_xls_70_,_0_s«i_Æøí¬i1"/>
      <sheetName val="_SHOPLIST_xls__VWVU))tÏØ0__6"/>
      <sheetName val="_SHOPLIST_xls__VWVU))tÏØ0__7"/>
      <sheetName val="_SHOPLIST_xls_70,2"/>
      <sheetName val="_SHOPLIST_xls__VWVU))tÏØ0__13"/>
      <sheetName val="_SHOPLIST_xls__VWVU))tÏØ0__22"/>
      <sheetName val="_SHOPLIST_xls__VWVU))tÏØ0__32"/>
      <sheetName val="_SHOPLIST_xls_70,_0s«_iÆø_í¬_i2"/>
      <sheetName val="_SHOPLIST_xls_70_,_0_s«i_Æøí¬i2"/>
      <sheetName val="___________8"/>
      <sheetName val="_SHOPLIST_xls__SHOPLIST_xls_710"/>
      <sheetName val="_SHOPLIST_xls_70,_0s«iÆøí¬i8"/>
      <sheetName val="_SHOPLIST_xls__VW3"/>
      <sheetName val="_SHOPLIST_xls__VWVU))tÏØ0__8"/>
      <sheetName val="_SHOPLIST_xls__VWVU))tÏØ0__9"/>
      <sheetName val="_SHOPLIST_xls__SHOPLIST_xls_711"/>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VWVU))tÏØ0__41"/>
      <sheetName val="_SHOPLIST_xls__SHOPLIST_xls_721"/>
      <sheetName val="_SHOPLIST_xls__SHOPLIST_xls__S8"/>
      <sheetName val="_SHOPLIST_xls_708"/>
      <sheetName val="_SHOPLIST_xls_70,8"/>
      <sheetName val="_SHOPLIST_xls__VWVU))tÏØ0__42"/>
      <sheetName val="_SHOPLIST_xls__VWVU))tÏØ0__43"/>
      <sheetName val="_SHOPLIST_xls__VWVU))tÏØ0__44"/>
      <sheetName val="_SHOPLIST_xls_70,_0s«_iÆø_í¬_i8"/>
      <sheetName val="_SHOPLIST_xls_70_,_0_s«i_Æøí¬i8"/>
      <sheetName val="_VWVU))tÏØ0__16"/>
      <sheetName val="_VWVU))tÏØ0__14"/>
      <sheetName val="_SHOPLIST_xls_70,_0s«iÆøí¬i10"/>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VWVU))tÏØ0__13"/>
      <sheetName val="_SHOPLIST_xls_70,_0s«iÆøí¬i9"/>
      <sheetName val="___________9"/>
      <sheetName val="_SHOPLIST_xls__SHOPLIST_xls_712"/>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VWVU))tÏØ0__15"/>
      <sheetName val="_SHOPLIST_xls_70,_0s«iÆøí¬i11"/>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Top_s灨ὔ밀ὔ턀"/>
      <sheetName val="Top_s๨ꫝ_x0000__x0000_퀀"/>
      <sheetName val="[SHOPLIST.xls][SHOPLIST.xls]70?"/>
      <sheetName val="GFA_HQ_Building31"/>
      <sheetName val="GFA_Conference30"/>
      <sheetName val="BQ_External30"/>
      <sheetName val="Penthouse_Apartment29"/>
      <sheetName val="StattCo_yCharges29"/>
      <sheetName val="Raw_Data29"/>
      <sheetName val="Bill_No__229"/>
      <sheetName val="Graph_Data_(DO_NOT_PRINT)29"/>
      <sheetName val="@risk_rents_and_incentives29"/>
      <sheetName val="Car_park_lease29"/>
      <sheetName val="Net_rent_analysis29"/>
      <sheetName val="Poz-1_29"/>
      <sheetName val="Chiet_tinh_dz2229"/>
      <sheetName val="Chiet_tinh_dz3529"/>
      <sheetName val="Lab_Cum_Hist29"/>
      <sheetName val="LABOUR_HISTOGRAM30"/>
      <sheetName val="FOL_-_Bar29"/>
      <sheetName val="CT_Thang_Mo29"/>
      <sheetName val="LEVEL_SHEET29"/>
      <sheetName val="SPT_vs_PHI29"/>
      <sheetName val="budget_summary_(2)28"/>
      <sheetName val="Budget_Analysis_Summary28"/>
      <sheetName val="CT__PL28"/>
      <sheetName val="Projet,_methodes_&amp;_couts28"/>
      <sheetName val="Risques_majeurs_&amp;_Frais_Ind_28"/>
      <sheetName val="Civil_Boq24"/>
      <sheetName val="beam-reinft-IIInd_floor25"/>
      <sheetName val="beam-reinft-machine_rm25"/>
      <sheetName val="Customize_Your_Invoice29"/>
      <sheetName val="HVAC_BoQ29"/>
      <sheetName val="Body_Sheet28"/>
      <sheetName val="1_0_Executive_Summary28"/>
      <sheetName val="Tender_Summary29"/>
      <sheetName val="Insurance_Ext29"/>
      <sheetName val="Top_sheet28"/>
      <sheetName val="intr_stool_brkup28"/>
      <sheetName val="Bill_126"/>
      <sheetName val="Bill_227"/>
      <sheetName val="Bill_326"/>
      <sheetName val="Bill_426"/>
      <sheetName val="Bill_526"/>
      <sheetName val="Bill_626"/>
      <sheetName val="Bill_726"/>
      <sheetName val="POWER_ASSUMPTIONS25"/>
      <sheetName val="Ap_A26"/>
      <sheetName val="2_Div_14_26"/>
      <sheetName val="PROJECT_BRIEF26"/>
      <sheetName val="C_(3)26"/>
      <sheetName val="Invoice_Summary25"/>
      <sheetName val="SHOPLIST_xls25"/>
      <sheetName val="Dubai_golf25"/>
      <sheetName val="Activity_List24"/>
      <sheetName val="WITHOUT_C&amp;I_PROFIT_(3)24"/>
      <sheetName val="BILL_COV22"/>
      <sheetName val="Ra__stair22"/>
      <sheetName val="VALVE_CHAMBERS21"/>
      <sheetName val="Fire_Hydrants21"/>
      <sheetName val="B_GATE_VALVE21"/>
      <sheetName val="Sub_G1_Fire21"/>
      <sheetName val="Sub_G12_Fire21"/>
      <sheetName val="Softscape_Buildup24"/>
      <sheetName val="Mat'l_Rate24"/>
      <sheetName val="DETAILED__BOQ22"/>
      <sheetName val="M-Book_for_Conc22"/>
      <sheetName val="M-Book_for_FW22"/>
      <sheetName val="HIRED_LABOUR_CODE22"/>
      <sheetName val="PA-_Consutant_22"/>
      <sheetName val="foot-slab_reinft22"/>
      <sheetName val="Day_work21"/>
      <sheetName val="CHART_OF_ACCOUNTS20"/>
      <sheetName val="E-Bill_No_6_A-O20"/>
      <sheetName val="Materials_Cost(PCC)21"/>
      <sheetName val="India_F&amp;S_Template21"/>
      <sheetName val="IO_LIST21"/>
      <sheetName val="Material_21"/>
      <sheetName val="Quote_Sheet21"/>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BOQ_Direct_selling_cost21"/>
      <sheetName val="B185-B-9_120"/>
      <sheetName val="B185-B-9_220"/>
      <sheetName val="Eq__Mobilization20"/>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w't_table19"/>
      <sheetName val="B09_120"/>
      <sheetName val="PointNo_519"/>
      <sheetName val="Working_for_RCC20"/>
      <sheetName val="Elemental_Buildup19"/>
      <sheetName val="PMWeb_data20"/>
      <sheetName val="SS_MH20"/>
      <sheetName val="2_2)Revised_Cash_Flow19"/>
      <sheetName val="Employee_List17"/>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Material_List_19"/>
      <sheetName val="PRECAST_lightconc-II21"/>
      <sheetName val="final_abstract21"/>
      <sheetName val="입찰내역_발주처_양식19"/>
      <sheetName val="LIST_DO_NOT_REMOVE18"/>
      <sheetName val="Index_List19"/>
      <sheetName val="Type_List19"/>
      <sheetName val="File_Types19"/>
      <sheetName val="Chiet_t19"/>
      <sheetName val="Staffing_and_Rates_IA19"/>
      <sheetName val="B6_2_18"/>
      <sheetName val="Project_Cost_Breakdown17"/>
      <sheetName val="Summary_of_Work17"/>
      <sheetName val="Staff_Acco_17"/>
      <sheetName val="TBAL9697_-group_wise__sdpl17"/>
      <sheetName val="Item-_Compact17"/>
      <sheetName val="E_&amp;_R17"/>
      <sheetName val="Рабочий_лист16"/>
      <sheetName val="PT_141-_Site_A_Landscape16"/>
      <sheetName val="d-safe_DELUXE16"/>
      <sheetName val="Annex_1_Sect_3a17"/>
      <sheetName val="Annex_1_Sect_3a_117"/>
      <sheetName val="Annex_1_Sect_3b17"/>
      <sheetName val="Annex_1_Sect_3c17"/>
      <sheetName val="HOURLY_RATES17"/>
      <sheetName val="SITE_WORK16"/>
      <sheetName val="Rate_summary16"/>
      <sheetName val="Mall_waterproofing16"/>
      <sheetName val="MSCP_waterproofing16"/>
      <sheetName val="RAB_AR&amp;STR16"/>
      <sheetName val="Back_up16"/>
      <sheetName val="INDIGINEOUS_ITEMS_16"/>
      <sheetName val="Duct_Accesories16"/>
      <sheetName val="[SHOPLIST_xls][SHOPLIST_xls]726"/>
      <sheetName val="????_???_??16"/>
      <sheetName val="Labour_&amp;_Plant16"/>
      <sheetName val="Ave_wtd_rates16"/>
      <sheetName val="Debits_as_on_12_04_0816"/>
      <sheetName val="STAFFSCHED_16"/>
      <sheetName val="TRIAL_BALANCE16"/>
      <sheetName val="[SHOPLIST_xls]70,/0s«iÆøí¬i16"/>
      <sheetName val="train_cash16"/>
      <sheetName val="accom_cash16"/>
      <sheetName val="Common_Variables16"/>
      <sheetName val="GPL_Revenu_Update16"/>
      <sheetName val="DO_NOT_TOUCH16"/>
      <sheetName val="Work_Type16"/>
      <sheetName val="Geneí¬_i15"/>
      <sheetName val="steel_total15"/>
      <sheetName val="ELE_BOQ15"/>
      <sheetName val="Resumo_Empreitadas12"/>
      <sheetName val="PROJECT_BRIEF(EX_NEW)16"/>
      <sheetName val="Floor_Box_13"/>
      <sheetName val="Cashflow_projection11"/>
      <sheetName val="PPA_Summary12"/>
      <sheetName val="Risk_Breakdown_Structure15"/>
      <sheetName val="AREA_OF_APPLICATION15"/>
      <sheetName val="%_prog_figs_-u5_and_total12"/>
      <sheetName val="[SHOPLIST_xls]7011"/>
      <sheetName val="[SHOPLIST_xls]70,11"/>
      <sheetName val="[SHOPLIST_xls]/VW11"/>
      <sheetName val="[SHOPLIST_xls]/VWVU))tÏØ0__55"/>
      <sheetName val="[SHOPLIST_xls]/VWVU))tÏØ0__56"/>
      <sheetName val="Bill_1011"/>
      <sheetName val="Cost_Heading8"/>
      <sheetName val="Mix_Design12"/>
      <sheetName val="Form_611"/>
      <sheetName val="Data_Sheet11"/>
      <sheetName val="Z-_GENERAL_PRICE_SUMMARY12"/>
      <sheetName val="Materials_11"/>
      <sheetName val="Equipment_Rates11"/>
      <sheetName val="Base_BM-rebar11"/>
      <sheetName val="Labour_Rate_8"/>
      <sheetName val="Service_Type9"/>
      <sheetName val="Contract_Division9"/>
      <sheetName val="SubContract_Type9"/>
      <sheetName val="Div_07_Thermal_&amp;_Moisture2"/>
      <sheetName val="Data_Validation2"/>
      <sheetName val="Div26_-_Elect2"/>
      <sheetName val="CHUNG_CU_CARRILON2"/>
      <sheetName val="[SHOPLIST_xls][SHOPLIST_xls][11"/>
      <sheetName val="D_&amp;_W_sizes8"/>
      <sheetName val="SOPMA_DD8"/>
      <sheetName val="[SHOPLIST_xls][SHOPLIST_xls]727"/>
      <sheetName val="E_H_-_H__W_P_11"/>
      <sheetName val="E__H__Treatment_for_pile_cap11"/>
      <sheetName val="[SHOPLIST_xls]/VWVU))tÏØ0__57"/>
      <sheetName val="[SHOPLIST_xls]/VWVU))tÏØ0__58"/>
      <sheetName val="[SHOPLIST_xls]/VWVU))tÏØ0__59"/>
      <sheetName val="[SHOPLIST_xls]70,/0s«_iÆø_í¬_11"/>
      <sheetName val="[SHOPLIST_xls]70?,/0?s«i?Æøí¬11"/>
      <sheetName val="PRICE_INFO8"/>
      <sheetName val="RC_SUMMARY8"/>
      <sheetName val="LABOUR_PRODUCTIVITY-TAV8"/>
      <sheetName val="MATERIAL_PRICES8"/>
      <sheetName val="P-100_MRF_DB_R18"/>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Area_Breakdown_PER_LEVEL_LINK11"/>
      <sheetName val="CF_Input11"/>
      <sheetName val="DATA_INPUT11"/>
      <sheetName val="Vordruck-Nr__7_1_3_D11"/>
      <sheetName val="M&amp;A_D11"/>
      <sheetName val="M&amp;A_E11"/>
      <sheetName val="M&amp;A_G11"/>
      <sheetName val="Attach_4-188"/>
      <sheetName val="tender_allowances11"/>
      <sheetName val="_Summary_BKG_03411"/>
      <sheetName val="BILL_3R11"/>
      <sheetName val="BLOCK-A_(MEA_SHEET)11"/>
      <sheetName val="Labour_Costs11"/>
      <sheetName val="Ewaan_Show_Kitchen_(2)8"/>
      <sheetName val="Cash_Flow_Working8"/>
      <sheetName val="MN_T_B_8"/>
      <sheetName val="Data_I_(2)8"/>
      <sheetName val="rEFERENCES_8"/>
      <sheetName val="Qtys_ZamZam_(Del__before)8"/>
      <sheetName val="Qtys_Relocation_(Del_before)8"/>
      <sheetName val="_Qtys_Sub_&amp;_Tents_(Del__before8"/>
      <sheetName val="Qtys__Signages_(Del__before)8"/>
      <sheetName val="Qtys_Temporary_Passages_(Del)8"/>
      <sheetName val="_Qtys_Ser__Rooms_(Del_before)8"/>
      <sheetName val="BOQ_(2)2"/>
      <sheetName val="LABOUR_RATE2"/>
      <sheetName val="Material_Rate2"/>
      <sheetName val="Labor_abs-PW2"/>
      <sheetName val="Labor_abs-NMR2"/>
      <sheetName val="kppl_pl2"/>
      <sheetName val="Basic_Rates2"/>
      <sheetName val="Combined_Results_2"/>
      <sheetName val="Site_Dev_BOQ11"/>
      <sheetName val="AOP_Summary-23"/>
      <sheetName val="Dash_board1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Appendix_B4"/>
      <sheetName val="2F_회의실견적(5_14_일대)4"/>
      <sheetName val="_HIT-&gt;HMC_견적(3900)4"/>
      <sheetName val="Balance_Sheet1"/>
      <sheetName val="Estimate_for_approval1"/>
      <sheetName val="Summary_1"/>
      <sheetName val="B04-A_-_DIA_SUDEER1"/>
      <sheetName val="04D_-_Tanmyat1"/>
      <sheetName val="13-_B04-B_&amp;_C1"/>
      <sheetName val="_SITE_09_B04-B&amp;C-AFAQ1"/>
      <sheetName val="[SHOPLIST_xls]/VWVU))tÏØ0__60"/>
      <sheetName val="[SHOPLIST_xls][SHOPLIST_xls]728"/>
      <sheetName val="Sheet_Index1"/>
      <sheetName val="Status_Summary2"/>
      <sheetName val="Sec__A-PQ2"/>
      <sheetName val="Preamble_B2"/>
      <sheetName val="Sec__C-Dayworks2"/>
      <sheetName val="d5_2"/>
      <sheetName val="Asset_Allocation_(CR)2"/>
      <sheetName val="Project_Benchmarking2"/>
      <sheetName val="1_-_Main_Building2"/>
      <sheetName val="1_-_Summary2"/>
      <sheetName val="2_-_Landscaping_Works2"/>
      <sheetName val="2_-_Summary2"/>
      <sheetName val="4_-_Bldg_Infra2"/>
      <sheetName val="4_-_Summary2"/>
      <sheetName val="Dashboard_(1)2"/>
      <sheetName val="VO_Agreed_to_Unifier_Sum2"/>
      <sheetName val="VO_Not_yet_Agreed_to_Unifier2"/>
      <sheetName val="VO_Anticipated_to_Unifier2"/>
      <sheetName val="EW_to_Unifier2"/>
      <sheetName val="Prov_Sums2"/>
      <sheetName val="Other_Amounts2"/>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BOQ_1_92"/>
      <sheetName val="[SHOPLIST_xls]/VWVU))tÏØ0__62"/>
      <sheetName val="[SHOPLIST_xls]/VWVU))tÏØ0__63"/>
      <sheetName val="Abs_PMRL"/>
      <sheetName val="[SHOPLIST_xls]/VWVU))tÏØ0__81"/>
      <sheetName val="[SHOPLIST_xls]/VWVU))tÏØ0__91"/>
      <sheetName val="[SHOPLIST_xls]70_1"/>
      <sheetName val="B2-DV_No_02"/>
      <sheetName val="[SHOPLIST_xls]70,/0s«i_x"/>
      <sheetName val="Ref_Arch"/>
      <sheetName val="Data_"/>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Rate_analysis16"/>
      <sheetName val="B-3_2_EB1"/>
      <sheetName val="Trade_Summary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OPLIST_xls]/VWVU))tÏØ0__72"/>
      <sheetName val="CONSTRUCTION_COMPONENT1"/>
      <sheetName val="[SHOPLIST_xls][SH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MAIN_SUMMARY"/>
      <sheetName val="[SHOPLIST_xls]/VWVU))tÏØ0__64"/>
      <sheetName val="[SHOPLIST_xls]/VWVU))tÏØ0__65"/>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6_2_Floor_Finishes"/>
      <sheetName val="Cumulative_Rail_"/>
      <sheetName val="[SHOPLIST_xls]/VWVU))tÏØ0__66"/>
      <sheetName val="Staff_OLD_"/>
      <sheetName val="8.0 Programme"/>
      <sheetName val="Bill 3 Boutique"/>
      <sheetName val="MATERIALS"/>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Service_Type10"/>
      <sheetName val="Contract_Division10"/>
      <sheetName val="SubContract_Type10"/>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SHOPLIST_xls][SHOPLIST_xls]/V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SHOPLIST_xls]70,/0s«iÆøí¬1"/>
      <sheetName val="Portfolio_List"/>
      <sheetName val="Initial_Data"/>
      <sheetName val="Package_Status"/>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SHOPLIST.xls]7_9"/>
      <sheetName val="[SHOPLIST.xls][SHOPLIST.xls]_26"/>
      <sheetName val="[SHOPLIST.xls][SHOPLIST.xls]_27"/>
      <sheetName val="[SHOPLIST.xls][SHOPLIST.xls]_28"/>
      <sheetName val="[SHOPLIST.xls][SHOPLIST.xls]_29"/>
      <sheetName val="[SHOPLIST.xls]70___0_s__i_____5"/>
      <sheetName val="Gene��_x0008_i"/>
      <sheetName val="Top_sh"/>
      <sheetName val="[SHOPLIST.xls]_VW__VU_________4"/>
      <sheetName val="[SHOPLIST.xls]_VW__VU_________5"/>
      <sheetName val="[SHOPLIST.xls]70___0_s__i_____6"/>
      <sheetName val="[SHOPLIST.xls]70_x005f_x0000___0_x0_3"/>
      <sheetName val="[SHOPLIST.xls]70___0_s__i_____7"/>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SHOPLIST.xls]70___0_s__i_____8"/>
      <sheetName val="[SHOPLIST.xls]_VW__VU_________6"/>
      <sheetName val="[SHOPLIST.xls]_VW__VU_________7"/>
      <sheetName val="[SHOPLIST.xls]70_x005f_x0000___0_x0_4"/>
      <sheetName val="[SHOPLIST.xls]70___0_s__i_____9"/>
      <sheetName val="[SHOPLIST.xls]70___0_s__i____10"/>
      <sheetName val="[SHOPLIST.xls][SHOPLIST.xls]_62"/>
      <sheetName val="[SHOPLIST.xls][SHOPLIST.xls]_63"/>
      <sheetName val="[SHOPLIST.xls][SHOPLIST.xls]_64"/>
      <sheetName val="[SHOPLIST.xls]_SHOPLIST_xls_210"/>
      <sheetName val="[SHOPLIST.xls]_SHOPLIST_xls_211"/>
      <sheetName val="[SHOPLIST.xls]_SHOPLIST_xls_212"/>
      <sheetName val="[SHOPLIST.xls]_SHOPLIST_xls_213"/>
      <sheetName val="[SHOPLIST.xls][SHOPLIST.xls]_65"/>
      <sheetName val="[SHOPLIST.xls]_SHOPLIST_xls_214"/>
      <sheetName val="[SHOPLIST.xls]_SHOPLIST_xls_215"/>
      <sheetName val="[SHOPLIST.xls][SHOPLIST.xls]_66"/>
      <sheetName val="[SHOPLIST.xls][SHOPLIST.xls]_67"/>
      <sheetName val="[SHOPLIST.xls][SHOPLIST.xls]_68"/>
      <sheetName val="[SHOPLIST.xls][SHOPLIST.xls]_69"/>
      <sheetName val="[SHOPLIST.xls][SHOPLIST.xls]_70"/>
      <sheetName val="[SHOPLIST.xls]_SHOPLIST_xls_216"/>
      <sheetName val="[SHOPLIST.xls][SHOPLIST.xls]_71"/>
      <sheetName val="[SHOPLIST.xls][SHOPLIST.xls]_72"/>
      <sheetName val="[SHOPLIST.xls][SHOPLIST.xls]_73"/>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SHOPLIST.xls]_74"/>
      <sheetName val="[SHOPLIST.xls][SHOPLIST.xls]_75"/>
      <sheetName val="[SHOPLIST.xls][SHOPLIST.xls]_76"/>
      <sheetName val="[SHOPLIST.xls][SHOPLIST.xls]_77"/>
      <sheetName val="[SHOPLIST.xls][SHOPLIST.xls]_78"/>
      <sheetName val="[SHOPLIST.xls][SHOPLIST.xls]_79"/>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SHOPLIST.xls]_80"/>
      <sheetName val="[SHOPLIST.xls]70_x005f_x005f_x005f_x0000__3"/>
      <sheetName val="[SHOPLIST.xls][SHOPLIST.xls]_81"/>
      <sheetName val="[SHOPLIST.xls][SHOPLIST.xls]_82"/>
      <sheetName val="[SHOPLIST.xls][SHOPLIST.xls]_83"/>
      <sheetName val="[SHOPLIST.xls]_SHOPLIST_xls_317"/>
      <sheetName val="[SHOPLIST.xls]_SHOPLIST_xls_318"/>
      <sheetName val="[SHOPLIST.xls]_SHOPLIST_xls_319"/>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SHOPLIST.xls]_94"/>
      <sheetName val="[SHOPLIST.xls][SHOPLIST.xls]_95"/>
      <sheetName val="[SHOPLIST.xls][SHOPLIST.xls]_96"/>
      <sheetName val="[SHOPLIST.xls][SHOPLIST.xls]_97"/>
      <sheetName val="[SHOPLIST.xls]70___0_s__i____11"/>
      <sheetName val="Landscape No.1"/>
      <sheetName val="MEP No.3"/>
      <sheetName val="BULD.3"/>
      <sheetName val="BLOCK K"/>
      <sheetName val="예가표"/>
      <sheetName val="제출내역 (2)"/>
      <sheetName val="[SHOPLIST.xls][SHOPLIST.xls]_98"/>
      <sheetName val="[SHOPLIST.xls]70,/0s«iÆøí¬i4"/>
      <sheetName val="[SHOPLIST.xls]70,/0s«iÆøí¬i5"/>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Service_Type11"/>
      <sheetName val="Contract_Division11"/>
      <sheetName val="SubContract_Type11"/>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Comp_equip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Contractor_Application1"/>
      <sheetName val="08_MEP_Summary1"/>
      <sheetName val="Addnl_works1"/>
      <sheetName val="B3__Material_on_Site-Detail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_Estimate__"/>
      <sheetName val="Equip_"/>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iv_Summary"/>
      <sheetName val="Drop_down"/>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Service_Type12"/>
      <sheetName val="Contract_Division12"/>
      <sheetName val="SubContract_Type12"/>
      <sheetName val="_SHOPLIST_xls_70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HSBC"/>
      <sheetName val="REBAR"/>
      <sheetName val="Product Sheet40"/>
      <sheetName val="Cost Summary"/>
      <sheetName val="Cost Summary SD"/>
      <sheetName val="Schedule S-Curve Revision#3"/>
      <sheetName val="2.223M_due to adj profit"/>
      <sheetName val="Income Statement"/>
      <sheetName val="Milestone"/>
      <sheetName val="Top_s๨ꫝ"/>
      <sheetName val="[SHOPLIST_xls]70___0_s__i_____2"/>
      <sheetName val="[SHOPLIST_xls]_VW__VU_________2"/>
      <sheetName val="[SHOPLIST_xls]_VW__VU_________3"/>
      <sheetName val="[SHOPLIST_xls]70___0_s__i_____3"/>
      <sheetName val="FLOOR_AND_CEILING"/>
      <sheetName val="area_comp_2011_01_18_(2)"/>
      <sheetName val="drop_down_lists"/>
      <sheetName val="PH_5"/>
      <sheetName val="Gene��i0_"/>
      <sheetName val="70,/0s�i����i"/>
      <sheetName val="Top_shԀ"/>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ASD Sum of Parts"/>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Rectangular Duct"/>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SUBS SUM"/>
      <sheetName val="BoQ(2)"/>
      <sheetName val="tower and monopoles "/>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Reference"/>
      <sheetName val="[SHOPLIST_xls]70_x005f_x0000_,/0_x000"/>
      <sheetName val="SI_22"/>
      <sheetName val="TO_List"/>
      <sheetName val="CCTV_DATA"/>
      <sheetName val="_boaboard_(1)"/>
      <sheetName val="Detail_Page"/>
      <sheetName val="BREAKDOWN"/>
      <sheetName val="Cost Heaࡤing"/>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_xls]/VW"/>
      <sheetName val="FAL_intern"/>
      <sheetName val="SI_221"/>
      <sheetName val="TO_List1"/>
      <sheetName val="CCTV_DATA1"/>
      <sheetName val="FAL_intern1"/>
      <sheetName val="SI_222"/>
      <sheetName val="TO_List2"/>
      <sheetName val="CCTV_DATA2"/>
      <sheetName val="FAL_intern2"/>
      <sheetName val="beam-reinft"/>
      <sheetName val="[SHOPLIST.xls]/VWVU))tÏØ0__20"/>
      <sheetName val="Closing"/>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S-Curve_Update"/>
      <sheetName val="VESSELS_"/>
      <sheetName val="Unit cost- Drain-Protection-1 "/>
      <sheetName val="Unit cost- Drain-Protection-2"/>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MSH51C"/>
      <sheetName val="inter"/>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bill no. 3"/>
      <sheetName val="HVAC"/>
      <sheetName val="HVAC-Qty"/>
      <sheetName val="RBD-AHU"/>
      <sheetName val="RBD ENG"/>
      <sheetName val="RBD-EX-RF-01"/>
      <sheetName val="RBD SLD.RLD"/>
      <sheetName val="RBD-VAV"/>
      <sheetName val="V.Summary"/>
      <sheetName val="foot-slab_rein_x0000__x0000_"/>
      <sheetName val="foot-slab_reinø_x0006_"/>
      <sheetName val="foot-slab_reinÝ¥"/>
      <sheetName val="foot-slab_reinP"/>
      <sheetName val="SUM-AIR-Submit"/>
      <sheetName val="Schedules PL"/>
      <sheetName val="Schedules BS"/>
      <sheetName val="Summary-margin calc"/>
      <sheetName val="_SHOPLIST.xls_70_x005f_x0000_,_0_x000"/>
      <sheetName val="Kur"/>
      <sheetName val="HAKEDİŞ "/>
      <sheetName val="keşif özeti"/>
      <sheetName val="Katsayılar"/>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SHOPLIST.xls]/VWVU))tÏØ0__21"/>
      <sheetName val="[SHOPLIST.xls]/VWVU))tÏØ0__22"/>
      <sheetName val="[SHOPLIST.xls]/VWVU))tÏØ0__23"/>
      <sheetName val="B.Room W.Done Progress"/>
      <sheetName val="SUMMARY (ROOM)"/>
      <sheetName val="W.D Prgress Public area"/>
      <sheetName val="SUMMARY Public"/>
      <sheetName val="Comparision"/>
      <sheetName val="Detail_Page1"/>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0s�i����i"/>
      <sheetName val="Non-Positioin Summary"/>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Calendar"/>
      <sheetName val="Sheet9"/>
      <sheetName val="Materials Cost"/>
      <sheetName val="djfx"/>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プロジェクト概要"/>
      <sheetName val="[SHOPLIST.xls]70_x0000_,/0_x000"/>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SHOPLIST_xls]726"/>
      <sheetName val="[SHOPLIST_xls][11"/>
      <sheetName val="[SHOPLIST_xls]727"/>
      <sheetName val="[SHOPLIST_xls]728"/>
      <sheetName val="FEVA"/>
      <sheetName val="HO Costs"/>
      <sheetName val="Data Works"/>
      <sheetName val="Works"/>
      <sheetName val="UC-Testing"/>
      <sheetName val="Control Panel"/>
      <sheetName val="DVL"/>
      <sheetName val="JAN"/>
      <sheetName val="Qty SR"/>
      <sheetName val="EW SR"/>
      <sheetName val="Cost Rates"/>
      <sheetName val="LOOKUP(MM)"/>
      <sheetName val="간접비내역-1"/>
      <sheetName val="PRO_DCI"/>
      <sheetName val="Лист1"/>
      <sheetName val="Fiyatlar"/>
      <sheetName val="50"/>
      <sheetName val="BT3-Package 05"/>
      <sheetName val="BOQ-Civil"/>
      <sheetName val="1-Summary"/>
      <sheetName val="วัดใต้"/>
      <sheetName val="B-2"/>
      <sheetName val="基本ﾃﾞｰﾀ"/>
      <sheetName val="Schedules"/>
      <sheetName val="1A"/>
      <sheetName val="Total PrC-Goldi"/>
      <sheetName val="Room Type"/>
      <sheetName val="Basement2 DB"/>
      <sheetName val="8_0_Programme"/>
      <sheetName val="footing for SP"/>
      <sheetName val="SoW_Assess_Blank_Form"/>
      <sheetName val="VO_Breakdown"/>
      <sheetName val="Measurement_Sheet"/>
      <sheetName val="Schedule_of_Drawings"/>
      <sheetName val="SI_Schedule"/>
      <sheetName val="ContraCharge_Schedule"/>
      <sheetName val="[SHOPLIST_xls][SHOPLIST_xls]70?"/>
      <sheetName val="Spacing_of_Delineators"/>
      <sheetName val="S-Curve_Update1"/>
      <sheetName val="VESSELS_1"/>
      <sheetName val="[SHOPLIST_xls]70_x005f_x0000_,/0_x001"/>
      <sheetName val="SoW_Assess_Blank_Form1"/>
      <sheetName val="VO_Breakdown1"/>
      <sheetName val="Measurement_Sheet1"/>
      <sheetName val="Schedule_of_Drawings1"/>
      <sheetName val="SI_Schedule1"/>
      <sheetName val="ContraCharge_Schedule1"/>
      <sheetName val="Démol_1"/>
      <sheetName val="Spacing_of_Delineators1"/>
      <sheetName val="P-Ins_&amp;_Bonds1"/>
      <sheetName val="Item_List_OLD"/>
      <sheetName val="GRAPH_DATA"/>
      <sheetName val="Front Sheet"/>
      <sheetName val="Indirect Costs"/>
      <sheetName val="Inventory "/>
      <sheetName val="Note"/>
      <sheetName val="BULD_3"/>
      <sheetName val="BLOCK_K"/>
      <sheetName val="제출내역_(2)"/>
      <sheetName val="[SHOPLIST.xls][SHOPLIST_xls]/VW"/>
      <sheetName val="hiddenSheet"/>
      <sheetName val="satış planı (2)"/>
      <sheetName val="Tahsilat"/>
      <sheetName val="STOCKWTG"/>
      <sheetName val="POLY"/>
      <sheetName val="Advance Recovery"/>
      <sheetName val="SC Cost FEB 03"/>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70,/0s«i_x1"/>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_VWVU))tÏØ0__20"/>
      <sheetName val="_SHOPLIST_xls_70,_0s«iÆøí¬i16"/>
      <sheetName val="[SHOPLIST_xls]/VWVU))tÏØ0_108"/>
      <sheetName val="[SHOPLIST_xls]/VWVU))tÏØ0_109"/>
      <sheetName val="_SHOPLIST_xls__SHOPLIST_xls_726"/>
      <sheetName val="_SHOPLIST_xls__SHOPLIST_xls_727"/>
      <sheetName val="개시대사_(2)2"/>
      <sheetName val="Ref_Arch2"/>
      <sheetName val="Div_Summary2"/>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_SHOPLIST_xls__SHOPLIST_xls_728"/>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SHOPLIST_xls]/VWVU))tÏØ0_110"/>
      <sheetName val="[SHOPLIST_xls]/VWVU))tÏØ0_111"/>
      <sheetName val="[SHOPLIST_xls]/VWVU))tÏØ0_112"/>
      <sheetName val="[SHOPLIST_xls]/VWVU))tÏØ0_113"/>
      <sheetName val="Other_Cost_Norms2"/>
      <sheetName val="Div_10-Specialities_2"/>
      <sheetName val="MALE_&amp;_FEMALE_2"/>
      <sheetName val="6_2_Floor_Finishes2"/>
      <sheetName val="BUAs_and_Sales_Forecast2"/>
      <sheetName val="Lagoons_Breakdown_Prices2"/>
      <sheetName val="Cover_HW_Z2_2"/>
      <sheetName val="TOTAL_WORK2"/>
      <sheetName val="part_32"/>
      <sheetName val="pile_Length_for_Easter_fence2"/>
      <sheetName val="_Estimate__2"/>
      <sheetName val="Equip_2"/>
      <sheetName val="Data_2"/>
      <sheetName val="[SHOPLIST_xls]/VWVU))tÏØ0_114"/>
      <sheetName val="Démol_2"/>
      <sheetName val="WATER_DUCT_-_IC_212"/>
      <sheetName val="Asset_Desc2"/>
      <sheetName val="[SHOPLIST_xls]70,/0s«i_x2"/>
      <sheetName val="Account_Codes2"/>
      <sheetName val="[SHOPLIST_xls]/VWVU))tÏØ0_115"/>
      <sheetName val="[SHOPLIST_xls]/VWVU))tÏØ0_116"/>
      <sheetName val="[SHOPLIST_xls]/VWVU))tÏØ0_117"/>
      <sheetName val="[SHOPLIST_xls]/VWVU))tÏØ0_118"/>
      <sheetName val="[SHOPLIST_xls]/VWVU))tÏØ0_119"/>
      <sheetName val="[SHOPLIST_xls]/VWVU))tÏØ0_120"/>
      <sheetName val="[SHOPLIST_xls]/VWVU))tÏØ0_121"/>
      <sheetName val="[SHOPLIST_xls]/VWVU))tÏØ0_122"/>
      <sheetName val="[SHOPLIST_xls][SHOPLIST_xls]7_2"/>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3"/>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SHOPLIST_xls__VWVU))tÏØ0__62"/>
      <sheetName val="_SHOPLIST_xls__VWVU))tÏØ0__63"/>
      <sheetName val="_SHOPLIST_xls__VWVU))tÏØ0__72"/>
      <sheetName val="_SHOPLIST_xls__SHOPLIST_xls__VW"/>
      <sheetName val="_SHOPLIST_xls__VWVU))tÏØ0__81"/>
      <sheetName val="_SHOPLIST_xls__VWVU))tÏØ0__91"/>
      <sheetName val="_VWVU))tÏØ0__21"/>
      <sheetName val="_SHOPLIST_xls_70,_0s«iÆøí¬i17"/>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_SHOPLIST_xls__SHOPLIST_xls_729"/>
      <sheetName val="_SHOPLIST_xls__SHOPLIST_xls_730"/>
      <sheetName val="GENERAL_SUMMARY3"/>
      <sheetName val="SITE_WORKS3"/>
      <sheetName val="WOOD_WORK3"/>
      <sheetName val="THERMAL_&amp;_MOISTURE_3"/>
      <sheetName val="DOORS_&amp;_WINDOWS3"/>
      <sheetName val="Additional_Items3"/>
      <sheetName val="개시대사_(2)3"/>
      <sheetName val="Ref_Arch3"/>
      <sheetName val="Div_Summary3"/>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_SHOPLIST_xls__SHOPLIST_xls_731"/>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FLOOR_AND_CEILING1"/>
      <sheetName val="area_comp_2011_01_18_(2)1"/>
      <sheetName val="drop_down_lists1"/>
      <sheetName val="PH_51"/>
      <sheetName val="[SHOPLIST_xls][SHOPLIST_xls]7_1"/>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7_8"/>
      <sheetName val="[SHOPLIST_xls][SHOPLIST_xls]7_9"/>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_SHOPLIST_xls__VWVU))tÏØ0__70"/>
      <sheetName val="_SHOPLIST_xls__VWVU))tÏØ0__73"/>
      <sheetName val="_SHOPLIST_xls__VWVU))tÏØ0__74"/>
      <sheetName val="_SHOPLIST_xls__SHOPLIST_xls__V1"/>
      <sheetName val="_SHOPLIST_xls__VWVU))tÏØ0__82"/>
      <sheetName val="_SHOPLIST_xls__VWVU))tÏØ0__92"/>
      <sheetName val="8_0_Programme1"/>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SHOPLIST_xls]744"/>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745"/>
      <sheetName val="[SHOPLIST_xls][SHOPLIST_xls]746"/>
      <sheetName val="[SHOPLIST_xls][SHOPLIST_xls]_35"/>
      <sheetName val="[SHOPLIST_xls][SHOPLIST_xls]_36"/>
      <sheetName val="[SHOPLIST_xls][SHOPLIST_xls]_37"/>
      <sheetName val="[SHOPLIST_xls][SHOPLIST_xls]747"/>
      <sheetName val="[SHOPLIST_xls][SHOPLIST_xls]_38"/>
      <sheetName val="[SHOPLIST_xls][SHOPLIST_xls]_39"/>
      <sheetName val="[SHOPLIST_xls][SHOPLIST_xls]748"/>
      <sheetName val="[SHOPLIST_xls][SHOPLIST_xls]_40"/>
      <sheetName val="[SHOPLIST_xls][SHOPLIST_xls]749"/>
      <sheetName val="[SHOPLIST_xls][SHOPLIST_xls]_41"/>
      <sheetName val="[SHOPLIST_xls][SHOPLIST_xls]_4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DVM Sizing Calculator- 10 ips "/>
      <sheetName val="Macro custom function"/>
      <sheetName val="[SHOPLIST.xls]_VW__VU________18"/>
      <sheetName val="[SHOPLIST.xls]_VW__VU________19"/>
      <sheetName val="[SHOPLIST.xls]70_x005f_x0000___0_x_10"/>
      <sheetName val="[SHOPLIST.xls]70___0_s__i____28"/>
      <sheetName val="[SHOPLIST.xls]70___0_s__i____29"/>
      <sheetName val="Index sheet"/>
      <sheetName val="G29A"/>
      <sheetName val=" N Finansal Eğri"/>
      <sheetName val="[SHOPLIST_xls]70,/0s«_iÆø_í¬1"/>
      <sheetName val="[SHOPLIST_xls]70,/0s«iÆøí¬i31"/>
      <sheetName val="Bill_3_Boutique"/>
      <sheetName val="Landscape_No_1"/>
      <sheetName val="MEP_No_3"/>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70___0_s__i_____4"/>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tructural"/>
      <sheetName val="Travel_Cranes"/>
      <sheetName val="Recap_Travel_Crane"/>
      <sheetName val="Recap_Architect"/>
      <sheetName val="Recap_External"/>
      <sheetName val="Recap_Struct"/>
      <sheetName val="Package_1"/>
      <sheetName val="Recap_Lift"/>
      <sheetName val="PC_"/>
      <sheetName val="App_-_A_"/>
      <sheetName val="App-_B_"/>
      <sheetName val="App_-_C_"/>
      <sheetName val="App_-_D_"/>
      <sheetName val="App_-_E_"/>
      <sheetName val="App_-_F"/>
      <sheetName val="App_-_G_"/>
      <sheetName val="App_-_H"/>
      <sheetName val="Concrete_Breakdown"/>
      <sheetName val="Masonry_Breakdown"/>
      <sheetName val="[SHOPLIST_xls]/VW1"/>
      <sheetName val="[SHOPLIST_xls]70,/0s«iÆøí¬i110"/>
      <sheetName val="[SHOPLIST_xls]70,/0s«_iÆø_í¬2"/>
      <sheetName val="[SHOPLIST_xls]70,/0s«iÆøí¬i22"/>
      <sheetName val="[SHOPLIST_xls]70,/0s«iÆøí¬i32"/>
      <sheetName val="Bill_3_Boutique1"/>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121"/>
      <sheetName val="[SHOPLIST_xls][SHOPLIST_xls]122"/>
      <sheetName val="[SHOPLIST_xls][SHOPLIST_xls]123"/>
      <sheetName val="[SHOPLIST_xls][SHOPLIST_xls]124"/>
      <sheetName val="[SHOPLIST_xls][SHOPLIST_xls]125"/>
      <sheetName val="[SHOPLIST_xls][SHOPLIST_xls]126"/>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tructural1"/>
      <sheetName val="Travel_Cranes1"/>
      <sheetName val="Recap_Travel_Crane1"/>
      <sheetName val="Recap_Architect1"/>
      <sheetName val="Recap_External1"/>
      <sheetName val="Recap_Struct1"/>
      <sheetName val="Package_11"/>
      <sheetName val="Recap_Lift1"/>
      <sheetName val="[SHOPLIST_xls][SHOPLIST_xls]759"/>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URA-C1"/>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_SHOPLIST_xls_7014"/>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May_058"/>
      <sheetName val="April_058"/>
      <sheetName val="Aug_058"/>
      <sheetName val="July_058"/>
      <sheetName val="June_058"/>
      <sheetName val="Nov_058"/>
      <sheetName val="Oct_058"/>
      <sheetName val="Sep_058"/>
      <sheetName val="Dash_board17"/>
      <sheetName val="Labour_Rate_14"/>
      <sheetName val="Balance_Sheet6"/>
      <sheetName val="precast_RC_element8"/>
      <sheetName val="pile_Fabrication8"/>
      <sheetName val="Div_07_Thermal_&amp;_Moisture8"/>
      <sheetName val="[SHOPLIST_xls][SHOPLIST_xls]/V6"/>
      <sheetName val="AOP_Summary-28"/>
      <sheetName val="Data_Validation8"/>
      <sheetName val="Div26_-_Elect8"/>
      <sheetName val="CHUNG_CU_CARRILON8"/>
      <sheetName val="B-3_2_EB6"/>
      <sheetName val="Sheet_Index6"/>
      <sheetName val="Core_Data6"/>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SI_223"/>
      <sheetName val="TO_List3"/>
      <sheetName val="CCTV_DATA3"/>
      <sheetName val="Joseph_Record3"/>
      <sheetName val="Drop_down2"/>
      <sheetName val="FAL_intern3"/>
      <sheetName val="[SHOPLIST_xls]70,/0s«iÆøí¬i23"/>
      <sheetName val="SUBS_SUM"/>
      <sheetName val="ASD_Sum_of_Parts"/>
      <sheetName val="Cost_Heaࡤing"/>
      <sheetName val="[SHOPLIST_xls]_VW__VU_________5"/>
      <sheetName val="[SHOPLIST_xls]_VW__VU_________6"/>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SHOPLIST_xls]70___0_s__i_____8"/>
      <sheetName val="[SHOPLIST_xls]_VW__VU_________7"/>
      <sheetName val="[SHOPLIST_xls]_VW__VU_________8"/>
      <sheetName val="[SHOPLIST_xls]70___0_s__i_____9"/>
      <sheetName val="[SHOPLIST_xls]70_x005f_x0000___0_x0_4"/>
      <sheetName val="[SHOPLIST_xls]70___0_s__i____10"/>
      <sheetName val="[SHOPLIST_xls]_SHOPLIST_xls_210"/>
      <sheetName val="[SHOPLIST_xls]_SHOPLIST_xls_211"/>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9"/>
      <sheetName val="[SHOPLIST_xls]_VW__VU________10"/>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tower_and_monopoles_"/>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Income_Statement"/>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EST"/>
      <sheetName val="REQ_REMARKS"/>
      <sheetName val="Fdata"/>
      <sheetName val="Tender Stage"/>
      <sheetName val="Delay Clasifications"/>
      <sheetName val="Matl"/>
      <sheetName val="[SHOPLIST_xls]70,/0s«_iÆø_í¬3"/>
      <sheetName val="[SHOPLIST_xls]70,/0s«iÆøí¬i33"/>
      <sheetName val="foot-slab_rein"/>
      <sheetName val="ConferenceCentre______________2"/>
      <sheetName val="Mp-team 1"/>
      <sheetName val="1 Summary"/>
      <sheetName val="co-no.2"/>
      <sheetName val="Lstsub"/>
      <sheetName val="Arch"/>
      <sheetName val="DB"/>
      <sheetName val="DIRLBR"/>
      <sheetName val="2.0 Cover Sum"/>
      <sheetName val="total"/>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Fee Rate Summary"/>
      <sheetName val="NPV"/>
      <sheetName val="P Staff fac"/>
      <sheetName val="foot-slab_reinø"/>
      <sheetName val="Internal"/>
      <sheetName val="Summary year Plan"/>
      <sheetName val="RateAnalysis"/>
      <sheetName val="maingirder"/>
      <sheetName val="basic-data"/>
      <sheetName val="Enquire"/>
      <sheetName val="ROY"/>
      <sheetName val="12"/>
      <sheetName val="BS "/>
      <sheetName val="Accounts"/>
      <sheetName val="[SHOPLIST_xls]70,/0s«iÆøí¬i24"/>
      <sheetName val="[SHOPLIST_xls]70,/0s«iÆøí¬i111"/>
      <sheetName val="[SHOPLIST_xls]70,/0s«_iÆø_í¬4"/>
      <sheetName val="[SHOPLIST_xls]70,/0s«iÆøí¬i25"/>
      <sheetName val="[SHOPLIST_xls]70,/0s«iÆøí¬i34"/>
      <sheetName val="_boaboard_(1)2"/>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Rate_analysis21"/>
      <sheetName val="_VWVU))tÏØ0__23"/>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HB_CEC_schd_4_27"/>
      <sheetName val="HB_CEC_schd_4_37"/>
      <sheetName val="HB_CEC_schd_5_27"/>
      <sheetName val="HB_CEC_schd_6_27"/>
      <sheetName val="HB_CEC_schd_7_27"/>
      <sheetName val="HB_CEC_schd_9_27"/>
      <sheetName val="Doha_Farm7"/>
      <sheetName val="Dropdown_List7"/>
      <sheetName val="New_Bld7"/>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ec__A-PQ7"/>
      <sheetName val="Preamble_B7"/>
      <sheetName val="Sec__C-Dayworks7"/>
      <sheetName val="d5_7"/>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SHOPLIST_xls]233"/>
      <sheetName val="[SHOPLIST_xls][SHOPLIST_xls]234"/>
      <sheetName val="[SHOPLIST_xls][SHOPLIST_xls]235"/>
      <sheetName val="[SHOPLIST_xls][SHOPLIST_xls]236"/>
      <sheetName val="[SHOPLIST_xls][SHOPLIST_xls]237"/>
      <sheetName val="[SHOPLIST_xls][SHOPLIST_xls]238"/>
      <sheetName val="Data_Works"/>
      <sheetName val="Control_Panel"/>
      <sheetName val="70_x005f_x0000_,/0_x005f_x0000_"/>
      <sheetName val="BUR"/>
      <sheetName val="Dropdown Attributes"/>
      <sheetName val="2.2 STAFF Scedule"/>
      <sheetName val="FSA"/>
      <sheetName val="BoatTMP"/>
      <sheetName val="14267"/>
      <sheetName val="shuttering"/>
      <sheetName val="CFS3"/>
      <sheetName val="Structured Cabling"/>
      <sheetName val="IS"/>
      <sheetName val="Configurations"/>
      <sheetName val="Technical"/>
      <sheetName val="VD-CALC"/>
      <sheetName val="内訳書"/>
      <sheetName val="[SHOPLIST.xls]_VW__VU________20"/>
      <sheetName val="[SHOPLIST.xls]_VW__VU________21"/>
      <sheetName val="[SHOPLIST.xls]70_x005f_x0000___0_x_11"/>
      <sheetName val="[SHOPLIST.xls]70___0_s__i____30"/>
      <sheetName val="[SHOPLIST.xls]70___0_s__i____31"/>
      <sheetName val="[SHOPLIST.xls]70_x005f_x005f_x005f_x0000__9"/>
      <sheetName val="5.1-AB"/>
      <sheetName val="[SHOPLIST.xls]70_x005f_x005f_x005f_x0000_10"/>
      <sheetName val="[SHOPLIST.xls]70___0_s__i____32"/>
      <sheetName val="[SHOPLIST.xls]_VW__VU________22"/>
      <sheetName val="[SHOPLIST.xls]_VW__VU________23"/>
      <sheetName val="[SHOPLIST.xls]70_x005f_x0000___0_x_12"/>
      <sheetName val="[SHOPLIST.xls]70___0_s__i____33"/>
      <sheetName val="[SHOPLIST.xls]70___0_s__i____34"/>
      <sheetName val="[SHOPLIST.xls]70___0_s__i____35"/>
      <sheetName val="[SHOPLIST.xls]70_x005f_x005f_x005f_x0000_11"/>
      <sheetName val="Services_InitialEst_UtilityServ"/>
      <sheetName val="[SHOPLIST_xls]70,/0_x000"/>
      <sheetName val="satış_planı_(2)"/>
      <sheetName val="B_Room_W_Done_Progress"/>
      <sheetName val="SUMMARY_(ROOM)"/>
      <sheetName val="W_D_Prgress_Public_area"/>
      <sheetName val="SUMMARY_Public"/>
      <sheetName val="IPL_SCHEDULE"/>
      <sheetName val="foot-slab_reinl"/>
      <sheetName val="Admin TAKE OFF"/>
      <sheetName val="Doi so"/>
      <sheetName val="F4-F7"/>
      <sheetName val="토공"/>
      <sheetName val="CỘT + VÁCH B2-B4"/>
      <sheetName val="SEX"/>
      <sheetName val="조명시설"/>
      <sheetName val="Du thau"/>
      <sheetName val="Door &amp; Window- Schedule"/>
      <sheetName val="Buy vs. Lease Car"/>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BOQ(MECH)"/>
      <sheetName val="BOQ(ELEC) "/>
      <sheetName val="입찰안"/>
      <sheetName val="Nhan cong"/>
      <sheetName val="負荷集計（断熱不燃）"/>
      <sheetName val="Liệt kê"/>
      <sheetName val="MTO REV_2_ARMOR_"/>
      <sheetName val="Vat tu XD"/>
      <sheetName val="PS-Labour_M"/>
      <sheetName val="402"/>
      <sheetName val="BMS"/>
      <sheetName val="sort2"/>
      <sheetName val="個案9411"/>
      <sheetName val="Ｎｏ.13"/>
      <sheetName val="Budget Code"/>
      <sheetName val="CPBTXM-THUONG"/>
      <sheetName val="BXLDL"/>
      <sheetName val="설계내역서"/>
      <sheetName val="Geneí¬_x0008_"/>
      <sheetName val="70_x0000_,_0_"/>
      <sheetName val="70_x0000_,/0_x0000_"/>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264"/>
      <sheetName val="A. Electrical"/>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eqpmad2"/>
      <sheetName val="결과조달"/>
      <sheetName val="SG"/>
      <sheetName val="LEGEND"/>
      <sheetName val="ESTI_"/>
      <sheetName val="DI_ESTI"/>
      <sheetName val="SP10"/>
      <sheetName val="Priced BOQ"/>
      <sheetName val="Nhan_cong"/>
      <sheetName val="Liệt_kê"/>
      <sheetName val="Ｎｏ_13"/>
      <sheetName val="Budget_Code"/>
      <sheetName val="VO-MC"/>
      <sheetName val="VO-Curtain Wall"/>
      <sheetName val="VO-M&amp;E"/>
      <sheetName val="Bar.Sched"/>
      <sheetName val="公寓材料表"/>
      <sheetName val="ANL"/>
      <sheetName val="TH thiet bi"/>
      <sheetName val="TH vat tu"/>
      <sheetName val="TH may TC"/>
      <sheetName val="Bang phan tich"/>
      <sheetName val="DM Chi phi"/>
      <sheetName val="HD-XUAT"/>
      <sheetName val="SORT"/>
      <sheetName val="IBASE"/>
      <sheetName val="FAB별"/>
      <sheetName val="BAOGIATHANG"/>
      <sheetName val="DAODAT"/>
      <sheetName val="vanchuyen TC"/>
      <sheetName val="Bill 1_Prelim"/>
      <sheetName val="Bill 2_Bored Pile"/>
      <sheetName val="CTG"/>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TK T2"/>
      <sheetName val="TĐ-L2"/>
      <sheetName val="T2.CAMERA"/>
      <sheetName val="T2.LOA"/>
      <sheetName val="T2.TRUNKING"/>
      <sheetName val="T2.MANG"/>
      <sheetName val="電気設備表"/>
      <sheetName val="BQ_SUM"/>
      <sheetName val="BQ_T"/>
      <sheetName val="Btra"/>
      <sheetName val="GiaVL"/>
      <sheetName val="PL-F&amp;B"/>
      <sheetName val="GAEYO"/>
      <sheetName val="갑지1"/>
      <sheetName val="概総括1"/>
      <sheetName val="[SHOPLIST.xls]70_x0000_,/0_x0000_"/>
      <sheetName val="HĐ"/>
      <sheetName val="갑지(추정)"/>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70,_0_"/>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70,/0"/>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Fitout"/>
      <sheetName val="Bill of Qty MEP"/>
      <sheetName val="6MONTHS"/>
      <sheetName val="諸経費"/>
      <sheetName val="清水計算営業税率関連"/>
      <sheetName val="Goc CC"/>
      <sheetName val="contents "/>
      <sheetName val="Div.8 - Opening"/>
      <sheetName val="Div .9- Finishes"/>
      <sheetName val="Total "/>
      <sheetName val="Currency Rate"/>
      <sheetName val="[SIOPLIST.yls]_SHOPLIST_xls_491"/>
      <sheetName val="[SIOPLHST.yls]^SHOQLIST_xls_508"/>
      <sheetName val="[SHOPLIST.xls]_SHOQLISU_xlr_524"/>
      <sheetName val="[SIOPLHST.xls]_SHOPLIST_xlr_535"/>
      <sheetName val="[SHOPLIST.xls]^SHOPLIST_xls_537"/>
      <sheetName val="[SHOPLIST.xls]_SHOPLIST_xlr_539"/>
      <sheetName val="Msw-study"/>
      <sheetName val="BF2001"/>
      <sheetName val="شهادة الدفع"/>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Sheet"/>
      <sheetName val="sc"/>
      <sheetName val="[SHOPLIST.xls]_SHOPLIST_xl_1080"/>
      <sheetName val="[SHOPLIST.xls]_SHOPLIST_xl_1081"/>
      <sheetName val="[SHOPLIST.xls]_SHOPLIST_xl_108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MPC"/>
      <sheetName val="Utility Summary"/>
      <sheetName val="h-013211-2"/>
      <sheetName val="All BGL List"/>
      <sheetName val="Budget Config"/>
      <sheetName val="All Department List"/>
      <sheetName val="PASARELA"/>
      <sheetName val="#3E1_GCR"/>
      <sheetName val="[SHOPLIST_xls]70___0_s__i____26"/>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SHOPLIST_xls]70,/0s�i����i"/>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refreshError="1"/>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refreshError="1"/>
      <sheetData sheetId="181" refreshError="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refreshError="1"/>
      <sheetData sheetId="330" refreshError="1"/>
      <sheetData sheetId="331" refreshError="1"/>
      <sheetData sheetId="332"/>
      <sheetData sheetId="333" refreshError="1"/>
      <sheetData sheetId="334" refreshError="1"/>
      <sheetData sheetId="335"/>
      <sheetData sheetId="336"/>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sheetData sheetId="376"/>
      <sheetData sheetId="377"/>
      <sheetData sheetId="378" refreshError="1"/>
      <sheetData sheetId="379" refreshError="1"/>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refreshError="1"/>
      <sheetData sheetId="495" refreshError="1"/>
      <sheetData sheetId="496" refreshError="1"/>
      <sheetData sheetId="497" refreshError="1"/>
      <sheetData sheetId="498"/>
      <sheetData sheetId="499"/>
      <sheetData sheetId="500"/>
      <sheetData sheetId="501"/>
      <sheetData sheetId="502"/>
      <sheetData sheetId="503"/>
      <sheetData sheetId="504"/>
      <sheetData sheetId="505" refreshError="1"/>
      <sheetData sheetId="506" refreshError="1"/>
      <sheetData sheetId="507" refreshError="1"/>
      <sheetData sheetId="508"/>
      <sheetData sheetId="509" refreshError="1"/>
      <sheetData sheetId="510" refreshError="1"/>
      <sheetData sheetId="511" refreshError="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refreshError="1"/>
      <sheetData sheetId="796" refreshError="1"/>
      <sheetData sheetId="797" refreshError="1"/>
      <sheetData sheetId="798" refreshError="1"/>
      <sheetData sheetId="799" refreshError="1"/>
      <sheetData sheetId="800"/>
      <sheetData sheetId="801" refreshError="1"/>
      <sheetData sheetId="802" refreshError="1"/>
      <sheetData sheetId="803" refreshError="1"/>
      <sheetData sheetId="804" refreshError="1"/>
      <sheetData sheetId="805" refreshError="1"/>
      <sheetData sheetId="806"/>
      <sheetData sheetId="807"/>
      <sheetData sheetId="808"/>
      <sheetData sheetId="809"/>
      <sheetData sheetId="810"/>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efreshError="1"/>
      <sheetData sheetId="860" refreshError="1"/>
      <sheetData sheetId="861" refreshError="1"/>
      <sheetData sheetId="862" refreshError="1"/>
      <sheetData sheetId="863" refreshError="1"/>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sheetData sheetId="1118"/>
      <sheetData sheetId="1119"/>
      <sheetData sheetId="1120"/>
      <sheetData sheetId="1121" refreshError="1"/>
      <sheetData sheetId="1122"/>
      <sheetData sheetId="1123"/>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sheetData sheetId="1135"/>
      <sheetData sheetId="1136"/>
      <sheetData sheetId="1137" refreshError="1"/>
      <sheetData sheetId="1138" refreshError="1"/>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sheetData sheetId="1366" refreshError="1"/>
      <sheetData sheetId="1367" refreshError="1"/>
      <sheetData sheetId="1368" refreshError="1"/>
      <sheetData sheetId="1369" refreshError="1"/>
      <sheetData sheetId="1370" refreshError="1"/>
      <sheetData sheetId="1371" refreshError="1"/>
      <sheetData sheetId="1372"/>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refreshError="1"/>
      <sheetData sheetId="1414" refreshError="1"/>
      <sheetData sheetId="1415" refreshError="1"/>
      <sheetData sheetId="1416" refreshError="1"/>
      <sheetData sheetId="1417" refreshError="1"/>
      <sheetData sheetId="1418" refreshError="1"/>
      <sheetData sheetId="1419"/>
      <sheetData sheetId="1420"/>
      <sheetData sheetId="1421">
        <row r="9">
          <cell r="A9" t="str">
            <v>A</v>
          </cell>
        </row>
      </sheetData>
      <sheetData sheetId="1422">
        <row r="9">
          <cell r="A9" t="str">
            <v>A</v>
          </cell>
        </row>
      </sheetData>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sheetData sheetId="1475"/>
      <sheetData sheetId="1476"/>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sheetData sheetId="1483"/>
      <sheetData sheetId="1484"/>
      <sheetData sheetId="1485"/>
      <sheetData sheetId="1486"/>
      <sheetData sheetId="1487"/>
      <sheetData sheetId="1488"/>
      <sheetData sheetId="1489"/>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refreshError="1"/>
      <sheetData sheetId="1599" refreshError="1"/>
      <sheetData sheetId="1600" refreshError="1"/>
      <sheetData sheetId="1601" refreshError="1"/>
      <sheetData sheetId="1602" refreshError="1"/>
      <sheetData sheetId="1603" refreshError="1"/>
      <sheetData sheetId="1604" refreshError="1"/>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sheetData sheetId="1627"/>
      <sheetData sheetId="1628"/>
      <sheetData sheetId="1629"/>
      <sheetData sheetId="1630">
        <row r="9">
          <cell r="A9" t="str">
            <v>A</v>
          </cell>
        </row>
      </sheetData>
      <sheetData sheetId="1631"/>
      <sheetData sheetId="1632">
        <row r="9">
          <cell r="A9" t="str">
            <v>A</v>
          </cell>
        </row>
      </sheetData>
      <sheetData sheetId="1633">
        <row r="9">
          <cell r="A9" t="str">
            <v>A</v>
          </cell>
        </row>
      </sheetData>
      <sheetData sheetId="1634"/>
      <sheetData sheetId="1635"/>
      <sheetData sheetId="1636"/>
      <sheetData sheetId="1637"/>
      <sheetData sheetId="1638"/>
      <sheetData sheetId="1639"/>
      <sheetData sheetId="1640"/>
      <sheetData sheetId="1641"/>
      <sheetData sheetId="1642">
        <row r="9">
          <cell r="A9" t="str">
            <v>A</v>
          </cell>
        </row>
      </sheetData>
      <sheetData sheetId="1643">
        <row r="9">
          <cell r="A9" t="str">
            <v>A</v>
          </cell>
        </row>
      </sheetData>
      <sheetData sheetId="1644">
        <row r="9">
          <cell r="A9" t="str">
            <v>A</v>
          </cell>
        </row>
      </sheetData>
      <sheetData sheetId="1645"/>
      <sheetData sheetId="1646"/>
      <sheetData sheetId="1647"/>
      <sheetData sheetId="1648">
        <row r="9">
          <cell r="A9" t="str">
            <v>A</v>
          </cell>
        </row>
      </sheetData>
      <sheetData sheetId="1649">
        <row r="9">
          <cell r="A9" t="str">
            <v>A</v>
          </cell>
        </row>
      </sheetData>
      <sheetData sheetId="1650"/>
      <sheetData sheetId="1651"/>
      <sheetData sheetId="1652"/>
      <sheetData sheetId="1653">
        <row r="9">
          <cell r="A9" t="str">
            <v>A</v>
          </cell>
        </row>
      </sheetData>
      <sheetData sheetId="1654"/>
      <sheetData sheetId="1655"/>
      <sheetData sheetId="1656"/>
      <sheetData sheetId="1657"/>
      <sheetData sheetId="1658"/>
      <sheetData sheetId="1659">
        <row r="9">
          <cell r="A9" t="str">
            <v>A</v>
          </cell>
        </row>
      </sheetData>
      <sheetData sheetId="1660"/>
      <sheetData sheetId="1661"/>
      <sheetData sheetId="1662"/>
      <sheetData sheetId="1663"/>
      <sheetData sheetId="1664"/>
      <sheetData sheetId="1665">
        <row r="9">
          <cell r="A9" t="str">
            <v>A</v>
          </cell>
        </row>
      </sheetData>
      <sheetData sheetId="1666">
        <row r="9">
          <cell r="A9" t="str">
            <v>A</v>
          </cell>
        </row>
      </sheetData>
      <sheetData sheetId="1667">
        <row r="9">
          <cell r="A9" t="str">
            <v>A</v>
          </cell>
        </row>
      </sheetData>
      <sheetData sheetId="1668"/>
      <sheetData sheetId="1669"/>
      <sheetData sheetId="1670"/>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sheetData sheetId="1676"/>
      <sheetData sheetId="1677"/>
      <sheetData sheetId="1678"/>
      <sheetData sheetId="1679">
        <row r="9">
          <cell r="A9" t="str">
            <v>A</v>
          </cell>
        </row>
      </sheetData>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refreshError="1"/>
      <sheetData sheetId="1727" refreshError="1"/>
      <sheetData sheetId="1728"/>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refreshError="1"/>
      <sheetData sheetId="1758" refreshError="1"/>
      <sheetData sheetId="1759" refreshError="1"/>
      <sheetData sheetId="1760" refreshError="1"/>
      <sheetData sheetId="1761" refreshError="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row r="9">
          <cell r="A9" t="str">
            <v>A</v>
          </cell>
        </row>
      </sheetData>
      <sheetData sheetId="1876">
        <row r="9">
          <cell r="A9" t="str">
            <v>A</v>
          </cell>
        </row>
      </sheetData>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refreshError="1"/>
      <sheetData sheetId="1893" refreshError="1"/>
      <sheetData sheetId="1894"/>
      <sheetData sheetId="1895"/>
      <sheetData sheetId="1896"/>
      <sheetData sheetId="1897" refreshError="1"/>
      <sheetData sheetId="1898" refreshError="1"/>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refreshError="1"/>
      <sheetData sheetId="1934" refreshError="1"/>
      <sheetData sheetId="1935" refreshError="1"/>
      <sheetData sheetId="1936" refreshError="1"/>
      <sheetData sheetId="1937" refreshError="1"/>
      <sheetData sheetId="1938" refreshError="1"/>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sheetData sheetId="2099"/>
      <sheetData sheetId="2100" refreshError="1"/>
      <sheetData sheetId="2101" refreshError="1"/>
      <sheetData sheetId="2102"/>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row r="9">
          <cell r="A9" t="str">
            <v>A</v>
          </cell>
        </row>
      </sheetData>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refreshError="1"/>
      <sheetData sheetId="2377" refreshError="1"/>
      <sheetData sheetId="2378" refreshError="1"/>
      <sheetData sheetId="2379" refreshError="1"/>
      <sheetData sheetId="2380" refreshError="1"/>
      <sheetData sheetId="2381" refreshError="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refreshError="1"/>
      <sheetData sheetId="2672" refreshError="1"/>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refreshError="1"/>
      <sheetData sheetId="2699" refreshError="1"/>
      <sheetData sheetId="2700"/>
      <sheetData sheetId="2701"/>
      <sheetData sheetId="2702"/>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sheetData sheetId="2717"/>
      <sheetData sheetId="2718" refreshError="1"/>
      <sheetData sheetId="2719" refreshError="1"/>
      <sheetData sheetId="2720" refreshError="1"/>
      <sheetData sheetId="2721" refreshError="1"/>
      <sheetData sheetId="2722" refreshError="1"/>
      <sheetData sheetId="2723"/>
      <sheetData sheetId="2724"/>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sheetData sheetId="2734">
        <row r="9">
          <cell r="A9" t="str">
            <v>A</v>
          </cell>
        </row>
      </sheetData>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sheetData sheetId="3110"/>
      <sheetData sheetId="3111" refreshError="1"/>
      <sheetData sheetId="3112" refreshError="1"/>
      <sheetData sheetId="3113" refreshError="1"/>
      <sheetData sheetId="3114" refreshError="1"/>
      <sheetData sheetId="3115" refreshError="1"/>
      <sheetData sheetId="3116" refreshError="1"/>
      <sheetData sheetId="3117" refreshError="1"/>
      <sheetData sheetId="3118"/>
      <sheetData sheetId="3119"/>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sheetData sheetId="3152"/>
      <sheetData sheetId="3153"/>
      <sheetData sheetId="3154"/>
      <sheetData sheetId="3155"/>
      <sheetData sheetId="3156"/>
      <sheetData sheetId="3157"/>
      <sheetData sheetId="3158"/>
      <sheetData sheetId="3159" refreshError="1"/>
      <sheetData sheetId="3160" refreshError="1"/>
      <sheetData sheetId="3161" refreshError="1"/>
      <sheetData sheetId="3162"/>
      <sheetData sheetId="3163"/>
      <sheetData sheetId="3164"/>
      <sheetData sheetId="3165" refreshError="1"/>
      <sheetData sheetId="3166" refreshError="1"/>
      <sheetData sheetId="3167" refreshError="1"/>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refreshError="1"/>
      <sheetData sheetId="3442" refreshError="1"/>
      <sheetData sheetId="3443"/>
      <sheetData sheetId="3444"/>
      <sheetData sheetId="3445"/>
      <sheetData sheetId="3446"/>
      <sheetData sheetId="3447"/>
      <sheetData sheetId="3448"/>
      <sheetData sheetId="3449"/>
      <sheetData sheetId="3450"/>
      <sheetData sheetId="3451" refreshError="1"/>
      <sheetData sheetId="3452"/>
      <sheetData sheetId="3453"/>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sheetData sheetId="3469"/>
      <sheetData sheetId="3470"/>
      <sheetData sheetId="3471"/>
      <sheetData sheetId="3472"/>
      <sheetData sheetId="3473"/>
      <sheetData sheetId="3474"/>
      <sheetData sheetId="3475"/>
      <sheetData sheetId="3476"/>
      <sheetData sheetId="3477" refreshError="1"/>
      <sheetData sheetId="3478" refreshError="1"/>
      <sheetData sheetId="3479" refreshError="1"/>
      <sheetData sheetId="3480" refreshError="1"/>
      <sheetData sheetId="3481" refreshError="1"/>
      <sheetData sheetId="3482" refreshError="1"/>
      <sheetData sheetId="3483"/>
      <sheetData sheetId="3484"/>
      <sheetData sheetId="3485"/>
      <sheetData sheetId="3486"/>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refreshError="1"/>
      <sheetData sheetId="3535"/>
      <sheetData sheetId="3536"/>
      <sheetData sheetId="3537"/>
      <sheetData sheetId="3538"/>
      <sheetData sheetId="3539" refreshError="1"/>
      <sheetData sheetId="3540" refreshError="1"/>
      <sheetData sheetId="3541" refreshError="1"/>
      <sheetData sheetId="3542" refreshError="1"/>
      <sheetData sheetId="3543" refreshError="1"/>
      <sheetData sheetId="3544" refreshError="1"/>
      <sheetData sheetId="3545"/>
      <sheetData sheetId="3546"/>
      <sheetData sheetId="3547"/>
      <sheetData sheetId="3548" refreshError="1"/>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refreshError="1"/>
      <sheetData sheetId="3631" refreshError="1"/>
      <sheetData sheetId="3632" refreshError="1"/>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refreshError="1"/>
      <sheetData sheetId="3991" refreshError="1"/>
      <sheetData sheetId="3992" refreshError="1"/>
      <sheetData sheetId="3993" refreshError="1"/>
      <sheetData sheetId="3994" refreshError="1"/>
      <sheetData sheetId="3995" refreshError="1"/>
      <sheetData sheetId="3996" refreshError="1"/>
      <sheetData sheetId="3997" refreshError="1"/>
      <sheetData sheetId="3998" refreshError="1"/>
      <sheetData sheetId="3999" refreshError="1"/>
      <sheetData sheetId="4000" refreshError="1"/>
      <sheetData sheetId="4001" refreshError="1"/>
      <sheetData sheetId="4002" refreshError="1"/>
      <sheetData sheetId="4003" refreshError="1"/>
      <sheetData sheetId="4004" refreshError="1"/>
      <sheetData sheetId="4005" refreshError="1"/>
      <sheetData sheetId="4006" refreshError="1"/>
      <sheetData sheetId="4007" refreshError="1"/>
      <sheetData sheetId="4008" refreshError="1"/>
      <sheetData sheetId="4009" refreshError="1"/>
      <sheetData sheetId="4010" refreshError="1"/>
      <sheetData sheetId="4011" refreshError="1"/>
      <sheetData sheetId="4012" refreshError="1"/>
      <sheetData sheetId="4013" refreshError="1"/>
      <sheetData sheetId="4014" refreshError="1"/>
      <sheetData sheetId="4015" refreshError="1"/>
      <sheetData sheetId="4016" refreshError="1"/>
      <sheetData sheetId="4017" refreshError="1"/>
      <sheetData sheetId="4018" refreshError="1"/>
      <sheetData sheetId="4019" refreshError="1"/>
      <sheetData sheetId="4020" refreshError="1"/>
      <sheetData sheetId="4021" refreshError="1"/>
      <sheetData sheetId="4022" refreshError="1"/>
      <sheetData sheetId="4023" refreshError="1"/>
      <sheetData sheetId="4024" refreshError="1"/>
      <sheetData sheetId="4025" refreshError="1"/>
      <sheetData sheetId="4026" refreshError="1"/>
      <sheetData sheetId="4027" refreshError="1"/>
      <sheetData sheetId="4028" refreshError="1"/>
      <sheetData sheetId="4029" refreshError="1"/>
      <sheetData sheetId="4030" refreshError="1"/>
      <sheetData sheetId="4031" refreshError="1"/>
      <sheetData sheetId="4032" refreshError="1"/>
      <sheetData sheetId="4033" refreshError="1"/>
      <sheetData sheetId="4034" refreshError="1"/>
      <sheetData sheetId="4035" refreshError="1"/>
      <sheetData sheetId="4036" refreshError="1"/>
      <sheetData sheetId="4037" refreshError="1"/>
      <sheetData sheetId="4038" refreshError="1"/>
      <sheetData sheetId="4039" refreshError="1"/>
      <sheetData sheetId="4040" refreshError="1"/>
      <sheetData sheetId="4041" refreshError="1"/>
      <sheetData sheetId="4042" refreshError="1"/>
      <sheetData sheetId="4043" refreshError="1"/>
      <sheetData sheetId="4044" refreshError="1"/>
      <sheetData sheetId="4045" refreshError="1"/>
      <sheetData sheetId="4046" refreshError="1"/>
      <sheetData sheetId="4047" refreshError="1"/>
      <sheetData sheetId="4048" refreshError="1"/>
      <sheetData sheetId="4049" refreshError="1"/>
      <sheetData sheetId="4050" refreshError="1"/>
      <sheetData sheetId="4051" refreshError="1"/>
      <sheetData sheetId="4052" refreshError="1"/>
      <sheetData sheetId="4053" refreshError="1"/>
      <sheetData sheetId="4054" refreshError="1"/>
      <sheetData sheetId="4055" refreshError="1"/>
      <sheetData sheetId="4056" refreshError="1"/>
      <sheetData sheetId="4057" refreshError="1"/>
      <sheetData sheetId="4058" refreshError="1"/>
      <sheetData sheetId="4059" refreshError="1"/>
      <sheetData sheetId="4060" refreshError="1"/>
      <sheetData sheetId="4061" refreshError="1"/>
      <sheetData sheetId="4062" refreshError="1"/>
      <sheetData sheetId="4063" refreshError="1"/>
      <sheetData sheetId="4064" refreshError="1"/>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refreshError="1"/>
      <sheetData sheetId="4594" refreshError="1"/>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sheetData sheetId="4629" refreshError="1"/>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refreshError="1"/>
      <sheetData sheetId="4653" refreshError="1"/>
      <sheetData sheetId="4654" refreshError="1"/>
      <sheetData sheetId="4655" refreshError="1"/>
      <sheetData sheetId="4656" refreshError="1"/>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sheetData sheetId="7158"/>
      <sheetData sheetId="7159"/>
      <sheetData sheetId="7160"/>
      <sheetData sheetId="7161"/>
      <sheetData sheetId="7162"/>
      <sheetData sheetId="7163"/>
      <sheetData sheetId="7164"/>
      <sheetData sheetId="7165"/>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refreshError="1"/>
      <sheetData sheetId="7569" refreshError="1"/>
      <sheetData sheetId="7570" refreshError="1"/>
      <sheetData sheetId="7571" refreshError="1"/>
      <sheetData sheetId="7572" refreshError="1"/>
      <sheetData sheetId="7573"/>
      <sheetData sheetId="7574" refreshError="1"/>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refreshError="1"/>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sheetData sheetId="7619"/>
      <sheetData sheetId="7620"/>
      <sheetData sheetId="7621"/>
      <sheetData sheetId="7622">
        <row r="9">
          <cell r="A9" t="str">
            <v>A</v>
          </cell>
        </row>
      </sheetData>
      <sheetData sheetId="7623"/>
      <sheetData sheetId="7624"/>
      <sheetData sheetId="7625"/>
      <sheetData sheetId="7626" refreshError="1"/>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refreshError="1"/>
      <sheetData sheetId="7657" refreshError="1"/>
      <sheetData sheetId="7658" refreshError="1"/>
      <sheetData sheetId="7659" refreshError="1"/>
      <sheetData sheetId="7660" refreshError="1"/>
      <sheetData sheetId="7661"/>
      <sheetData sheetId="7662"/>
      <sheetData sheetId="7663"/>
      <sheetData sheetId="7664"/>
      <sheetData sheetId="7665"/>
      <sheetData sheetId="7666"/>
      <sheetData sheetId="7667"/>
      <sheetData sheetId="7668"/>
      <sheetData sheetId="7669"/>
      <sheetData sheetId="7670"/>
      <sheetData sheetId="7671" refreshError="1"/>
      <sheetData sheetId="7672"/>
      <sheetData sheetId="7673"/>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sheetData sheetId="7789"/>
      <sheetData sheetId="7790" refreshError="1"/>
      <sheetData sheetId="7791" refreshError="1"/>
      <sheetData sheetId="7792" refreshError="1"/>
      <sheetData sheetId="7793" refreshError="1"/>
      <sheetData sheetId="7794" refreshError="1"/>
      <sheetData sheetId="7795" refreshError="1"/>
      <sheetData sheetId="7796"/>
      <sheetData sheetId="7797" refreshError="1"/>
      <sheetData sheetId="7798" refreshError="1"/>
      <sheetData sheetId="7799" refreshError="1"/>
      <sheetData sheetId="7800"/>
      <sheetData sheetId="7801"/>
      <sheetData sheetId="7802" refreshError="1"/>
      <sheetData sheetId="7803" refreshError="1"/>
      <sheetData sheetId="7804" refreshError="1"/>
      <sheetData sheetId="7805" refreshError="1"/>
      <sheetData sheetId="7806" refreshError="1"/>
      <sheetData sheetId="7807" refreshError="1"/>
      <sheetData sheetId="7808" refreshError="1"/>
      <sheetData sheetId="7809"/>
      <sheetData sheetId="7810"/>
      <sheetData sheetId="781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row r="9">
          <cell r="A9" t="str">
            <v>A</v>
          </cell>
        </row>
      </sheetData>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sheetData sheetId="8011" refreshError="1"/>
      <sheetData sheetId="8012"/>
      <sheetData sheetId="8013"/>
      <sheetData sheetId="8014" refreshError="1"/>
      <sheetData sheetId="8015"/>
      <sheetData sheetId="8016"/>
      <sheetData sheetId="8017"/>
      <sheetData sheetId="8018"/>
      <sheetData sheetId="8019"/>
      <sheetData sheetId="8020"/>
      <sheetData sheetId="8021"/>
      <sheetData sheetId="8022"/>
      <sheetData sheetId="8023"/>
      <sheetData sheetId="8024"/>
      <sheetData sheetId="8025" refreshError="1"/>
      <sheetData sheetId="8026" refreshError="1"/>
      <sheetData sheetId="8027" refreshError="1"/>
      <sheetData sheetId="8028" refreshError="1"/>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refreshError="1"/>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refreshError="1"/>
      <sheetData sheetId="8084" refreshError="1"/>
      <sheetData sheetId="8085"/>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sheetData sheetId="8102"/>
      <sheetData sheetId="8103"/>
      <sheetData sheetId="8104"/>
      <sheetData sheetId="8105"/>
      <sheetData sheetId="8106"/>
      <sheetData sheetId="8107" refreshError="1"/>
      <sheetData sheetId="8108"/>
      <sheetData sheetId="8109"/>
      <sheetData sheetId="8110"/>
      <sheetData sheetId="8111"/>
      <sheetData sheetId="8112"/>
      <sheetData sheetId="8113"/>
      <sheetData sheetId="8114"/>
      <sheetData sheetId="8115"/>
      <sheetData sheetId="8116"/>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sheetData sheetId="8141"/>
      <sheetData sheetId="8142"/>
      <sheetData sheetId="8143"/>
      <sheetData sheetId="8144"/>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sheetData sheetId="8154"/>
      <sheetData sheetId="8155"/>
      <sheetData sheetId="8156"/>
      <sheetData sheetId="8157" refreshError="1"/>
      <sheetData sheetId="8158"/>
      <sheetData sheetId="8159"/>
      <sheetData sheetId="8160"/>
      <sheetData sheetId="8161"/>
      <sheetData sheetId="8162"/>
      <sheetData sheetId="8163" refreshError="1"/>
      <sheetData sheetId="8164" refreshError="1"/>
      <sheetData sheetId="8165" refreshError="1"/>
      <sheetData sheetId="8166" refreshError="1"/>
      <sheetData sheetId="8167" refreshError="1"/>
      <sheetData sheetId="8168" refreshError="1"/>
      <sheetData sheetId="8169"/>
      <sheetData sheetId="8170"/>
      <sheetData sheetId="8171"/>
      <sheetData sheetId="8172"/>
      <sheetData sheetId="8173"/>
      <sheetData sheetId="8174" refreshError="1"/>
      <sheetData sheetId="8175" refreshError="1"/>
      <sheetData sheetId="8176"/>
      <sheetData sheetId="8177" refreshError="1"/>
      <sheetData sheetId="8178"/>
      <sheetData sheetId="8179"/>
      <sheetData sheetId="8180"/>
      <sheetData sheetId="8181"/>
      <sheetData sheetId="8182"/>
      <sheetData sheetId="8183" refreshError="1"/>
      <sheetData sheetId="8184" refreshError="1"/>
      <sheetData sheetId="8185"/>
      <sheetData sheetId="8186"/>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9">
          <cell r="A9" t="str">
            <v>A</v>
          </cell>
        </row>
      </sheetData>
      <sheetData sheetId="8243">
        <row r="9">
          <cell r="A9" t="str">
            <v>A</v>
          </cell>
        </row>
      </sheetData>
      <sheetData sheetId="8244">
        <row r="9">
          <cell r="A9" t="str">
            <v>A</v>
          </cell>
        </row>
      </sheetData>
      <sheetData sheetId="8245">
        <row r="9">
          <cell r="A9" t="str">
            <v>A</v>
          </cell>
        </row>
      </sheetData>
      <sheetData sheetId="8246">
        <row r="9">
          <cell r="A9" t="str">
            <v>A</v>
          </cell>
        </row>
      </sheetData>
      <sheetData sheetId="8247">
        <row r="9">
          <cell r="A9" t="str">
            <v>A</v>
          </cell>
        </row>
      </sheetData>
      <sheetData sheetId="8248">
        <row r="9">
          <cell r="A9" t="str">
            <v>A</v>
          </cell>
        </row>
      </sheetData>
      <sheetData sheetId="8249">
        <row r="9">
          <cell r="A9" t="str">
            <v>A</v>
          </cell>
        </row>
      </sheetData>
      <sheetData sheetId="8250">
        <row r="9">
          <cell r="A9" t="str">
            <v>A</v>
          </cell>
        </row>
      </sheetData>
      <sheetData sheetId="8251">
        <row r="9">
          <cell r="A9" t="str">
            <v>A</v>
          </cell>
        </row>
      </sheetData>
      <sheetData sheetId="8252">
        <row r="9">
          <cell r="A9" t="str">
            <v>A</v>
          </cell>
        </row>
      </sheetData>
      <sheetData sheetId="8253">
        <row r="9">
          <cell r="A9" t="str">
            <v>A</v>
          </cell>
        </row>
      </sheetData>
      <sheetData sheetId="8254"/>
      <sheetData sheetId="8255"/>
      <sheetData sheetId="8256"/>
      <sheetData sheetId="8257"/>
      <sheetData sheetId="8258"/>
      <sheetData sheetId="8259"/>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sheetData sheetId="8275"/>
      <sheetData sheetId="8276"/>
      <sheetData sheetId="8277"/>
      <sheetData sheetId="8278" refreshError="1"/>
      <sheetData sheetId="8279"/>
      <sheetData sheetId="8280"/>
      <sheetData sheetId="8281"/>
      <sheetData sheetId="8282"/>
      <sheetData sheetId="8283"/>
      <sheetData sheetId="8284"/>
      <sheetData sheetId="8285"/>
      <sheetData sheetId="8286"/>
      <sheetData sheetId="8287"/>
      <sheetData sheetId="8288"/>
      <sheetData sheetId="8289" refreshError="1"/>
      <sheetData sheetId="8290" refreshError="1"/>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refreshError="1"/>
      <sheetData sheetId="8383" refreshError="1"/>
      <sheetData sheetId="8384"/>
      <sheetData sheetId="8385" refreshError="1"/>
      <sheetData sheetId="8386"/>
      <sheetData sheetId="8387" refreshError="1"/>
      <sheetData sheetId="8388" refreshError="1"/>
      <sheetData sheetId="8389" refreshError="1"/>
      <sheetData sheetId="8390" refreshError="1"/>
      <sheetData sheetId="8391" refreshError="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refreshError="1"/>
      <sheetData sheetId="8410" refreshError="1"/>
      <sheetData sheetId="8411" refreshError="1"/>
      <sheetData sheetId="8412" refreshError="1"/>
      <sheetData sheetId="8413"/>
      <sheetData sheetId="8414" refreshError="1"/>
      <sheetData sheetId="8415" refreshError="1"/>
      <sheetData sheetId="8416" refreshError="1"/>
      <sheetData sheetId="8417"/>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sheetData sheetId="8529" refreshError="1"/>
      <sheetData sheetId="8530" refreshError="1"/>
      <sheetData sheetId="8531" refreshError="1"/>
      <sheetData sheetId="8532" refreshError="1"/>
      <sheetData sheetId="8533"/>
      <sheetData sheetId="8534" refreshError="1"/>
      <sheetData sheetId="8535" refreshError="1"/>
      <sheetData sheetId="8536"/>
      <sheetData sheetId="8537" refreshError="1"/>
      <sheetData sheetId="8538"/>
      <sheetData sheetId="8539">
        <row r="9">
          <cell r="A9" t="str">
            <v>A</v>
          </cell>
        </row>
      </sheetData>
      <sheetData sheetId="8540"/>
      <sheetData sheetId="8541"/>
      <sheetData sheetId="8542" refreshError="1"/>
      <sheetData sheetId="8543"/>
      <sheetData sheetId="8544"/>
      <sheetData sheetId="8545"/>
      <sheetData sheetId="8546"/>
      <sheetData sheetId="8547"/>
      <sheetData sheetId="8548"/>
      <sheetData sheetId="8549" refreshError="1"/>
      <sheetData sheetId="8550"/>
      <sheetData sheetId="8551" refreshError="1"/>
      <sheetData sheetId="8552" refreshError="1"/>
      <sheetData sheetId="8553" refreshError="1"/>
      <sheetData sheetId="8554" refreshError="1"/>
      <sheetData sheetId="8555" refreshError="1"/>
      <sheetData sheetId="8556" refreshError="1"/>
      <sheetData sheetId="8557"/>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refreshError="1"/>
      <sheetData sheetId="9226"/>
      <sheetData sheetId="9227"/>
      <sheetData sheetId="9228"/>
      <sheetData sheetId="9229" refreshError="1"/>
      <sheetData sheetId="9230"/>
      <sheetData sheetId="9231" refreshError="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refreshError="1"/>
      <sheetData sheetId="9655"/>
      <sheetData sheetId="9656"/>
      <sheetData sheetId="9657"/>
      <sheetData sheetId="9658"/>
      <sheetData sheetId="9659"/>
      <sheetData sheetId="9660"/>
      <sheetData sheetId="9661"/>
      <sheetData sheetId="9662" refreshError="1"/>
      <sheetData sheetId="9663"/>
      <sheetData sheetId="9664"/>
      <sheetData sheetId="9665"/>
      <sheetData sheetId="9666"/>
      <sheetData sheetId="9667" refreshError="1"/>
      <sheetData sheetId="9668"/>
      <sheetData sheetId="9669"/>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sheetData sheetId="9684"/>
      <sheetData sheetId="9685"/>
      <sheetData sheetId="9686"/>
      <sheetData sheetId="9687" refreshError="1"/>
      <sheetData sheetId="9688" refreshError="1"/>
      <sheetData sheetId="9689" refreshError="1"/>
      <sheetData sheetId="9690" refreshError="1"/>
      <sheetData sheetId="969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refreshError="1"/>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refreshError="1"/>
      <sheetData sheetId="9808" refreshError="1"/>
      <sheetData sheetId="9809"/>
      <sheetData sheetId="9810"/>
      <sheetData sheetId="9811"/>
      <sheetData sheetId="9812"/>
      <sheetData sheetId="9813"/>
      <sheetData sheetId="9814" refreshError="1"/>
      <sheetData sheetId="9815" refreshError="1"/>
      <sheetData sheetId="9816" refreshError="1"/>
      <sheetData sheetId="9817" refreshError="1"/>
      <sheetData sheetId="9818" refreshError="1"/>
      <sheetData sheetId="9819" refreshError="1"/>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refreshError="1"/>
      <sheetData sheetId="9835" refreshError="1"/>
      <sheetData sheetId="9836" refreshError="1"/>
      <sheetData sheetId="9837" refreshError="1"/>
      <sheetData sheetId="9838"/>
      <sheetData sheetId="9839"/>
      <sheetData sheetId="9840"/>
      <sheetData sheetId="9841"/>
      <sheetData sheetId="9842"/>
      <sheetData sheetId="9843"/>
      <sheetData sheetId="9844"/>
      <sheetData sheetId="9845"/>
      <sheetData sheetId="9846"/>
      <sheetData sheetId="9847"/>
      <sheetData sheetId="9848" refreshError="1"/>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refreshError="1"/>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refreshError="1"/>
      <sheetData sheetId="9946"/>
      <sheetData sheetId="9947"/>
      <sheetData sheetId="9948"/>
      <sheetData sheetId="9949"/>
      <sheetData sheetId="9950" refreshError="1"/>
      <sheetData sheetId="9951"/>
      <sheetData sheetId="9952"/>
      <sheetData sheetId="9953"/>
      <sheetData sheetId="9954"/>
      <sheetData sheetId="9955"/>
      <sheetData sheetId="9956"/>
      <sheetData sheetId="9957"/>
      <sheetData sheetId="9958"/>
      <sheetData sheetId="9959"/>
      <sheetData sheetId="9960"/>
      <sheetData sheetId="9961"/>
      <sheetData sheetId="9962" refreshError="1"/>
      <sheetData sheetId="9963" refreshError="1"/>
      <sheetData sheetId="9964" refreshError="1"/>
      <sheetData sheetId="9965" refreshError="1"/>
      <sheetData sheetId="9966" refreshError="1"/>
      <sheetData sheetId="9967" refreshError="1"/>
      <sheetData sheetId="9968" refreshError="1"/>
      <sheetData sheetId="9969"/>
      <sheetData sheetId="9970" refreshError="1"/>
      <sheetData sheetId="9971" refreshError="1"/>
      <sheetData sheetId="9972" refreshError="1"/>
      <sheetData sheetId="9973" refreshError="1"/>
      <sheetData sheetId="9974" refreshError="1"/>
      <sheetData sheetId="9975" refreshError="1"/>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sheetData sheetId="11205" refreshError="1"/>
      <sheetData sheetId="11206" refreshError="1"/>
      <sheetData sheetId="11207" refreshError="1"/>
      <sheetData sheetId="11208" refreshError="1"/>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refreshError="1"/>
      <sheetData sheetId="11237" refreshError="1"/>
      <sheetData sheetId="11238"/>
      <sheetData sheetId="11239"/>
      <sheetData sheetId="11240"/>
      <sheetData sheetId="11241"/>
      <sheetData sheetId="11242"/>
      <sheetData sheetId="11243" refreshError="1"/>
      <sheetData sheetId="11244"/>
      <sheetData sheetId="11245"/>
      <sheetData sheetId="11246"/>
      <sheetData sheetId="11247"/>
      <sheetData sheetId="11248" refreshError="1"/>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refreshError="1"/>
      <sheetData sheetId="11269" refreshError="1"/>
      <sheetData sheetId="11270" refreshError="1"/>
      <sheetData sheetId="11271" refreshError="1"/>
      <sheetData sheetId="11272"/>
      <sheetData sheetId="11273" refreshError="1"/>
      <sheetData sheetId="11274"/>
      <sheetData sheetId="11275"/>
      <sheetData sheetId="11276" refreshError="1"/>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refreshError="1"/>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refreshError="1"/>
      <sheetData sheetId="11386" refreshError="1"/>
      <sheetData sheetId="11387"/>
      <sheetData sheetId="11388" refreshError="1"/>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sheetData sheetId="11459"/>
      <sheetData sheetId="11460"/>
      <sheetData sheetId="11461"/>
      <sheetData sheetId="11462"/>
      <sheetData sheetId="11463"/>
      <sheetData sheetId="11464"/>
      <sheetData sheetId="11465"/>
      <sheetData sheetId="11466"/>
      <sheetData sheetId="11467"/>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sheetData sheetId="11481"/>
      <sheetData sheetId="11482"/>
      <sheetData sheetId="11483"/>
      <sheetData sheetId="11484"/>
      <sheetData sheetId="11485"/>
      <sheetData sheetId="11486" refreshError="1"/>
      <sheetData sheetId="11487" refreshError="1"/>
      <sheetData sheetId="11488" refreshError="1"/>
      <sheetData sheetId="11489"/>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sheetData sheetId="11502"/>
      <sheetData sheetId="11503"/>
      <sheetData sheetId="11504"/>
      <sheetData sheetId="11505"/>
      <sheetData sheetId="11506"/>
      <sheetData sheetId="11507" refreshError="1"/>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refreshError="1"/>
      <sheetData sheetId="11575"/>
      <sheetData sheetId="11576"/>
      <sheetData sheetId="11577" refreshError="1"/>
      <sheetData sheetId="11578" refreshError="1"/>
      <sheetData sheetId="11579" refreshError="1"/>
      <sheetData sheetId="11580" refreshError="1"/>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refreshError="1"/>
      <sheetData sheetId="11594"/>
      <sheetData sheetId="11595"/>
      <sheetData sheetId="11596"/>
      <sheetData sheetId="11597"/>
      <sheetData sheetId="11598"/>
      <sheetData sheetId="11599"/>
      <sheetData sheetId="11600"/>
      <sheetData sheetId="11601"/>
      <sheetData sheetId="11602"/>
      <sheetData sheetId="11603"/>
      <sheetData sheetId="11604" refreshError="1"/>
      <sheetData sheetId="11605"/>
      <sheetData sheetId="11606"/>
      <sheetData sheetId="11607" refreshError="1"/>
      <sheetData sheetId="11608"/>
      <sheetData sheetId="11609" refreshError="1"/>
      <sheetData sheetId="11610" refreshError="1"/>
      <sheetData sheetId="11611" refreshError="1"/>
      <sheetData sheetId="11612" refreshError="1"/>
      <sheetData sheetId="11613"/>
      <sheetData sheetId="11614"/>
      <sheetData sheetId="11615"/>
      <sheetData sheetId="11616"/>
      <sheetData sheetId="11617"/>
      <sheetData sheetId="11618"/>
      <sheetData sheetId="11619"/>
      <sheetData sheetId="11620"/>
      <sheetData sheetId="11621" refreshError="1"/>
      <sheetData sheetId="11622" refreshError="1"/>
      <sheetData sheetId="11623" refreshError="1"/>
      <sheetData sheetId="11624" refreshError="1"/>
      <sheetData sheetId="11625" refreshError="1"/>
      <sheetData sheetId="11626" refreshError="1"/>
      <sheetData sheetId="11627"/>
      <sheetData sheetId="11628" refreshError="1"/>
      <sheetData sheetId="11629" refreshError="1"/>
      <sheetData sheetId="11630" refreshError="1"/>
      <sheetData sheetId="11631" refreshError="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refreshError="1"/>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refreshError="1"/>
      <sheetData sheetId="11740" refreshError="1"/>
      <sheetData sheetId="11741" refreshError="1"/>
      <sheetData sheetId="11742" refreshError="1"/>
      <sheetData sheetId="11743" refreshError="1"/>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refreshError="1"/>
      <sheetData sheetId="11761" refreshError="1"/>
      <sheetData sheetId="11762" refreshError="1"/>
      <sheetData sheetId="11763" refreshError="1"/>
      <sheetData sheetId="11764"/>
      <sheetData sheetId="11765"/>
      <sheetData sheetId="11766"/>
      <sheetData sheetId="11767"/>
      <sheetData sheetId="11768"/>
      <sheetData sheetId="11769"/>
      <sheetData sheetId="11770"/>
      <sheetData sheetId="11771"/>
      <sheetData sheetId="11772"/>
      <sheetData sheetId="11773" refreshError="1"/>
      <sheetData sheetId="11774" refreshError="1"/>
      <sheetData sheetId="11775" refreshError="1"/>
      <sheetData sheetId="11776" refreshError="1"/>
      <sheetData sheetId="11777" refreshError="1"/>
      <sheetData sheetId="11778" refreshError="1"/>
      <sheetData sheetId="11779"/>
      <sheetData sheetId="11780"/>
      <sheetData sheetId="11781" refreshError="1"/>
      <sheetData sheetId="11782" refreshError="1"/>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refreshError="1"/>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refreshError="1"/>
      <sheetData sheetId="11891"/>
      <sheetData sheetId="11892"/>
      <sheetData sheetId="11893"/>
      <sheetData sheetId="11894"/>
      <sheetData sheetId="11895"/>
      <sheetData sheetId="11896"/>
      <sheetData sheetId="11897"/>
      <sheetData sheetId="11898"/>
      <sheetData sheetId="11899"/>
      <sheetData sheetId="11900"/>
      <sheetData sheetId="11901" refreshError="1"/>
      <sheetData sheetId="11902"/>
      <sheetData sheetId="11903" refreshError="1"/>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refreshError="1"/>
      <sheetData sheetId="12883"/>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sheetData sheetId="12895"/>
      <sheetData sheetId="12896"/>
      <sheetData sheetId="12897"/>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refreshError="1"/>
      <sheetData sheetId="12979" refreshError="1"/>
      <sheetData sheetId="12980"/>
      <sheetData sheetId="12981" refreshError="1"/>
      <sheetData sheetId="12982" refreshError="1"/>
      <sheetData sheetId="12983"/>
      <sheetData sheetId="12984" refreshError="1"/>
      <sheetData sheetId="12985" refreshError="1"/>
      <sheetData sheetId="12986" refreshError="1"/>
      <sheetData sheetId="12987" refreshError="1"/>
      <sheetData sheetId="12988"/>
      <sheetData sheetId="12989"/>
      <sheetData sheetId="12990"/>
      <sheetData sheetId="12991"/>
      <sheetData sheetId="12992"/>
      <sheetData sheetId="12993"/>
      <sheetData sheetId="12994"/>
      <sheetData sheetId="12995"/>
      <sheetData sheetId="12996" refreshError="1"/>
      <sheetData sheetId="12997" refreshError="1"/>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refreshError="1"/>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refreshError="1"/>
      <sheetData sheetId="13025" refreshError="1"/>
      <sheetData sheetId="13026" refreshError="1"/>
      <sheetData sheetId="13027" refreshError="1"/>
      <sheetData sheetId="13028" refreshError="1"/>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refreshError="1"/>
      <sheetData sheetId="13105"/>
      <sheetData sheetId="13106" refreshError="1"/>
      <sheetData sheetId="13107" refreshError="1"/>
      <sheetData sheetId="13108"/>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sheetData sheetId="13189" refreshError="1"/>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refreshError="1"/>
      <sheetData sheetId="13216"/>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refreshError="1"/>
      <sheetData sheetId="13305" refreshError="1"/>
      <sheetData sheetId="13306" refreshError="1"/>
      <sheetData sheetId="13307" refreshError="1"/>
      <sheetData sheetId="13308" refreshError="1"/>
      <sheetData sheetId="13309" refreshError="1"/>
      <sheetData sheetId="13310"/>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sheetData sheetId="13335"/>
      <sheetData sheetId="13336"/>
      <sheetData sheetId="13337"/>
      <sheetData sheetId="13338"/>
      <sheetData sheetId="13339"/>
      <sheetData sheetId="13340"/>
      <sheetData sheetId="13341"/>
      <sheetData sheetId="13342" refreshError="1"/>
      <sheetData sheetId="13343"/>
      <sheetData sheetId="13344" refreshError="1"/>
      <sheetData sheetId="13345"/>
      <sheetData sheetId="13346"/>
      <sheetData sheetId="13347"/>
      <sheetData sheetId="13348"/>
      <sheetData sheetId="13349"/>
      <sheetData sheetId="13350"/>
      <sheetData sheetId="13351" refreshError="1"/>
      <sheetData sheetId="13352"/>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sheetData sheetId="13361"/>
      <sheetData sheetId="13362"/>
      <sheetData sheetId="13363"/>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sheetData sheetId="14087"/>
      <sheetData sheetId="14088"/>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refreshError="1"/>
      <sheetData sheetId="14149" refreshError="1"/>
      <sheetData sheetId="14150"/>
      <sheetData sheetId="14151" refreshError="1"/>
      <sheetData sheetId="14152"/>
      <sheetData sheetId="14153"/>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sheetData sheetId="14173"/>
      <sheetData sheetId="14174"/>
      <sheetData sheetId="14175"/>
      <sheetData sheetId="14176"/>
      <sheetData sheetId="14177"/>
      <sheetData sheetId="14178"/>
      <sheetData sheetId="14179"/>
      <sheetData sheetId="14180"/>
      <sheetData sheetId="14181"/>
      <sheetData sheetId="14182"/>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refreshError="1"/>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refreshError="1"/>
      <sheetData sheetId="15690" refreshError="1"/>
      <sheetData sheetId="15691" refreshError="1"/>
      <sheetData sheetId="15692" refreshError="1"/>
      <sheetData sheetId="15693" refreshError="1"/>
      <sheetData sheetId="15694" refreshError="1"/>
      <sheetData sheetId="15695"/>
      <sheetData sheetId="15696"/>
      <sheetData sheetId="15697"/>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sheetData sheetId="15710"/>
      <sheetData sheetId="15711"/>
      <sheetData sheetId="15712"/>
      <sheetData sheetId="15713"/>
      <sheetData sheetId="15714"/>
      <sheetData sheetId="15715"/>
      <sheetData sheetId="15716"/>
      <sheetData sheetId="15717"/>
      <sheetData sheetId="15718" refreshError="1"/>
      <sheetData sheetId="15719" refreshError="1"/>
      <sheetData sheetId="15720" refreshError="1"/>
      <sheetData sheetId="15721" refreshError="1"/>
      <sheetData sheetId="15722" refreshError="1"/>
      <sheetData sheetId="15723" refreshError="1"/>
      <sheetData sheetId="15724" refreshError="1"/>
      <sheetData sheetId="15725" refreshError="1"/>
      <sheetData sheetId="15726" refreshError="1"/>
      <sheetData sheetId="15727" refreshError="1"/>
      <sheetData sheetId="15728" refreshError="1"/>
      <sheetData sheetId="15729" refreshError="1"/>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sheetData sheetId="15738" refreshError="1"/>
      <sheetData sheetId="15739" refreshError="1"/>
      <sheetData sheetId="15740" refreshError="1"/>
      <sheetData sheetId="15741" refreshError="1"/>
      <sheetData sheetId="15742" refreshError="1"/>
      <sheetData sheetId="15743" refreshError="1"/>
      <sheetData sheetId="15744" refreshError="1"/>
      <sheetData sheetId="15745" refreshError="1"/>
      <sheetData sheetId="15746" refreshError="1"/>
      <sheetData sheetId="15747" refreshError="1"/>
      <sheetData sheetId="15748"/>
      <sheetData sheetId="15749"/>
      <sheetData sheetId="15750"/>
      <sheetData sheetId="15751"/>
      <sheetData sheetId="15752"/>
      <sheetData sheetId="15753"/>
      <sheetData sheetId="15754" refreshError="1"/>
      <sheetData sheetId="15755"/>
      <sheetData sheetId="15756" refreshError="1"/>
      <sheetData sheetId="15757" refreshError="1"/>
      <sheetData sheetId="15758" refreshError="1"/>
      <sheetData sheetId="15759" refreshError="1"/>
      <sheetData sheetId="15760" refreshError="1"/>
      <sheetData sheetId="15761" refreshError="1"/>
      <sheetData sheetId="15762" refreshError="1"/>
      <sheetData sheetId="15763" refreshError="1"/>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refreshError="1"/>
      <sheetData sheetId="16841" refreshError="1"/>
      <sheetData sheetId="16842" refreshError="1"/>
      <sheetData sheetId="16843" refreshError="1"/>
      <sheetData sheetId="16844" refreshError="1"/>
      <sheetData sheetId="16845" refreshError="1"/>
      <sheetData sheetId="16846" refreshError="1"/>
      <sheetData sheetId="16847" refreshError="1"/>
      <sheetData sheetId="16848" refreshError="1"/>
      <sheetData sheetId="16849" refreshError="1"/>
      <sheetData sheetId="16850" refreshError="1"/>
      <sheetData sheetId="16851" refreshError="1"/>
      <sheetData sheetId="16852" refreshError="1"/>
      <sheetData sheetId="16853" refreshError="1"/>
      <sheetData sheetId="16854" refreshError="1"/>
      <sheetData sheetId="16855" refreshError="1"/>
      <sheetData sheetId="16856" refreshError="1"/>
      <sheetData sheetId="16857" refreshError="1"/>
      <sheetData sheetId="16858" refreshError="1"/>
      <sheetData sheetId="16859" refreshError="1"/>
      <sheetData sheetId="16860" refreshError="1"/>
      <sheetData sheetId="16861" refreshError="1"/>
      <sheetData sheetId="16862" refreshError="1"/>
      <sheetData sheetId="16863" refreshError="1"/>
      <sheetData sheetId="16864" refreshError="1"/>
      <sheetData sheetId="16865" refreshError="1"/>
      <sheetData sheetId="16866" refreshError="1"/>
      <sheetData sheetId="16867" refreshError="1"/>
      <sheetData sheetId="16868" refreshError="1"/>
      <sheetData sheetId="16869" refreshError="1"/>
      <sheetData sheetId="16870" refreshError="1"/>
      <sheetData sheetId="16871" refreshError="1"/>
      <sheetData sheetId="16872" refreshError="1"/>
      <sheetData sheetId="16873" refreshError="1"/>
      <sheetData sheetId="16874" refreshError="1"/>
      <sheetData sheetId="16875" refreshError="1"/>
      <sheetData sheetId="16876" refreshError="1"/>
      <sheetData sheetId="16877" refreshError="1"/>
      <sheetData sheetId="16878" refreshError="1"/>
      <sheetData sheetId="16879" refreshError="1"/>
      <sheetData sheetId="16880" refreshError="1"/>
      <sheetData sheetId="16881" refreshError="1"/>
      <sheetData sheetId="16882" refreshError="1"/>
      <sheetData sheetId="16883" refreshError="1"/>
      <sheetData sheetId="16884" refreshError="1"/>
      <sheetData sheetId="16885" refreshError="1"/>
      <sheetData sheetId="16886" refreshError="1"/>
      <sheetData sheetId="16887" refreshError="1"/>
      <sheetData sheetId="16888" refreshError="1"/>
      <sheetData sheetId="16889" refreshError="1"/>
      <sheetData sheetId="16890" refreshError="1"/>
      <sheetData sheetId="16891" refreshError="1"/>
      <sheetData sheetId="16892" refreshError="1"/>
      <sheetData sheetId="16893" refreshError="1"/>
      <sheetData sheetId="16894" refreshError="1"/>
      <sheetData sheetId="16895" refreshError="1"/>
      <sheetData sheetId="16896" refreshError="1"/>
      <sheetData sheetId="16897" refreshError="1"/>
      <sheetData sheetId="16898" refreshError="1"/>
      <sheetData sheetId="16899" refreshError="1"/>
      <sheetData sheetId="16900" refreshError="1"/>
      <sheetData sheetId="16901" refreshError="1"/>
      <sheetData sheetId="16902" refreshError="1"/>
      <sheetData sheetId="16903" refreshError="1"/>
      <sheetData sheetId="16904" refreshError="1"/>
      <sheetData sheetId="16905" refreshError="1"/>
      <sheetData sheetId="16906" refreshError="1"/>
      <sheetData sheetId="16907" refreshError="1"/>
      <sheetData sheetId="16908" refreshError="1"/>
      <sheetData sheetId="16909" refreshError="1"/>
      <sheetData sheetId="16910" refreshError="1"/>
      <sheetData sheetId="16911" refreshError="1"/>
      <sheetData sheetId="16912" refreshError="1"/>
      <sheetData sheetId="16913" refreshError="1"/>
      <sheetData sheetId="16914" refreshError="1"/>
      <sheetData sheetId="16915" refreshError="1"/>
      <sheetData sheetId="16916" refreshError="1"/>
      <sheetData sheetId="16917" refreshError="1"/>
      <sheetData sheetId="16918" refreshError="1"/>
      <sheetData sheetId="16919" refreshError="1"/>
      <sheetData sheetId="16920" refreshError="1"/>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refreshError="1"/>
      <sheetData sheetId="16931" refreshError="1"/>
      <sheetData sheetId="16932" refreshError="1"/>
      <sheetData sheetId="16933" refreshError="1"/>
      <sheetData sheetId="16934" refreshError="1"/>
      <sheetData sheetId="16935" refreshError="1"/>
      <sheetData sheetId="16936" refreshError="1"/>
      <sheetData sheetId="16937" refreshError="1"/>
      <sheetData sheetId="16938" refreshError="1"/>
      <sheetData sheetId="16939" refreshError="1"/>
      <sheetData sheetId="16940" refreshError="1"/>
      <sheetData sheetId="16941" refreshError="1"/>
      <sheetData sheetId="16942" refreshError="1"/>
      <sheetData sheetId="16943" refreshError="1"/>
      <sheetData sheetId="16944" refreshError="1"/>
      <sheetData sheetId="16945" refreshError="1"/>
      <sheetData sheetId="16946" refreshError="1"/>
      <sheetData sheetId="16947" refreshError="1"/>
      <sheetData sheetId="16948" refreshError="1"/>
      <sheetData sheetId="16949" refreshError="1"/>
      <sheetData sheetId="16950" refreshError="1"/>
      <sheetData sheetId="16951" refreshError="1"/>
      <sheetData sheetId="16952" refreshError="1"/>
      <sheetData sheetId="16953" refreshError="1"/>
      <sheetData sheetId="16954" refreshError="1"/>
      <sheetData sheetId="16955" refreshError="1"/>
      <sheetData sheetId="16956" refreshError="1"/>
      <sheetData sheetId="16957" refreshError="1"/>
      <sheetData sheetId="16958" refreshError="1"/>
      <sheetData sheetId="16959" refreshError="1"/>
      <sheetData sheetId="16960" refreshError="1"/>
      <sheetData sheetId="16961" refreshError="1"/>
      <sheetData sheetId="16962" refreshError="1"/>
      <sheetData sheetId="16963" refreshError="1"/>
      <sheetData sheetId="16964" refreshError="1"/>
      <sheetData sheetId="16965" refreshError="1"/>
      <sheetData sheetId="16966" refreshError="1"/>
      <sheetData sheetId="16967" refreshError="1"/>
      <sheetData sheetId="16968" refreshError="1"/>
      <sheetData sheetId="16969" refreshError="1"/>
      <sheetData sheetId="16970" refreshError="1"/>
      <sheetData sheetId="16971" refreshError="1"/>
      <sheetData sheetId="16972" refreshError="1"/>
      <sheetData sheetId="16973" refreshError="1"/>
      <sheetData sheetId="16974" refreshError="1"/>
      <sheetData sheetId="16975" refreshError="1"/>
      <sheetData sheetId="16976" refreshError="1"/>
      <sheetData sheetId="16977" refreshError="1"/>
      <sheetData sheetId="16978" refreshError="1"/>
      <sheetData sheetId="16979" refreshError="1"/>
      <sheetData sheetId="16980" refreshError="1"/>
      <sheetData sheetId="16981" refreshError="1"/>
      <sheetData sheetId="16982" refreshError="1"/>
      <sheetData sheetId="16983" refreshError="1"/>
      <sheetData sheetId="16984" refreshError="1"/>
      <sheetData sheetId="16985" refreshError="1"/>
      <sheetData sheetId="16986" refreshError="1"/>
      <sheetData sheetId="16987" refreshError="1"/>
      <sheetData sheetId="16988" refreshError="1"/>
      <sheetData sheetId="16989" refreshError="1"/>
      <sheetData sheetId="16990" refreshError="1"/>
      <sheetData sheetId="16991" refreshError="1"/>
      <sheetData sheetId="16992" refreshError="1"/>
      <sheetData sheetId="16993" refreshError="1"/>
      <sheetData sheetId="16994" refreshError="1"/>
      <sheetData sheetId="16995" refreshError="1"/>
      <sheetData sheetId="16996" refreshError="1"/>
      <sheetData sheetId="16997" refreshError="1"/>
      <sheetData sheetId="16998" refreshError="1"/>
      <sheetData sheetId="16999" refreshError="1"/>
      <sheetData sheetId="17000" refreshError="1"/>
      <sheetData sheetId="17001" refreshError="1"/>
      <sheetData sheetId="17002" refreshError="1"/>
      <sheetData sheetId="17003" refreshError="1"/>
      <sheetData sheetId="17004" refreshError="1"/>
      <sheetData sheetId="17005" refreshError="1"/>
      <sheetData sheetId="17006" refreshError="1"/>
      <sheetData sheetId="17007" refreshError="1"/>
      <sheetData sheetId="17008" refreshError="1"/>
      <sheetData sheetId="17009" refreshError="1"/>
      <sheetData sheetId="17010" refreshError="1"/>
      <sheetData sheetId="17011" refreshError="1"/>
      <sheetData sheetId="17012" refreshError="1"/>
      <sheetData sheetId="17013" refreshError="1"/>
      <sheetData sheetId="17014" refreshError="1"/>
      <sheetData sheetId="17015" refreshError="1"/>
      <sheetData sheetId="17016" refreshError="1"/>
      <sheetData sheetId="17017" refreshError="1"/>
      <sheetData sheetId="17018" refreshError="1"/>
      <sheetData sheetId="17019" refreshError="1"/>
      <sheetData sheetId="17020" refreshError="1"/>
      <sheetData sheetId="17021" refreshError="1"/>
      <sheetData sheetId="17022" refreshError="1"/>
      <sheetData sheetId="17023" refreshError="1"/>
      <sheetData sheetId="17024" refreshError="1"/>
      <sheetData sheetId="17025" refreshError="1"/>
      <sheetData sheetId="17026" refreshError="1"/>
      <sheetData sheetId="17027" refreshError="1"/>
      <sheetData sheetId="17028" refreshError="1"/>
      <sheetData sheetId="17029" refreshError="1"/>
      <sheetData sheetId="17030" refreshError="1"/>
      <sheetData sheetId="17031" refreshError="1"/>
      <sheetData sheetId="17032" refreshError="1"/>
      <sheetData sheetId="17033" refreshError="1"/>
      <sheetData sheetId="17034" refreshError="1"/>
      <sheetData sheetId="17035" refreshError="1"/>
      <sheetData sheetId="17036" refreshError="1"/>
      <sheetData sheetId="17037" refreshError="1"/>
      <sheetData sheetId="17038" refreshError="1"/>
      <sheetData sheetId="17039" refreshError="1"/>
      <sheetData sheetId="17040" refreshError="1"/>
      <sheetData sheetId="17041" refreshError="1"/>
      <sheetData sheetId="17042" refreshError="1"/>
      <sheetData sheetId="17043" refreshError="1"/>
      <sheetData sheetId="17044" refreshError="1"/>
      <sheetData sheetId="17045" refreshError="1"/>
      <sheetData sheetId="17046" refreshError="1"/>
      <sheetData sheetId="17047" refreshError="1"/>
      <sheetData sheetId="17048" refreshError="1"/>
      <sheetData sheetId="17049" refreshError="1"/>
      <sheetData sheetId="17050" refreshError="1"/>
      <sheetData sheetId="17051" refreshError="1"/>
      <sheetData sheetId="17052" refreshError="1"/>
      <sheetData sheetId="17053" refreshError="1"/>
      <sheetData sheetId="17054" refreshError="1"/>
      <sheetData sheetId="17055" refreshError="1"/>
      <sheetData sheetId="17056" refreshError="1"/>
      <sheetData sheetId="17057" refreshError="1"/>
      <sheetData sheetId="17058" refreshError="1"/>
      <sheetData sheetId="17059" refreshError="1"/>
      <sheetData sheetId="17060" refreshError="1"/>
      <sheetData sheetId="17061" refreshError="1"/>
      <sheetData sheetId="17062" refreshError="1"/>
      <sheetData sheetId="17063" refreshError="1"/>
      <sheetData sheetId="17064" refreshError="1"/>
      <sheetData sheetId="17065" refreshError="1"/>
      <sheetData sheetId="17066" refreshError="1"/>
      <sheetData sheetId="17067" refreshError="1"/>
      <sheetData sheetId="17068" refreshError="1"/>
      <sheetData sheetId="17069" refreshError="1"/>
      <sheetData sheetId="17070" refreshError="1"/>
      <sheetData sheetId="17071" refreshError="1"/>
      <sheetData sheetId="17072" refreshError="1"/>
      <sheetData sheetId="17073" refreshError="1"/>
      <sheetData sheetId="17074" refreshError="1"/>
      <sheetData sheetId="17075" refreshError="1"/>
      <sheetData sheetId="17076" refreshError="1"/>
      <sheetData sheetId="17077" refreshError="1"/>
      <sheetData sheetId="17078" refreshError="1"/>
      <sheetData sheetId="17079" refreshError="1"/>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efreshError="1"/>
      <sheetData sheetId="17110" refreshError="1"/>
      <sheetData sheetId="17111" refreshError="1"/>
      <sheetData sheetId="17112" refreshError="1"/>
      <sheetData sheetId="17113" refreshError="1"/>
      <sheetData sheetId="17114" refreshError="1"/>
      <sheetData sheetId="17115" refreshError="1"/>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refreshError="1"/>
      <sheetData sheetId="17125" refreshError="1"/>
      <sheetData sheetId="17126" refreshError="1"/>
      <sheetData sheetId="17127" refreshError="1"/>
      <sheetData sheetId="17128" refreshError="1"/>
      <sheetData sheetId="17129" refreshError="1"/>
      <sheetData sheetId="17130" refreshError="1"/>
      <sheetData sheetId="17131" refreshError="1"/>
      <sheetData sheetId="17132" refreshError="1"/>
      <sheetData sheetId="17133" refreshError="1"/>
      <sheetData sheetId="17134" refreshError="1"/>
      <sheetData sheetId="17135" refreshError="1"/>
      <sheetData sheetId="17136" refreshError="1"/>
      <sheetData sheetId="17137" refreshError="1"/>
      <sheetData sheetId="17138" refreshError="1"/>
      <sheetData sheetId="17139" refreshError="1"/>
      <sheetData sheetId="17140" refreshError="1"/>
      <sheetData sheetId="17141" refreshError="1"/>
      <sheetData sheetId="17142" refreshError="1"/>
      <sheetData sheetId="17143" refreshError="1"/>
      <sheetData sheetId="17144" refreshError="1"/>
      <sheetData sheetId="17145" refreshError="1"/>
      <sheetData sheetId="17146" refreshError="1"/>
      <sheetData sheetId="17147" refreshError="1"/>
      <sheetData sheetId="17148" refreshError="1"/>
      <sheetData sheetId="17149" refreshError="1"/>
      <sheetData sheetId="17150" refreshError="1"/>
      <sheetData sheetId="17151" refreshError="1"/>
      <sheetData sheetId="17152" refreshError="1"/>
      <sheetData sheetId="17153" refreshError="1"/>
      <sheetData sheetId="17154" refreshError="1"/>
      <sheetData sheetId="17155" refreshError="1"/>
      <sheetData sheetId="17156" refreshError="1"/>
      <sheetData sheetId="17157" refreshError="1"/>
      <sheetData sheetId="17158" refreshError="1"/>
      <sheetData sheetId="17159" refreshError="1"/>
      <sheetData sheetId="17160" refreshError="1"/>
      <sheetData sheetId="17161" refreshError="1"/>
      <sheetData sheetId="17162" refreshError="1"/>
      <sheetData sheetId="17163" refreshError="1"/>
      <sheetData sheetId="17164" refreshError="1"/>
      <sheetData sheetId="17165" refreshError="1"/>
      <sheetData sheetId="17166" refreshError="1"/>
      <sheetData sheetId="17167"/>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sheetData sheetId="17185"/>
      <sheetData sheetId="17186"/>
      <sheetData sheetId="17187"/>
      <sheetData sheetId="17188"/>
      <sheetData sheetId="17189"/>
      <sheetData sheetId="17190" refreshError="1"/>
      <sheetData sheetId="17191"/>
      <sheetData sheetId="17192" refreshError="1"/>
      <sheetData sheetId="17193" refreshError="1"/>
      <sheetData sheetId="17194" refreshError="1"/>
      <sheetData sheetId="17195" refreshError="1"/>
      <sheetData sheetId="17196" refreshError="1"/>
      <sheetData sheetId="17197" refreshError="1"/>
      <sheetData sheetId="17198" refreshError="1"/>
      <sheetData sheetId="17199" refreshError="1"/>
      <sheetData sheetId="17200" refreshError="1"/>
      <sheetData sheetId="17201" refreshError="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refreshError="1"/>
      <sheetData sheetId="17213" refreshError="1"/>
      <sheetData sheetId="17214" refreshError="1"/>
      <sheetData sheetId="17215" refreshError="1"/>
      <sheetData sheetId="17216" refreshError="1"/>
      <sheetData sheetId="17217" refreshError="1"/>
      <sheetData sheetId="17218" refreshError="1"/>
      <sheetData sheetId="17219" refreshError="1"/>
      <sheetData sheetId="17220" refreshError="1"/>
      <sheetData sheetId="17221" refreshError="1"/>
      <sheetData sheetId="17222" refreshError="1"/>
      <sheetData sheetId="17223">
        <row r="9">
          <cell r="A9" t="str">
            <v>A</v>
          </cell>
        </row>
      </sheetData>
      <sheetData sheetId="17224">
        <row r="9">
          <cell r="A9" t="str">
            <v>A</v>
          </cell>
        </row>
      </sheetData>
      <sheetData sheetId="17225">
        <row r="9">
          <cell r="A9" t="str">
            <v>A</v>
          </cell>
        </row>
      </sheetData>
      <sheetData sheetId="17226">
        <row r="9">
          <cell r="A9" t="str">
            <v>A</v>
          </cell>
        </row>
      </sheetData>
      <sheetData sheetId="17227">
        <row r="9">
          <cell r="A9" t="str">
            <v>A</v>
          </cell>
        </row>
      </sheetData>
      <sheetData sheetId="17228">
        <row r="9">
          <cell r="A9" t="str">
            <v>A</v>
          </cell>
        </row>
      </sheetData>
      <sheetData sheetId="17229">
        <row r="9">
          <cell r="A9" t="str">
            <v>A</v>
          </cell>
        </row>
      </sheetData>
      <sheetData sheetId="17230">
        <row r="9">
          <cell r="A9" t="str">
            <v>A</v>
          </cell>
        </row>
      </sheetData>
      <sheetData sheetId="17231">
        <row r="9">
          <cell r="A9" t="str">
            <v>A</v>
          </cell>
        </row>
      </sheetData>
      <sheetData sheetId="17232">
        <row r="9">
          <cell r="A9" t="str">
            <v>A</v>
          </cell>
        </row>
      </sheetData>
      <sheetData sheetId="17233">
        <row r="9">
          <cell r="A9" t="str">
            <v>A</v>
          </cell>
        </row>
      </sheetData>
      <sheetData sheetId="17234">
        <row r="9">
          <cell r="A9" t="str">
            <v>A</v>
          </cell>
        </row>
      </sheetData>
      <sheetData sheetId="17235">
        <row r="9">
          <cell r="A9" t="str">
            <v>A</v>
          </cell>
        </row>
      </sheetData>
      <sheetData sheetId="17236">
        <row r="9">
          <cell r="A9" t="str">
            <v>A</v>
          </cell>
        </row>
      </sheetData>
      <sheetData sheetId="17237">
        <row r="9">
          <cell r="A9" t="str">
            <v>A</v>
          </cell>
        </row>
      </sheetData>
      <sheetData sheetId="17238">
        <row r="9">
          <cell r="A9" t="str">
            <v>A</v>
          </cell>
        </row>
      </sheetData>
      <sheetData sheetId="17239">
        <row r="9">
          <cell r="A9" t="str">
            <v>A</v>
          </cell>
        </row>
      </sheetData>
      <sheetData sheetId="17240">
        <row r="9">
          <cell r="A9" t="str">
            <v>A</v>
          </cell>
        </row>
      </sheetData>
      <sheetData sheetId="17241">
        <row r="9">
          <cell r="A9" t="str">
            <v>A</v>
          </cell>
        </row>
      </sheetData>
      <sheetData sheetId="17242">
        <row r="9">
          <cell r="A9" t="str">
            <v>A</v>
          </cell>
        </row>
      </sheetData>
      <sheetData sheetId="17243">
        <row r="9">
          <cell r="A9" t="str">
            <v>A</v>
          </cell>
        </row>
      </sheetData>
      <sheetData sheetId="17244">
        <row r="9">
          <cell r="A9" t="str">
            <v>A</v>
          </cell>
        </row>
      </sheetData>
      <sheetData sheetId="17245" refreshError="1"/>
      <sheetData sheetId="17246" refreshError="1"/>
      <sheetData sheetId="17247" refreshError="1"/>
      <sheetData sheetId="17248" refreshError="1"/>
      <sheetData sheetId="17249" refreshError="1"/>
      <sheetData sheetId="17250" refreshError="1"/>
      <sheetData sheetId="17251" refreshError="1"/>
      <sheetData sheetId="17252" refreshError="1"/>
      <sheetData sheetId="17253" refreshError="1"/>
      <sheetData sheetId="17254" refreshError="1"/>
      <sheetData sheetId="17255" refreshError="1"/>
      <sheetData sheetId="17256" refreshError="1"/>
      <sheetData sheetId="17257" refreshError="1"/>
      <sheetData sheetId="17258" refreshError="1"/>
      <sheetData sheetId="17259" refreshError="1"/>
      <sheetData sheetId="17260" refreshError="1"/>
      <sheetData sheetId="17261" refreshError="1"/>
      <sheetData sheetId="17262" refreshError="1"/>
      <sheetData sheetId="17263" refreshError="1"/>
      <sheetData sheetId="17264" refreshError="1"/>
      <sheetData sheetId="17265" refreshError="1"/>
      <sheetData sheetId="17266">
        <row r="9">
          <cell r="A9" t="str">
            <v>A</v>
          </cell>
        </row>
      </sheetData>
      <sheetData sheetId="17267">
        <row r="9">
          <cell r="A9" t="str">
            <v>A</v>
          </cell>
        </row>
      </sheetData>
      <sheetData sheetId="17268">
        <row r="9">
          <cell r="A9" t="str">
            <v>A</v>
          </cell>
        </row>
      </sheetData>
      <sheetData sheetId="17269">
        <row r="9">
          <cell r="A9" t="str">
            <v>A</v>
          </cell>
        </row>
      </sheetData>
      <sheetData sheetId="17270">
        <row r="9">
          <cell r="A9" t="str">
            <v>A</v>
          </cell>
        </row>
      </sheetData>
      <sheetData sheetId="17271">
        <row r="9">
          <cell r="A9" t="str">
            <v>A</v>
          </cell>
        </row>
      </sheetData>
      <sheetData sheetId="17272">
        <row r="9">
          <cell r="A9" t="str">
            <v>A</v>
          </cell>
        </row>
      </sheetData>
      <sheetData sheetId="17273" refreshError="1"/>
      <sheetData sheetId="17274" refreshError="1"/>
      <sheetData sheetId="17275" refreshError="1"/>
      <sheetData sheetId="17276" refreshError="1"/>
      <sheetData sheetId="17277">
        <row r="9">
          <cell r="A9" t="str">
            <v>A</v>
          </cell>
        </row>
      </sheetData>
      <sheetData sheetId="17278"/>
      <sheetData sheetId="17279" refreshError="1"/>
      <sheetData sheetId="17280" refreshError="1"/>
      <sheetData sheetId="17281" refreshError="1"/>
      <sheetData sheetId="17282" refreshError="1"/>
      <sheetData sheetId="17283"/>
      <sheetData sheetId="17284"/>
      <sheetData sheetId="17285"/>
      <sheetData sheetId="17286">
        <row r="9">
          <cell r="A9" t="str">
            <v>A</v>
          </cell>
        </row>
      </sheetData>
      <sheetData sheetId="17287"/>
      <sheetData sheetId="17288">
        <row r="9">
          <cell r="A9" t="str">
            <v>A</v>
          </cell>
        </row>
      </sheetData>
      <sheetData sheetId="17289">
        <row r="9">
          <cell r="A9" t="str">
            <v>A</v>
          </cell>
        </row>
      </sheetData>
      <sheetData sheetId="17290">
        <row r="9">
          <cell r="A9" t="str">
            <v>A</v>
          </cell>
        </row>
      </sheetData>
      <sheetData sheetId="17291">
        <row r="9">
          <cell r="A9" t="str">
            <v>A</v>
          </cell>
        </row>
      </sheetData>
      <sheetData sheetId="17292">
        <row r="9">
          <cell r="A9" t="str">
            <v>A</v>
          </cell>
        </row>
      </sheetData>
      <sheetData sheetId="17293">
        <row r="9">
          <cell r="A9" t="str">
            <v>A</v>
          </cell>
        </row>
      </sheetData>
      <sheetData sheetId="17294">
        <row r="9">
          <cell r="A9" t="str">
            <v>A</v>
          </cell>
        </row>
      </sheetData>
      <sheetData sheetId="17295">
        <row r="9">
          <cell r="A9" t="str">
            <v>A</v>
          </cell>
        </row>
      </sheetData>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refreshError="1"/>
      <sheetData sheetId="17319" refreshError="1"/>
      <sheetData sheetId="17320" refreshError="1"/>
      <sheetData sheetId="17321" refreshError="1"/>
      <sheetData sheetId="17322" refreshError="1"/>
      <sheetData sheetId="17323" refreshError="1"/>
      <sheetData sheetId="17324" refreshError="1"/>
      <sheetData sheetId="17325"/>
      <sheetData sheetId="17326" refreshError="1"/>
      <sheetData sheetId="17327" refreshError="1"/>
      <sheetData sheetId="17328" refreshError="1"/>
      <sheetData sheetId="17329" refreshError="1"/>
      <sheetData sheetId="17330" refreshError="1"/>
      <sheetData sheetId="17331" refreshError="1"/>
      <sheetData sheetId="17332" refreshError="1"/>
      <sheetData sheetId="17333" refreshError="1"/>
      <sheetData sheetId="17334" refreshError="1"/>
      <sheetData sheetId="17335" refreshError="1"/>
      <sheetData sheetId="17336" refreshError="1"/>
      <sheetData sheetId="17337" refreshError="1"/>
      <sheetData sheetId="17338" refreshError="1"/>
      <sheetData sheetId="17339" refreshError="1"/>
      <sheetData sheetId="17340" refreshError="1"/>
      <sheetData sheetId="17341" refreshError="1"/>
      <sheetData sheetId="17342" refreshError="1"/>
      <sheetData sheetId="17343" refreshError="1"/>
      <sheetData sheetId="17344" refreshError="1"/>
      <sheetData sheetId="17345" refreshError="1"/>
      <sheetData sheetId="17346" refreshError="1"/>
      <sheetData sheetId="17347" refreshError="1"/>
      <sheetData sheetId="17348"/>
      <sheetData sheetId="17349"/>
      <sheetData sheetId="17350" refreshError="1"/>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refreshError="1"/>
      <sheetData sheetId="17376" refreshError="1"/>
      <sheetData sheetId="17377" refreshError="1"/>
      <sheetData sheetId="17378" refreshError="1"/>
      <sheetData sheetId="17379" refreshError="1"/>
      <sheetData sheetId="17380" refreshError="1"/>
      <sheetData sheetId="17381"/>
      <sheetData sheetId="17382"/>
      <sheetData sheetId="17383"/>
      <sheetData sheetId="17384" refreshError="1"/>
      <sheetData sheetId="17385" refreshError="1"/>
      <sheetData sheetId="17386" refreshError="1"/>
      <sheetData sheetId="17387" refreshError="1"/>
      <sheetData sheetId="17388" refreshError="1"/>
      <sheetData sheetId="17389" refreshError="1"/>
      <sheetData sheetId="17390" refreshError="1"/>
      <sheetData sheetId="17391"/>
      <sheetData sheetId="17392" refreshError="1"/>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refreshError="1"/>
      <sheetData sheetId="17475" refreshError="1"/>
      <sheetData sheetId="17476" refreshError="1"/>
      <sheetData sheetId="17477" refreshError="1"/>
      <sheetData sheetId="17478" refreshError="1"/>
      <sheetData sheetId="17479" refreshError="1"/>
      <sheetData sheetId="17480"/>
      <sheetData sheetId="17481"/>
      <sheetData sheetId="17482"/>
      <sheetData sheetId="17483"/>
      <sheetData sheetId="17484" refreshError="1"/>
      <sheetData sheetId="17485" refreshError="1"/>
      <sheetData sheetId="17486"/>
      <sheetData sheetId="17487"/>
      <sheetData sheetId="17488"/>
      <sheetData sheetId="17489"/>
      <sheetData sheetId="17490"/>
      <sheetData sheetId="17491" refreshError="1"/>
      <sheetData sheetId="17492" refreshError="1"/>
      <sheetData sheetId="17493" refreshError="1"/>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refreshError="1"/>
      <sheetData sheetId="17517" refreshError="1"/>
      <sheetData sheetId="17518"/>
      <sheetData sheetId="17519" refreshError="1"/>
      <sheetData sheetId="17520" refreshError="1"/>
      <sheetData sheetId="17521" refreshError="1"/>
      <sheetData sheetId="17522"/>
      <sheetData sheetId="17523"/>
      <sheetData sheetId="17524" refreshError="1"/>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refreshError="1"/>
      <sheetData sheetId="17562" refreshError="1"/>
      <sheetData sheetId="17563" refreshError="1"/>
      <sheetData sheetId="17564"/>
      <sheetData sheetId="17565"/>
      <sheetData sheetId="17566"/>
      <sheetData sheetId="17567"/>
      <sheetData sheetId="17568"/>
      <sheetData sheetId="17569"/>
      <sheetData sheetId="17570"/>
      <sheetData sheetId="17571"/>
      <sheetData sheetId="17572" refreshError="1"/>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refreshError="1"/>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refreshError="1"/>
      <sheetData sheetId="17660" refreshError="1"/>
      <sheetData sheetId="17661" refreshError="1"/>
      <sheetData sheetId="17662" refreshError="1"/>
      <sheetData sheetId="17663" refreshError="1"/>
      <sheetData sheetId="17664"/>
      <sheetData sheetId="17665"/>
      <sheetData sheetId="17666" refreshError="1"/>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refreshError="1"/>
      <sheetData sheetId="17688" refreshError="1"/>
      <sheetData sheetId="17689" refreshError="1"/>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refreshError="1"/>
      <sheetData sheetId="17799" refreshError="1"/>
      <sheetData sheetId="17800" refreshError="1"/>
      <sheetData sheetId="17801" refreshError="1"/>
      <sheetData sheetId="17802" refreshError="1"/>
      <sheetData sheetId="17803" refreshError="1"/>
      <sheetData sheetId="17804" refreshError="1"/>
      <sheetData sheetId="17805" refreshError="1"/>
      <sheetData sheetId="17806" refreshError="1"/>
      <sheetData sheetId="17807" refreshError="1"/>
      <sheetData sheetId="17808" refreshError="1"/>
      <sheetData sheetId="17809" refreshError="1"/>
      <sheetData sheetId="17810" refreshError="1"/>
      <sheetData sheetId="17811" refreshError="1"/>
      <sheetData sheetId="17812" refreshError="1"/>
      <sheetData sheetId="17813" refreshError="1"/>
      <sheetData sheetId="17814" refreshError="1"/>
      <sheetData sheetId="17815" refreshError="1"/>
      <sheetData sheetId="17816" refreshError="1"/>
      <sheetData sheetId="17817" refreshError="1"/>
      <sheetData sheetId="17818" refreshError="1"/>
      <sheetData sheetId="17819" refreshError="1"/>
      <sheetData sheetId="17820" refreshError="1"/>
      <sheetData sheetId="17821" refreshError="1"/>
      <sheetData sheetId="17822" refreshError="1"/>
      <sheetData sheetId="17823" refreshError="1"/>
      <sheetData sheetId="17824" refreshError="1"/>
      <sheetData sheetId="17825" refreshError="1"/>
      <sheetData sheetId="17826" refreshError="1"/>
      <sheetData sheetId="17827" refreshError="1"/>
      <sheetData sheetId="17828" refreshError="1"/>
      <sheetData sheetId="17829" refreshError="1"/>
      <sheetData sheetId="17830" refreshError="1"/>
      <sheetData sheetId="17831" refreshError="1"/>
      <sheetData sheetId="17832" refreshError="1"/>
      <sheetData sheetId="17833" refreshError="1"/>
      <sheetData sheetId="17834" refreshError="1"/>
      <sheetData sheetId="17835" refreshError="1"/>
      <sheetData sheetId="17836" refreshError="1"/>
      <sheetData sheetId="17837" refreshError="1"/>
      <sheetData sheetId="17838" refreshError="1"/>
      <sheetData sheetId="17839" refreshError="1"/>
      <sheetData sheetId="17840" refreshError="1"/>
      <sheetData sheetId="17841" refreshError="1"/>
      <sheetData sheetId="17842" refreshError="1"/>
      <sheetData sheetId="17843" refreshError="1"/>
      <sheetData sheetId="17844" refreshError="1"/>
      <sheetData sheetId="17845" refreshError="1"/>
      <sheetData sheetId="17846" refreshError="1"/>
      <sheetData sheetId="17847" refreshError="1"/>
      <sheetData sheetId="17848" refreshError="1"/>
      <sheetData sheetId="17849" refreshError="1"/>
      <sheetData sheetId="178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입찰내역_발주처_양식"/>
      <sheetName val="입찰내역_발주처_제출용"/>
      <sheetName val="입찰내역_내부용"/>
      <sheetName val="직접공사비_본사용"/>
      <sheetName val="공통가설_(R1)"/>
      <sheetName val="현장기구조직표_"/>
      <sheetName val="NPV"/>
      <sheetName val="SRC-B3U2"/>
      <sheetName val="BOQ-Rev.3"/>
      <sheetName val="Cost Summary"/>
      <sheetName val="材料单"/>
      <sheetName val="u_rates"/>
      <sheetName val="BOQ건축"/>
      <sheetName val="Site Expenses"/>
      <sheetName val="安装费"/>
      <sheetName val="设计开办费"/>
      <sheetName val="Architectural"/>
      <sheetName val="Cash2"/>
      <sheetName val="기계내역서"/>
      <sheetName val="#REF"/>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Customize Your Invoice"/>
      <sheetName val="PROJECT BRIEF(EX.NEW)"/>
      <sheetName val="POWER"/>
      <sheetName val="입찰내역_발주처_양식1"/>
      <sheetName val="인건비(VOICE)"/>
      <sheetName val="sum"/>
      <sheetName val="PRL"/>
      <sheetName val="Sheet1"/>
      <sheetName val="HW-Sets_Option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Variations"/>
      <sheetName val="FitOutConfCentre"/>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list"/>
      <sheetName val="Plinthbeam"/>
      <sheetName val="BM"/>
      <sheetName val="Data"/>
      <sheetName val="_Data"/>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MAIN Labour-Staff"/>
      <sheetName val="finalj"/>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Rate_Analysis2"/>
      <sheetName val="Chiet tinh dz22"/>
      <sheetName val="1"/>
      <sheetName val="Day work"/>
      <sheetName val="HQ-TO"/>
      <sheetName val="토목주소"/>
      <sheetName val="프랜트면허"/>
      <sheetName val="Settings"/>
      <sheetName val="GRSummary"/>
      <sheetName val="Material List "/>
      <sheetName val="Room Matrix"/>
      <sheetName val="PB- 1,3,5"/>
      <sheetName val="PB - 2,4"/>
      <sheetName val="PB -6"/>
      <sheetName val="RB - 4"/>
      <sheetName val="RB-5"/>
      <sheetName val="RB - OR"/>
      <sheetName val="RB - UR"/>
      <sheetName val="CASHFLOWS"/>
      <sheetName val="PriceList"/>
      <sheetName val="???? ??? ??"/>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PROJECT_BRIEF1"/>
      <sheetName val="PROJECT_BRIEF2"/>
      <sheetName val="입찰내역_발주처_양식6"/>
      <sheetName val="Gia_vat_tu4"/>
      <sheetName val="Raw_Data4"/>
      <sheetName val="PROJECT_BRIEF4"/>
      <sheetName val="Gia_vat_tu3"/>
      <sheetName val="Raw_Data3"/>
      <sheetName val="PROJECT_BRIEF3"/>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Demand"/>
      <sheetName val="Occ"/>
      <sheetName val="PE"/>
      <sheetName val="Summ"/>
      <sheetName val="????_???_??"/>
      <sheetName val="????_???_??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_???_??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tatus List"/>
      <sheetName val="Sià_x0004_6_x0000__x0000__x0000__x0000__x0000__x0001__x0000__x0000__x0008_"/>
      <sheetName val="PROJECT_BRé¬e&amp;_x0000__x0018_ú_x0008_w_x001c_e&amp;"/>
      <sheetName val="____ ___ __"/>
      <sheetName val="Sià_x0004_6"/>
      <sheetName val="PROJECT_BRé¬e&amp;"/>
      <sheetName val="SUMMARY"/>
      <sheetName val="Data&amp;Lists"/>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Glass_Type5"/>
      <sheetName val="SHORT_LIST3"/>
      <sheetName val="Rate_Analysis3"/>
      <sheetName val="F_-_Woodwork"/>
      <sheetName val="Chiet_tinh_dz22"/>
      <sheetName val="Day_work"/>
      <sheetName val="Material_List_"/>
      <sheetName val="????_???_??5"/>
      <sheetName val="MAIN_Labour-Staff"/>
      <sheetName val="SPT vs PHI"/>
      <sheetName val="Labor abs-NMR"/>
      <sheetName val="sheet6"/>
      <sheetName val="200205C"/>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PROJ. DATA"/>
      <sheetName val=" Beams Sched "/>
      <sheetName val="Structure (2)"/>
      <sheetName val="cover page"/>
      <sheetName val="Common Data"/>
      <sheetName val="금액내역서"/>
      <sheetName val="PNTEXT"/>
      <sheetName val="Panels (DWG)"/>
      <sheetName val="③赤紙(日文)"/>
      <sheetName val="0.0 Reference"/>
      <sheetName val="Main Summary"/>
      <sheetName val="General"/>
      <sheetName val="Debt overview (input)"/>
      <sheetName val="except wiring"/>
      <sheetName val="upa"/>
      <sheetName val="MASTER_RATE ANALYSIS"/>
      <sheetName val="9"/>
      <sheetName val="SCE_LOG"/>
      <sheetName val="DVM Sizing Calculator- 10 ips "/>
      <sheetName val="beam-reinft"/>
      <sheetName val="Project Data Guide"/>
      <sheetName val="Design"/>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标准层玻璃幕墙耳㫚⤂_x0000_鸀⁦_x0000__x0001__x0000__x0000_栀"/>
      <sheetName val="Data Ref"/>
      <sheetName val="final abstract"/>
      <sheetName val="Controls"/>
      <sheetName val="Data sheet"/>
      <sheetName val="KPIs"/>
      <sheetName val="ML"/>
      <sheetName val="DATI_CONS"/>
      <sheetName val="intr stool brkup"/>
      <sheetName val="Vendors"/>
      <sheetName val="."/>
      <sheetName val="Sales &amp; Prod"/>
      <sheetName val="Internet"/>
      <sheetName val="Status_List"/>
      <sheetName val="Sià6"/>
      <sheetName val="PROJECT_BRé¬e&amp;úwe&amp;"/>
      <sheetName val="___________"/>
      <sheetName val="Room_Matrix"/>
      <sheetName val="PB-_1,3,5"/>
      <sheetName val="PB_-_2,4"/>
      <sheetName val="PB_-6"/>
      <sheetName val="RB_-_4"/>
      <sheetName val="RB_-_OR"/>
      <sheetName val="RB_-_UR"/>
      <sheetName val="Labor_abs-NMR"/>
      <sheetName val="SPT_vs_PHI"/>
      <sheetName val="Gen_Req_"/>
      <sheetName val="Démol."/>
      <sheetName val="Panels_(DWG)"/>
      <sheetName val="0_0_Reference"/>
      <sheetName val="_"/>
      <sheetName val="LPO Register"/>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PROJECT_BRIEF11"/>
      <sheetName val="Customize_Your_Invoice11"/>
      <sheetName val="PROJECT_BRIEF(EX_NEW)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Gia_vat_tu11"/>
      <sheetName val="Raw_Data11"/>
      <sheetName val="SHORT_LIST4"/>
      <sheetName val="Rate_Analysis4"/>
      <sheetName val="Material_List_1"/>
      <sheetName val="MAIN_Labour-Staff1"/>
      <sheetName val="????_???_??6"/>
      <sheetName val="F_-_Woodwork1"/>
      <sheetName val="Chiet_tinh_dz221"/>
      <sheetName val="Day_work1"/>
      <sheetName val="cover_page"/>
      <sheetName val="DVM_Sizing_Calculator-_10_ips_"/>
      <sheetName val="Measure"/>
      <sheetName val="EEV(Prilim)"/>
      <sheetName val="COL-SCH"/>
      <sheetName val="CLS"/>
      <sheetName val="sc"/>
      <sheetName val="Room_Matrix1"/>
      <sheetName val="PB-_1,3,51"/>
      <sheetName val="PB_-_2,41"/>
      <sheetName val="PB_-61"/>
      <sheetName val="RB_-_41"/>
      <sheetName val="RB_-_OR1"/>
      <sheetName val="RB_-_UR1"/>
      <sheetName val="Status_List1"/>
      <sheetName val="___________1"/>
      <sheetName val="Panels_(DWG)1"/>
      <sheetName val="0_0_Reference1"/>
      <sheetName val="_1"/>
      <sheetName val="CIF COST ITEM"/>
      <sheetName val="YN"/>
      <sheetName val="SPT_vs_PHI1"/>
      <sheetName val="Labor_abs-NMR1"/>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ata_Ref"/>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opstat"/>
      <sheetName val="costs"/>
      <sheetName val="Common_Data"/>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HWDG"/>
      <sheetName val="cables"/>
      <sheetName val="Electrical Works"/>
      <sheetName val="ESTIMATE"/>
      <sheetName val="CSC"/>
      <sheetName val="1-G1"/>
      <sheetName val="New Rates"/>
      <sheetName val="slipsumpR"/>
      <sheetName val="11"/>
      <sheetName val="※ 드롭다운 목록"/>
      <sheetName val="Data Validation"/>
      <sheetName val="Currency"/>
      <sheetName val="ACCOUNT"/>
      <sheetName val="Pick Lists"/>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45,46"/>
      <sheetName val="门窗表"/>
      <sheetName val="ESCON"/>
      <sheetName val="james's"/>
      <sheetName val="공통가설"/>
      <sheetName val="방배동내역(리라)"/>
      <sheetName val="현장경비"/>
      <sheetName val="방배동내역 (총괄)"/>
      <sheetName val="개산공사비"/>
      <sheetName val="산근"/>
      <sheetName val="标准层玻璃幕墙耳㫚⤂"/>
      <sheetName val="India F&amp;S Template"/>
      <sheetName val="BAU"/>
      <sheetName val="#3E1_GCR"/>
      <sheetName val="CIF_COST_ITEM"/>
      <sheetName val="COLUMN"/>
      <sheetName val="% prog figs -u5 and total"/>
      <sheetName val="Ledger"/>
      <sheetName val="beam-reinft-IIInd floor"/>
      <sheetName val="Projects"/>
      <sheetName val="Key Info"/>
      <sheetName val="W"/>
      <sheetName val="Co-ef"/>
      <sheetName val="6.1.7 Grand Summary"/>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BAG-2"/>
      <sheetName val="Estimate for approval"/>
      <sheetName val="Estimate_for_approval"/>
      <sheetName val="Estimate_for_approval1"/>
      <sheetName val="DOP 1"/>
      <sheetName val="slide#25,32"/>
      <sheetName val="Summary-Villanova"/>
      <sheetName val="Combined SC and Supplier"/>
      <sheetName val="SC - details"/>
      <sheetName val="Supplier - details"/>
      <sheetName val="02 Oct Allocation"/>
      <sheetName val="Supplier (not used)"/>
      <sheetName val="S3 Architectural"/>
      <sheetName val="office"/>
      <sheetName val="Lab"/>
      <sheetName val="PriorityList"/>
      <sheetName val="ffup"/>
      <sheetName val="Sch. Areas"/>
      <sheetName val="토목"/>
      <sheetName val="Sales_&amp;_Prod"/>
      <sheetName val="Key_Info"/>
      <sheetName val="beam-reinft-IIInd_floor"/>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KP1590_E"/>
      <sheetName val="A"/>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sheetData sheetId="473" refreshError="1"/>
      <sheetData sheetId="474" refreshError="1"/>
      <sheetData sheetId="475" refreshError="1"/>
      <sheetData sheetId="476" refreshError="1"/>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refreshError="1"/>
      <sheetData sheetId="502"/>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refreshError="1"/>
      <sheetData sheetId="522"/>
      <sheetData sheetId="523"/>
      <sheetData sheetId="524"/>
      <sheetData sheetId="525" refreshError="1"/>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refreshError="1"/>
      <sheetData sheetId="1570" refreshError="1"/>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refreshError="1"/>
      <sheetData sheetId="2071" refreshError="1"/>
      <sheetData sheetId="2072"/>
      <sheetData sheetId="2073"/>
      <sheetData sheetId="2074" refreshError="1"/>
      <sheetData sheetId="2075" refreshError="1"/>
      <sheetData sheetId="2076"/>
      <sheetData sheetId="2077"/>
      <sheetData sheetId="2078"/>
      <sheetData sheetId="2079"/>
      <sheetData sheetId="2080"/>
      <sheetData sheetId="2081"/>
      <sheetData sheetId="2082" refreshError="1"/>
      <sheetData sheetId="2083" refreshError="1"/>
      <sheetData sheetId="2084" refreshError="1"/>
      <sheetData sheetId="2085" refreshError="1"/>
      <sheetData sheetId="2086" refreshError="1"/>
      <sheetData sheetId="2087" refreshError="1"/>
      <sheetData sheetId="2088" refreshError="1"/>
      <sheetData sheetId="2089"/>
      <sheetData sheetId="2090"/>
      <sheetData sheetId="209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JFLINK"/>
      <sheetName val="SUMR1"/>
      <sheetName val="HL8"/>
      <sheetName val="FitOutConfCentre"/>
      <sheetName val="HWDG"/>
      <sheetName val="Material Price List"/>
      <sheetName val="BOQ"/>
      <sheetName val="CostPlan"/>
      <sheetName val="Summary"/>
      <sheetName val="Database"/>
      <sheetName val="BOQ건축"/>
      <sheetName val="PRL"/>
      <sheetName val="SCHEDULE"/>
      <sheetName val="Base Model"/>
      <sheetName val="Calendar"/>
      <sheetName val="Activity Master Sheet"/>
      <sheetName val="Employee Master"/>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sum"/>
      <sheetName val="(A, B) BUILDER + SUB CONT WORK"/>
      <sheetName val="입찰내역 발주처 양식"/>
      <sheetName val="Rate Analysis"/>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Cash2"/>
      <sheetName val="Z"/>
      <sheetName val="MOS"/>
      <sheetName val="India F&amp;S Template"/>
      <sheetName val="???? ??? ??"/>
      <sheetName val="Parameters"/>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Rate_Analysis7"/>
      <sheetName val="Benchmark_Data4"/>
      <sheetName val="Raw Data"/>
      <sheetName val="Links"/>
      <sheetName val="Status List"/>
      <sheetName val="Factors"/>
      <sheetName val="Z- GENERAL PRICE SUMMARY"/>
      <sheetName val="WITHOUT C&amp;I PROFIT (3)"/>
      <sheetName val="Headings"/>
      <sheetName val="PB"/>
      <sheetName val="mweqpt"/>
      <sheetName val="Basis"/>
      <sheetName val="GRSummary"/>
      <sheetName val="#REF"/>
      <sheetName val="Kur"/>
      <sheetName val="Keşif-I"/>
      <sheetName val="HAKEDİŞ "/>
      <sheetName val="BUTCE+MANHOUR"/>
      <sheetName val="keşif özeti"/>
      <sheetName val="Katsayılar"/>
      <sheetName val="Imp Cost"/>
      <sheetName val="Material_Price_List"/>
      <sheetName val="????_???_??"/>
      <sheetName val="slipsumpR"/>
      <sheetName val="Master01"/>
      <sheetName val="intr stool brkup"/>
      <sheetName val="S1 "/>
      <sheetName val="S7B "/>
      <sheetName val="S7A"/>
      <sheetName val="S6 "/>
      <sheetName val="S3 "/>
      <sheetName val="S2 "/>
      <sheetName val="Spread"/>
      <sheetName val="det bd"/>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New Rates"/>
      <sheetName val="Day work"/>
      <sheetName val="Part-A"/>
      <sheetName val="COST"/>
      <sheetName val="NPV"/>
      <sheetName val="MTP"/>
      <sheetName val="MTP1"/>
      <sheetName val="FORM5"/>
      <sheetName val="Materials "/>
      <sheetName val="Labour"/>
      <sheetName val="MAchinery(R1)"/>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refreshError="1"/>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ite fab&amp;ernstr"/>
      <sheetName val="Raw Data"/>
      <sheetName val="AC_HALL_&amp;_SERVICE_ANNEXE1"/>
      <sheetName val="NON_AC_HALL-type-A1"/>
      <sheetName val="NON_AC_HALL-type-B1"/>
      <sheetName val="Admin__block1"/>
      <sheetName val="Food_Court1"/>
      <sheetName val="boq_workings1"/>
      <sheetName val="SPT vs PHI"/>
      <sheetName val="Design"/>
      <sheetName val="BLK2"/>
      <sheetName val="BLK3"/>
      <sheetName val="E &amp; R"/>
      <sheetName val="radar"/>
      <sheetName val="UG"/>
      <sheetName val="India F&amp;S Template"/>
      <sheetName val="Debits as on 12.04.08"/>
      <sheetName val="98Price"/>
      <sheetName val="CASHFLOWS"/>
      <sheetName val="SUMMARY"/>
      <sheetName val="Highway"/>
      <sheetName val="BOQ"/>
      <sheetName val="upa"/>
      <sheetName val="AC_HALL_&amp;_SERVICE_ANNEXE2"/>
      <sheetName val="NON_AC_HALL-type-A2"/>
      <sheetName val="NON_AC_HALL-type-B2"/>
      <sheetName val="Admin__block2"/>
      <sheetName val="Food_Court2"/>
      <sheetName val="boq_workings2"/>
      <sheetName val="SPT_vs_PHI"/>
      <sheetName val="FitOutConfCentre"/>
      <sheetName val="site_fab&amp;ernstr"/>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Raw_Data"/>
      <sheetName val="E H - H. W.P."/>
      <sheetName val="E. H. Treatment for pile cap"/>
      <sheetName val="slipsumpR"/>
      <sheetName val="MOS"/>
      <sheetName val="CSC"/>
      <sheetName val="Input"/>
      <sheetName val="New Bld"/>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12"/>
  <sheetViews>
    <sheetView view="pageBreakPreview" zoomScaleNormal="100" zoomScaleSheetLayoutView="100" workbookViewId="0">
      <selection activeCell="E19" sqref="E19"/>
    </sheetView>
  </sheetViews>
  <sheetFormatPr defaultRowHeight="14.5"/>
  <cols>
    <col min="1" max="1" width="5.6328125" customWidth="1"/>
    <col min="2" max="2" width="25" customWidth="1"/>
    <col min="3" max="3" width="12.54296875" style="50" customWidth="1"/>
    <col min="4" max="4" width="14.54296875" customWidth="1"/>
    <col min="5" max="7" width="13.36328125" customWidth="1"/>
    <col min="9" max="9" width="12.54296875" bestFit="1" customWidth="1"/>
    <col min="12" max="12" width="14.1796875" customWidth="1"/>
  </cols>
  <sheetData>
    <row r="1" spans="1:12" s="75" customFormat="1" ht="27" customHeight="1">
      <c r="A1" s="73" t="s">
        <v>42</v>
      </c>
      <c r="B1" s="73" t="s">
        <v>58</v>
      </c>
      <c r="C1" s="74" t="s">
        <v>64</v>
      </c>
      <c r="D1" s="72" t="s">
        <v>218</v>
      </c>
      <c r="E1" s="74" t="s">
        <v>45</v>
      </c>
      <c r="F1" s="74" t="s">
        <v>46</v>
      </c>
      <c r="G1" s="74" t="s">
        <v>47</v>
      </c>
    </row>
    <row r="2" spans="1:12">
      <c r="A2" s="68" t="s">
        <v>51</v>
      </c>
      <c r="B2" s="68" t="s">
        <v>59</v>
      </c>
      <c r="C2" s="76">
        <f>'Progress Bill'!F47</f>
        <v>1600000</v>
      </c>
      <c r="D2" s="69">
        <v>533925</v>
      </c>
      <c r="E2" s="69">
        <v>533886.07979408279</v>
      </c>
      <c r="F2" s="69">
        <f>G2-E2</f>
        <v>93707.666728593642</v>
      </c>
      <c r="G2" s="69">
        <f>'Progress Bill'!T47-D2</f>
        <v>627593.74652267643</v>
      </c>
      <c r="I2" s="77">
        <f>+G2+D2</f>
        <v>1161518.7465226764</v>
      </c>
    </row>
    <row r="3" spans="1:12">
      <c r="A3" s="68" t="s">
        <v>52</v>
      </c>
      <c r="B3" s="68" t="s">
        <v>69</v>
      </c>
      <c r="C3" s="76">
        <f>VARIATIONS!E26</f>
        <v>485254.93599999999</v>
      </c>
      <c r="D3" s="69">
        <f>13173</f>
        <v>13173</v>
      </c>
      <c r="E3" s="69">
        <v>125273.8178085</v>
      </c>
      <c r="F3" s="69">
        <f>G3-E3</f>
        <v>-6970.7025939283776</v>
      </c>
      <c r="G3" s="69">
        <f>SUM(VARIATIONS!L26)-D3</f>
        <v>118303.11521457162</v>
      </c>
      <c r="I3" s="77">
        <f>+G3+D3</f>
        <v>131476.11521457162</v>
      </c>
    </row>
    <row r="4" spans="1:12">
      <c r="A4" s="66"/>
      <c r="B4" s="66" t="s">
        <v>60</v>
      </c>
      <c r="C4" s="67"/>
      <c r="D4" s="67">
        <f>SUM(D2:D3)</f>
        <v>547098</v>
      </c>
      <c r="E4" s="67">
        <f t="shared" ref="D4:G6" si="0">SUM(E2:E3)</f>
        <v>659159.89760258282</v>
      </c>
      <c r="F4" s="67">
        <f t="shared" ref="F4:F9" si="1">G4-E4</f>
        <v>86736.964134665206</v>
      </c>
      <c r="G4" s="67">
        <f t="shared" si="0"/>
        <v>745896.86173724802</v>
      </c>
      <c r="I4" s="265">
        <f>+G4+D4</f>
        <v>1292994.861737248</v>
      </c>
    </row>
    <row r="5" spans="1:12">
      <c r="A5" s="70" t="s">
        <v>53</v>
      </c>
      <c r="B5" s="68" t="s">
        <v>68</v>
      </c>
      <c r="C5" s="76">
        <f>VARIATIONS!E87</f>
        <v>1207502.395</v>
      </c>
      <c r="D5" s="69">
        <v>0</v>
      </c>
      <c r="E5" s="69">
        <v>412935.16655511333</v>
      </c>
      <c r="F5" s="69">
        <f>G5-E5</f>
        <v>120383.14640413859</v>
      </c>
      <c r="G5" s="69">
        <f>VARIATIONS!L87</f>
        <v>533318.31295925193</v>
      </c>
    </row>
    <row r="6" spans="1:12">
      <c r="A6" s="66"/>
      <c r="B6" s="66" t="s">
        <v>60</v>
      </c>
      <c r="C6" s="67"/>
      <c r="D6" s="67">
        <f t="shared" si="0"/>
        <v>547098</v>
      </c>
      <c r="E6" s="67">
        <f t="shared" si="0"/>
        <v>1072095.0641576962</v>
      </c>
      <c r="F6" s="67">
        <f>G6-E6</f>
        <v>207120.11053880374</v>
      </c>
      <c r="G6" s="67">
        <f t="shared" si="0"/>
        <v>1279215.1746964999</v>
      </c>
      <c r="L6" s="77">
        <f>+D6+G6</f>
        <v>1826313.1746964999</v>
      </c>
    </row>
    <row r="7" spans="1:12">
      <c r="A7" s="68"/>
      <c r="B7" s="68"/>
      <c r="C7" s="76"/>
      <c r="D7" s="69"/>
      <c r="E7" s="69"/>
      <c r="F7" s="69"/>
      <c r="G7" s="69"/>
    </row>
    <row r="8" spans="1:12">
      <c r="A8" s="70" t="s">
        <v>54</v>
      </c>
      <c r="B8" s="68" t="s">
        <v>61</v>
      </c>
      <c r="C8" s="76"/>
      <c r="D8" s="71"/>
      <c r="E8" s="69">
        <v>153815.69</v>
      </c>
      <c r="F8" s="69">
        <f t="shared" si="1"/>
        <v>0</v>
      </c>
      <c r="G8" s="69">
        <v>153815.69</v>
      </c>
    </row>
    <row r="9" spans="1:12">
      <c r="A9" s="70" t="s">
        <v>55</v>
      </c>
      <c r="B9" s="68" t="s">
        <v>62</v>
      </c>
      <c r="C9" s="506">
        <v>0.1</v>
      </c>
      <c r="D9" s="71"/>
      <c r="E9" s="69">
        <f>-E6*C9</f>
        <v>-107209.50641576963</v>
      </c>
      <c r="F9" s="69">
        <f t="shared" si="1"/>
        <v>-20712.011053880371</v>
      </c>
      <c r="G9" s="69">
        <f>-G6*C9</f>
        <v>-127921.51746965</v>
      </c>
    </row>
    <row r="10" spans="1:12">
      <c r="A10" s="68"/>
      <c r="B10" s="68"/>
      <c r="C10" s="506"/>
      <c r="D10" s="69"/>
      <c r="E10" s="69"/>
      <c r="F10" s="69"/>
      <c r="G10" s="69"/>
    </row>
    <row r="11" spans="1:12">
      <c r="A11" s="66"/>
      <c r="B11" s="66" t="s">
        <v>63</v>
      </c>
      <c r="C11" s="67"/>
      <c r="D11" s="67"/>
      <c r="E11" s="67">
        <f>SUM(E6:E10)</f>
        <v>1118701.2477419265</v>
      </c>
      <c r="F11" s="67">
        <f>G11-E11</f>
        <v>186408.09948492353</v>
      </c>
      <c r="G11" s="67">
        <f>SUM(G6:G10)</f>
        <v>1305109.34722685</v>
      </c>
      <c r="I11" s="77"/>
    </row>
    <row r="12" spans="1:12">
      <c r="E12" s="77"/>
    </row>
  </sheetData>
  <pageMargins left="0.7" right="0.7" top="0.75" bottom="0.75" header="0.3" footer="0.3"/>
  <pageSetup paperSize="9" scale="77"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L102"/>
  <sheetViews>
    <sheetView view="pageBreakPreview" topLeftCell="A62" zoomScaleNormal="100" zoomScaleSheetLayoutView="100" workbookViewId="0">
      <selection activeCell="L72" sqref="K72:L72"/>
    </sheetView>
  </sheetViews>
  <sheetFormatPr defaultRowHeight="14.5"/>
  <cols>
    <col min="1" max="1" width="6.36328125" customWidth="1"/>
    <col min="2" max="2" width="48.90625" customWidth="1"/>
    <col min="3" max="3" width="9.90625" style="50" customWidth="1"/>
    <col min="4" max="4" width="13.6328125" style="50" customWidth="1"/>
    <col min="5" max="5" width="12.54296875" bestFit="1" customWidth="1"/>
    <col min="6" max="6" width="8.6328125" customWidth="1"/>
    <col min="7" max="7" width="14.54296875" customWidth="1"/>
    <col min="8" max="8" width="7.54296875" bestFit="1" customWidth="1"/>
    <col min="9" max="9" width="14.54296875" customWidth="1"/>
    <col min="10" max="11" width="9.6328125" customWidth="1"/>
    <col min="12" max="12" width="14.54296875" customWidth="1"/>
  </cols>
  <sheetData>
    <row r="1" spans="1:12">
      <c r="A1" t="s">
        <v>240</v>
      </c>
      <c r="L1" s="51"/>
    </row>
    <row r="2" spans="1:12">
      <c r="A2" t="s">
        <v>241</v>
      </c>
      <c r="L2" s="51"/>
    </row>
    <row r="4" spans="1:12" s="52" customFormat="1">
      <c r="A4" s="573" t="s">
        <v>42</v>
      </c>
      <c r="B4" s="573" t="s">
        <v>43</v>
      </c>
      <c r="C4" s="575" t="s">
        <v>44</v>
      </c>
      <c r="D4" s="575"/>
      <c r="E4" s="575"/>
      <c r="F4" s="568" t="s">
        <v>45</v>
      </c>
      <c r="G4" s="569"/>
      <c r="H4" s="568" t="s">
        <v>46</v>
      </c>
      <c r="I4" s="569" t="s">
        <v>46</v>
      </c>
      <c r="J4" s="570" t="s">
        <v>47</v>
      </c>
      <c r="K4" s="571"/>
      <c r="L4" s="572"/>
    </row>
    <row r="5" spans="1:12" s="52" customFormat="1">
      <c r="A5" s="574"/>
      <c r="B5" s="574"/>
      <c r="C5" s="53" t="s">
        <v>48</v>
      </c>
      <c r="D5" s="53" t="s">
        <v>5</v>
      </c>
      <c r="E5" s="54" t="s">
        <v>49</v>
      </c>
      <c r="F5" s="54" t="s">
        <v>39</v>
      </c>
      <c r="G5" s="54" t="s">
        <v>6</v>
      </c>
      <c r="H5" s="54" t="s">
        <v>39</v>
      </c>
      <c r="I5" s="54" t="s">
        <v>6</v>
      </c>
      <c r="J5" s="461" t="s">
        <v>50</v>
      </c>
      <c r="K5" s="54" t="s">
        <v>39</v>
      </c>
      <c r="L5" s="461" t="s">
        <v>9</v>
      </c>
    </row>
    <row r="6" spans="1:12">
      <c r="A6" s="83">
        <v>1</v>
      </c>
      <c r="B6" s="84" t="s">
        <v>409</v>
      </c>
      <c r="C6" s="85"/>
      <c r="D6" s="85"/>
      <c r="E6" s="466"/>
      <c r="F6" s="466"/>
      <c r="G6" s="466"/>
      <c r="H6" s="466"/>
      <c r="I6" s="466"/>
      <c r="J6" s="87"/>
      <c r="K6" s="492"/>
      <c r="L6" s="466"/>
    </row>
    <row r="7" spans="1:12">
      <c r="A7" s="88"/>
      <c r="B7" s="468" t="s">
        <v>410</v>
      </c>
      <c r="C7" s="55">
        <v>629.95000000000005</v>
      </c>
      <c r="D7" s="55">
        <v>319</v>
      </c>
      <c r="E7" s="469">
        <f>PRODUCT(C7:D7)</f>
        <v>200954.05000000002</v>
      </c>
      <c r="F7" s="469">
        <v>257.78125999999997</v>
      </c>
      <c r="G7" s="469">
        <v>82232.221939999989</v>
      </c>
      <c r="H7" s="469">
        <f>K7-F7</f>
        <v>225.19009999999997</v>
      </c>
      <c r="I7" s="469">
        <f t="shared" ref="I7" si="0">L7-G7</f>
        <v>71835.641899999988</v>
      </c>
      <c r="J7" s="57">
        <f>K7/C7</f>
        <v>0.7666820541312801</v>
      </c>
      <c r="K7" s="513">
        <f>'RPJV Variation'!S58</f>
        <v>482.97135999999995</v>
      </c>
      <c r="L7" s="469">
        <f>K7*D7</f>
        <v>154067.86383999998</v>
      </c>
    </row>
    <row r="8" spans="1:12">
      <c r="A8" s="88"/>
      <c r="B8" s="468" t="s">
        <v>411</v>
      </c>
      <c r="C8" s="55">
        <v>-60.696000000000005</v>
      </c>
      <c r="D8" s="55">
        <v>319</v>
      </c>
      <c r="E8" s="469">
        <f t="shared" ref="E8:E15" si="1">PRODUCT(C8:D8)</f>
        <v>-19362.024000000001</v>
      </c>
      <c r="F8" s="469">
        <v>0</v>
      </c>
      <c r="G8" s="469">
        <v>0</v>
      </c>
      <c r="H8" s="469">
        <f t="shared" ref="H8:H9" si="2">K8-F8</f>
        <v>0</v>
      </c>
      <c r="I8" s="469">
        <f t="shared" ref="I8:I9" si="3">L8-G8</f>
        <v>0</v>
      </c>
      <c r="J8" s="57">
        <f>IF(J7&gt;=1,1,0)</f>
        <v>0</v>
      </c>
      <c r="K8" s="472">
        <f>J8*C8</f>
        <v>0</v>
      </c>
      <c r="L8" s="469">
        <f>K8*D8</f>
        <v>0</v>
      </c>
    </row>
    <row r="9" spans="1:12">
      <c r="A9" s="88"/>
      <c r="B9" s="468" t="s">
        <v>412</v>
      </c>
      <c r="C9" s="55">
        <v>-569.25400000000002</v>
      </c>
      <c r="D9" s="55">
        <v>175</v>
      </c>
      <c r="E9" s="469">
        <f t="shared" si="1"/>
        <v>-99619.45</v>
      </c>
      <c r="F9" s="469">
        <v>0</v>
      </c>
      <c r="G9" s="469">
        <v>0</v>
      </c>
      <c r="H9" s="469">
        <f t="shared" si="2"/>
        <v>-436.43682604244776</v>
      </c>
      <c r="I9" s="469">
        <f t="shared" si="3"/>
        <v>-76376.44455742836</v>
      </c>
      <c r="J9" s="57">
        <f>J7</f>
        <v>0.7666820541312801</v>
      </c>
      <c r="K9" s="513">
        <f>J9*C9</f>
        <v>-436.43682604244776</v>
      </c>
      <c r="L9" s="469">
        <f>K9*D9</f>
        <v>-76376.44455742836</v>
      </c>
    </row>
    <row r="10" spans="1:12">
      <c r="A10" s="88"/>
      <c r="B10" s="468"/>
      <c r="C10" s="55"/>
      <c r="D10" s="55"/>
      <c r="E10" s="469"/>
      <c r="F10" s="469"/>
      <c r="G10" s="469"/>
      <c r="H10" s="469"/>
      <c r="I10" s="469"/>
      <c r="J10" s="57"/>
      <c r="K10" s="472"/>
      <c r="L10" s="469"/>
    </row>
    <row r="11" spans="1:12">
      <c r="A11" s="88">
        <v>2</v>
      </c>
      <c r="B11" s="89" t="s">
        <v>413</v>
      </c>
      <c r="C11" s="55"/>
      <c r="D11" s="55"/>
      <c r="E11" s="469"/>
      <c r="F11" s="469"/>
      <c r="G11" s="469"/>
      <c r="H11" s="469"/>
      <c r="I11" s="469"/>
      <c r="J11" s="57"/>
      <c r="K11" s="472"/>
      <c r="L11" s="469"/>
    </row>
    <row r="12" spans="1:12" ht="26">
      <c r="A12" s="88"/>
      <c r="B12" s="467" t="s">
        <v>414</v>
      </c>
      <c r="C12" s="55">
        <v>838.85</v>
      </c>
      <c r="D12" s="55">
        <v>380</v>
      </c>
      <c r="E12" s="469">
        <f t="shared" si="1"/>
        <v>318763</v>
      </c>
      <c r="F12" s="469">
        <v>0</v>
      </c>
      <c r="G12" s="469">
        <v>0</v>
      </c>
      <c r="H12" s="469">
        <f>K12-F12</f>
        <v>0</v>
      </c>
      <c r="I12" s="469">
        <f t="shared" ref="I12:I87" si="4">L12-G12</f>
        <v>0</v>
      </c>
      <c r="J12" s="57">
        <f>K12/C12</f>
        <v>0</v>
      </c>
      <c r="K12" s="472">
        <v>0</v>
      </c>
      <c r="L12" s="469">
        <f>K12*D12</f>
        <v>0</v>
      </c>
    </row>
    <row r="13" spans="1:12">
      <c r="A13" s="88"/>
      <c r="B13" s="468" t="s">
        <v>415</v>
      </c>
      <c r="C13" s="55">
        <v>838.85</v>
      </c>
      <c r="D13" s="55">
        <v>-33</v>
      </c>
      <c r="E13" s="469">
        <f t="shared" si="1"/>
        <v>-27682.05</v>
      </c>
      <c r="F13" s="469">
        <v>0</v>
      </c>
      <c r="G13" s="469">
        <v>0</v>
      </c>
      <c r="H13" s="469">
        <f t="shared" ref="H13" si="5">K13-F13</f>
        <v>0</v>
      </c>
      <c r="I13" s="469">
        <f t="shared" si="4"/>
        <v>0</v>
      </c>
      <c r="J13" s="57">
        <f>IF(J12&gt;=1,1,0)</f>
        <v>0</v>
      </c>
      <c r="K13" s="472">
        <f>J13*C13</f>
        <v>0</v>
      </c>
      <c r="L13" s="469">
        <f>K13*D13</f>
        <v>0</v>
      </c>
    </row>
    <row r="14" spans="1:12">
      <c r="A14" s="88"/>
      <c r="B14" s="468"/>
      <c r="C14" s="55"/>
      <c r="D14" s="55"/>
      <c r="E14" s="469"/>
      <c r="F14" s="469"/>
      <c r="G14" s="469"/>
      <c r="H14" s="469"/>
      <c r="I14" s="469"/>
      <c r="J14" s="57"/>
      <c r="K14" s="472"/>
      <c r="L14" s="469"/>
    </row>
    <row r="15" spans="1:12">
      <c r="A15" s="88">
        <v>3</v>
      </c>
      <c r="B15" s="89" t="s">
        <v>416</v>
      </c>
      <c r="C15" s="58">
        <f>C16+C17</f>
        <v>823</v>
      </c>
      <c r="D15" s="58">
        <f>D16</f>
        <v>32.159999999999997</v>
      </c>
      <c r="E15" s="469">
        <f t="shared" si="1"/>
        <v>26467.679999999997</v>
      </c>
      <c r="F15" s="469">
        <v>210.18929999999997</v>
      </c>
      <c r="G15" s="469">
        <v>6759.6878879999986</v>
      </c>
      <c r="H15" s="469">
        <f>K15-F15</f>
        <v>65.374700000000047</v>
      </c>
      <c r="I15" s="469">
        <f t="shared" si="4"/>
        <v>2102.4503520000017</v>
      </c>
      <c r="J15" s="57">
        <f>K15/C15</f>
        <v>0.33482867557715679</v>
      </c>
      <c r="K15" s="513">
        <f>'PVC GROOVE'!Q29+60.35</f>
        <v>275.56400000000002</v>
      </c>
      <c r="L15" s="469">
        <f>K15*D15</f>
        <v>8862.1382400000002</v>
      </c>
    </row>
    <row r="16" spans="1:12">
      <c r="A16" s="88"/>
      <c r="B16" s="474" t="s">
        <v>417</v>
      </c>
      <c r="C16" s="473">
        <v>5000</v>
      </c>
      <c r="D16" s="473">
        <v>32.159999999999997</v>
      </c>
      <c r="E16" s="493"/>
      <c r="F16" s="475"/>
      <c r="G16" s="475"/>
      <c r="H16" s="475"/>
      <c r="I16" s="475"/>
      <c r="J16" s="476"/>
      <c r="K16" s="477"/>
      <c r="L16" s="475"/>
    </row>
    <row r="17" spans="1:12">
      <c r="A17" s="88"/>
      <c r="B17" s="474" t="s">
        <v>418</v>
      </c>
      <c r="C17" s="473">
        <v>-4177</v>
      </c>
      <c r="D17" s="473">
        <v>32.159999999999997</v>
      </c>
      <c r="E17" s="493"/>
      <c r="F17" s="469"/>
      <c r="G17" s="469"/>
      <c r="H17" s="469"/>
      <c r="I17" s="469"/>
      <c r="J17" s="57"/>
      <c r="K17" s="472"/>
      <c r="L17" s="469"/>
    </row>
    <row r="18" spans="1:12">
      <c r="A18" s="88"/>
      <c r="B18" s="468"/>
      <c r="C18" s="58"/>
      <c r="D18" s="58"/>
      <c r="E18" s="469"/>
      <c r="F18" s="469"/>
      <c r="G18" s="469"/>
      <c r="H18" s="469"/>
      <c r="I18" s="469"/>
      <c r="J18" s="57"/>
      <c r="K18" s="472"/>
      <c r="L18" s="469"/>
    </row>
    <row r="19" spans="1:12">
      <c r="A19" s="88">
        <v>4</v>
      </c>
      <c r="B19" s="89" t="s">
        <v>419</v>
      </c>
      <c r="C19" s="55"/>
      <c r="D19" s="55"/>
      <c r="E19" s="469"/>
      <c r="F19" s="469"/>
      <c r="G19" s="469"/>
      <c r="H19" s="469"/>
      <c r="I19" s="469"/>
      <c r="J19" s="57"/>
      <c r="K19" s="472"/>
      <c r="L19" s="469"/>
    </row>
    <row r="20" spans="1:12">
      <c r="A20" s="88"/>
      <c r="B20" s="468" t="s">
        <v>420</v>
      </c>
      <c r="C20" s="55">
        <v>169.47</v>
      </c>
      <c r="D20" s="55">
        <v>319</v>
      </c>
      <c r="E20" s="469">
        <f t="shared" ref="E20" si="6">PRODUCT(C20:D20)</f>
        <v>54060.93</v>
      </c>
      <c r="F20" s="469">
        <v>55.741059500000006</v>
      </c>
      <c r="G20" s="469">
        <v>17781.397980500002</v>
      </c>
      <c r="H20" s="469">
        <f>K20-F20</f>
        <v>7.9630085000000008</v>
      </c>
      <c r="I20" s="469">
        <f t="shared" ref="I20" si="7">L20-G20</f>
        <v>2540.1997115000013</v>
      </c>
      <c r="J20" s="57">
        <f>K20/C20</f>
        <v>0.37590174072107163</v>
      </c>
      <c r="K20" s="472">
        <f>'RPJV Variation'!S69</f>
        <v>63.704068000000007</v>
      </c>
      <c r="L20" s="469">
        <f>K20*D20</f>
        <v>20321.597692000003</v>
      </c>
    </row>
    <row r="21" spans="1:12">
      <c r="A21" s="88"/>
      <c r="B21" s="89"/>
      <c r="C21" s="55"/>
      <c r="D21" s="55"/>
      <c r="E21" s="469"/>
      <c r="F21" s="469"/>
      <c r="G21" s="469"/>
      <c r="H21" s="469"/>
      <c r="I21" s="469"/>
      <c r="J21" s="57"/>
      <c r="K21" s="472"/>
      <c r="L21" s="469"/>
    </row>
    <row r="22" spans="1:12">
      <c r="A22" s="88">
        <v>5</v>
      </c>
      <c r="B22" s="89" t="s">
        <v>421</v>
      </c>
      <c r="C22" s="55"/>
      <c r="D22" s="55"/>
      <c r="E22" s="469"/>
      <c r="F22" s="469"/>
      <c r="G22" s="469"/>
      <c r="H22" s="469"/>
      <c r="I22" s="469"/>
      <c r="J22" s="57"/>
      <c r="K22" s="472"/>
      <c r="L22" s="469"/>
    </row>
    <row r="23" spans="1:12">
      <c r="A23" s="88"/>
      <c r="B23" s="468" t="s">
        <v>422</v>
      </c>
      <c r="C23" s="55">
        <v>219.95</v>
      </c>
      <c r="D23" s="55">
        <v>319</v>
      </c>
      <c r="E23" s="469">
        <f t="shared" ref="E23:E24" si="8">PRODUCT(C23:D23)</f>
        <v>70164.05</v>
      </c>
      <c r="F23" s="469">
        <v>99.29</v>
      </c>
      <c r="G23" s="469">
        <v>31673.510000000002</v>
      </c>
      <c r="H23" s="469">
        <f>K23-F23</f>
        <v>71.55</v>
      </c>
      <c r="I23" s="469">
        <f t="shared" ref="I23:I24" si="9">L23-G23</f>
        <v>22824.449999999997</v>
      </c>
      <c r="J23" s="57">
        <f>K23/C23</f>
        <v>0.77672198226869749</v>
      </c>
      <c r="K23" s="513">
        <f>'RPJV Variation'!S81</f>
        <v>170.84</v>
      </c>
      <c r="L23" s="469">
        <f>K23*D23</f>
        <v>54497.96</v>
      </c>
    </row>
    <row r="24" spans="1:12">
      <c r="A24" s="88"/>
      <c r="B24" s="468" t="s">
        <v>412</v>
      </c>
      <c r="C24" s="55">
        <v>-219.95</v>
      </c>
      <c r="D24" s="55">
        <v>175</v>
      </c>
      <c r="E24" s="469">
        <f t="shared" si="8"/>
        <v>-38491.25</v>
      </c>
      <c r="F24" s="469">
        <v>0</v>
      </c>
      <c r="G24" s="469">
        <v>0</v>
      </c>
      <c r="H24" s="469">
        <f t="shared" ref="H24" si="10">K24-F24</f>
        <v>-170.84</v>
      </c>
      <c r="I24" s="469">
        <f t="shared" si="9"/>
        <v>-29897</v>
      </c>
      <c r="J24" s="57">
        <f>J23</f>
        <v>0.77672198226869749</v>
      </c>
      <c r="K24" s="513">
        <f>J24*C24</f>
        <v>-170.84</v>
      </c>
      <c r="L24" s="469">
        <f>K24*D24</f>
        <v>-29897</v>
      </c>
    </row>
    <row r="25" spans="1:12">
      <c r="A25" s="91"/>
      <c r="B25" s="471"/>
      <c r="C25" s="93"/>
      <c r="D25" s="93"/>
      <c r="E25" s="470"/>
      <c r="F25" s="470"/>
      <c r="G25" s="470"/>
      <c r="H25" s="470"/>
      <c r="I25" s="470"/>
      <c r="J25" s="95"/>
      <c r="K25" s="478"/>
      <c r="L25" s="470"/>
    </row>
    <row r="26" spans="1:12">
      <c r="A26" s="498" t="s">
        <v>57</v>
      </c>
      <c r="B26" s="499"/>
      <c r="C26" s="500"/>
      <c r="D26" s="500"/>
      <c r="E26" s="65">
        <f>SUM(E6:E25)</f>
        <v>485254.93599999999</v>
      </c>
      <c r="F26" s="502"/>
      <c r="G26" s="502">
        <f>SUM(G6:G25)</f>
        <v>138446.8178085</v>
      </c>
      <c r="H26" s="502"/>
      <c r="I26" s="502">
        <f>SUM(I6:I25)</f>
        <v>-6970.7025939283703</v>
      </c>
      <c r="J26" s="501">
        <f>L26/E26</f>
        <v>0.27094235516353743</v>
      </c>
      <c r="K26" s="503"/>
      <c r="L26" s="502">
        <f>SUM(L6:L25)</f>
        <v>131476.11521457162</v>
      </c>
    </row>
    <row r="27" spans="1:12">
      <c r="A27" s="504" t="s">
        <v>56</v>
      </c>
      <c r="B27" s="505"/>
      <c r="C27" s="85"/>
      <c r="D27" s="85"/>
      <c r="E27" s="86"/>
      <c r="F27" s="86"/>
      <c r="G27" s="86"/>
      <c r="H27" s="86"/>
      <c r="I27" s="86"/>
      <c r="J27" s="87"/>
      <c r="K27" s="86"/>
      <c r="L27" s="86"/>
    </row>
    <row r="28" spans="1:12">
      <c r="A28" s="90"/>
      <c r="B28" s="266"/>
      <c r="C28" s="55"/>
      <c r="D28" s="55"/>
      <c r="E28" s="56"/>
      <c r="F28" s="56"/>
      <c r="G28" s="56"/>
      <c r="H28" s="56"/>
      <c r="I28" s="56"/>
      <c r="J28" s="57"/>
      <c r="K28" s="56"/>
      <c r="L28" s="56"/>
    </row>
    <row r="29" spans="1:12">
      <c r="A29" s="90"/>
      <c r="B29" s="332" t="s">
        <v>307</v>
      </c>
      <c r="C29" s="55"/>
      <c r="D29" s="55"/>
      <c r="E29" s="56"/>
      <c r="F29" s="56"/>
      <c r="G29" s="56"/>
      <c r="H29" s="56"/>
      <c r="I29" s="56"/>
      <c r="J29" s="57"/>
      <c r="K29" s="56"/>
      <c r="L29" s="56"/>
    </row>
    <row r="30" spans="1:12">
      <c r="A30" s="90" t="s">
        <v>239</v>
      </c>
      <c r="B30" s="266"/>
      <c r="C30" s="55"/>
      <c r="D30" s="55"/>
      <c r="E30" s="56"/>
      <c r="F30" s="56"/>
      <c r="G30" s="56"/>
      <c r="H30" s="56"/>
      <c r="I30" s="56"/>
      <c r="J30" s="57"/>
      <c r="K30" s="56"/>
      <c r="L30" s="56"/>
    </row>
    <row r="31" spans="1:12" ht="26">
      <c r="A31" s="88">
        <v>6</v>
      </c>
      <c r="B31" s="328" t="s">
        <v>298</v>
      </c>
      <c r="C31" s="55">
        <v>854</v>
      </c>
      <c r="D31" s="55">
        <v>450</v>
      </c>
      <c r="E31" s="56">
        <f>D31*C31</f>
        <v>384300</v>
      </c>
      <c r="F31" s="56">
        <v>419.92201102500002</v>
      </c>
      <c r="G31" s="56">
        <v>188964.90496124999</v>
      </c>
      <c r="H31" s="56">
        <f>K31-F31</f>
        <v>11.84174999999999</v>
      </c>
      <c r="I31" s="56">
        <f t="shared" si="4"/>
        <v>5328.7875000000058</v>
      </c>
      <c r="J31" s="57">
        <f>K31/C31</f>
        <v>0.50557817450234188</v>
      </c>
      <c r="K31" s="56">
        <f>'EIFS + BUILTUP (300MM)'!S32</f>
        <v>431.76376102500001</v>
      </c>
      <c r="L31" s="56">
        <f>K31*D31</f>
        <v>194293.69246125</v>
      </c>
    </row>
    <row r="32" spans="1:12" ht="26">
      <c r="A32" s="88">
        <v>7</v>
      </c>
      <c r="B32" s="328" t="s">
        <v>299</v>
      </c>
      <c r="C32" s="55">
        <v>422</v>
      </c>
      <c r="D32" s="55">
        <v>525</v>
      </c>
      <c r="E32" s="56">
        <f>D32*C32</f>
        <v>221550</v>
      </c>
      <c r="F32" s="56">
        <v>351.34203550000001</v>
      </c>
      <c r="G32" s="56">
        <v>184454.56863749999</v>
      </c>
      <c r="H32" s="56">
        <f>K32-F32</f>
        <v>19.392983499999957</v>
      </c>
      <c r="I32" s="56">
        <f t="shared" ref="I32" si="11">L32-G32</f>
        <v>10181.3163375</v>
      </c>
      <c r="J32" s="57">
        <f>K32/C32</f>
        <v>0.87851900236966818</v>
      </c>
      <c r="K32" s="56">
        <f>'EIFS + BUILTUP (400MM) '!S29</f>
        <v>370.73501899999997</v>
      </c>
      <c r="L32" s="56">
        <f>K32*D32</f>
        <v>194635.88497499999</v>
      </c>
    </row>
    <row r="33" spans="1:12" ht="26">
      <c r="A33" s="88">
        <v>8</v>
      </c>
      <c r="B33" s="328" t="s">
        <v>300</v>
      </c>
      <c r="C33" s="55">
        <v>176</v>
      </c>
      <c r="D33" s="55">
        <v>415</v>
      </c>
      <c r="E33" s="56">
        <f>D33*C33</f>
        <v>73040</v>
      </c>
      <c r="F33" s="56">
        <v>0</v>
      </c>
      <c r="G33" s="56">
        <v>0</v>
      </c>
      <c r="H33" s="56">
        <f>K33-F33</f>
        <v>0</v>
      </c>
      <c r="I33" s="56">
        <f t="shared" ref="I33" si="12">L33-G33</f>
        <v>0</v>
      </c>
      <c r="J33" s="57">
        <f>K33/C33</f>
        <v>0</v>
      </c>
      <c r="K33" s="56"/>
      <c r="L33" s="56">
        <f>K33*D33</f>
        <v>0</v>
      </c>
    </row>
    <row r="34" spans="1:12" ht="26">
      <c r="A34" s="88">
        <v>9</v>
      </c>
      <c r="B34" s="328" t="s">
        <v>301</v>
      </c>
      <c r="C34" s="55">
        <v>1</v>
      </c>
      <c r="D34" s="55">
        <v>25250</v>
      </c>
      <c r="E34" s="56">
        <f>D34*C34</f>
        <v>25250</v>
      </c>
      <c r="F34" s="56">
        <v>1</v>
      </c>
      <c r="G34" s="56">
        <f>F34*D34</f>
        <v>25250</v>
      </c>
      <c r="H34" s="56">
        <f>K34-F34</f>
        <v>0</v>
      </c>
      <c r="I34" s="56">
        <f t="shared" ref="I34" si="13">L34-G34</f>
        <v>0</v>
      </c>
      <c r="J34" s="57">
        <f>K34/C34</f>
        <v>1</v>
      </c>
      <c r="K34" s="56">
        <v>1</v>
      </c>
      <c r="L34" s="56">
        <f>K34*D34</f>
        <v>25250</v>
      </c>
    </row>
    <row r="35" spans="1:12">
      <c r="A35" s="88"/>
      <c r="B35" s="89"/>
      <c r="C35" s="55"/>
      <c r="D35" s="55"/>
      <c r="E35" s="56"/>
      <c r="F35" s="56"/>
      <c r="G35" s="56"/>
      <c r="H35" s="56"/>
      <c r="I35" s="56"/>
      <c r="J35" s="57"/>
      <c r="K35" s="56"/>
      <c r="L35" s="56"/>
    </row>
    <row r="36" spans="1:12">
      <c r="A36" s="90" t="s">
        <v>219</v>
      </c>
      <c r="B36" s="266"/>
      <c r="C36" s="55"/>
      <c r="D36" s="55"/>
      <c r="E36" s="56"/>
      <c r="F36" s="56"/>
      <c r="G36" s="56"/>
      <c r="H36" s="56"/>
      <c r="I36" s="56"/>
      <c r="J36" s="57"/>
      <c r="K36" s="56"/>
      <c r="L36" s="56"/>
    </row>
    <row r="37" spans="1:12" ht="26">
      <c r="A37" s="88">
        <f>+A34+1</f>
        <v>10</v>
      </c>
      <c r="B37" s="328" t="s">
        <v>303</v>
      </c>
      <c r="C37" s="55">
        <f>854-195.53</f>
        <v>658.47</v>
      </c>
      <c r="D37" s="55">
        <v>435</v>
      </c>
      <c r="E37" s="494">
        <f>-PRODUCT(C37:D37)</f>
        <v>-286434.45</v>
      </c>
      <c r="F37" s="56">
        <v>548.21845998977494</v>
      </c>
      <c r="G37" s="56">
        <v>-238475.03009555209</v>
      </c>
      <c r="H37" s="56">
        <f t="shared" ref="H37" si="14">K37-F37</f>
        <v>30.259947500580438</v>
      </c>
      <c r="I37" s="56">
        <f t="shared" ref="I37" si="15">L37-G37</f>
        <v>-13163.07716275251</v>
      </c>
      <c r="J37" s="57">
        <f>+J32</f>
        <v>0.87851900236966818</v>
      </c>
      <c r="K37" s="56">
        <f>J37*C37</f>
        <v>578.47840749035538</v>
      </c>
      <c r="L37" s="56">
        <f>J37*E37</f>
        <v>-251638.1072583046</v>
      </c>
    </row>
    <row r="38" spans="1:12" ht="26">
      <c r="A38" s="88">
        <f>+A37+1</f>
        <v>11</v>
      </c>
      <c r="B38" s="328" t="s">
        <v>302</v>
      </c>
      <c r="C38" s="55">
        <f>422-141.46</f>
        <v>280.53999999999996</v>
      </c>
      <c r="D38" s="55">
        <v>500</v>
      </c>
      <c r="E38" s="494">
        <f>-PRODUCT(C38:D38)</f>
        <v>-140269.99999999997</v>
      </c>
      <c r="F38" s="56">
        <v>137.9448723336692</v>
      </c>
      <c r="G38" s="56">
        <v>-68972.436166834581</v>
      </c>
      <c r="H38" s="56">
        <f>K38-F38</f>
        <v>3.8900287412177761</v>
      </c>
      <c r="I38" s="56">
        <f>L38-G38</f>
        <v>-1945.0143706089002</v>
      </c>
      <c r="J38" s="57">
        <f>+J31</f>
        <v>0.50557817450234188</v>
      </c>
      <c r="K38" s="56">
        <f>J38*C38</f>
        <v>141.83490107488697</v>
      </c>
      <c r="L38" s="56">
        <f>J38*E38</f>
        <v>-70917.450537443481</v>
      </c>
    </row>
    <row r="39" spans="1:12" ht="26">
      <c r="A39" s="88">
        <f>+A38+1</f>
        <v>12</v>
      </c>
      <c r="B39" s="328" t="s">
        <v>304</v>
      </c>
      <c r="C39" s="55">
        <v>176</v>
      </c>
      <c r="D39" s="55">
        <v>415</v>
      </c>
      <c r="E39" s="494">
        <f>-PRODUCT(C39:D39)</f>
        <v>-73040</v>
      </c>
      <c r="F39" s="56">
        <v>0</v>
      </c>
      <c r="G39" s="56">
        <v>0</v>
      </c>
      <c r="H39" s="56">
        <f>K39-F39</f>
        <v>0</v>
      </c>
      <c r="I39" s="56">
        <f t="shared" ref="I39" si="16">L39-G39</f>
        <v>0</v>
      </c>
      <c r="J39" s="57">
        <f>K39/C39</f>
        <v>0</v>
      </c>
      <c r="K39" s="56">
        <f>'EIFS + BUILTUP (400MM) '!S36</f>
        <v>0</v>
      </c>
      <c r="L39" s="56">
        <f>K39*D39</f>
        <v>0</v>
      </c>
    </row>
    <row r="40" spans="1:12">
      <c r="A40" s="88"/>
      <c r="B40" s="328"/>
      <c r="C40" s="55"/>
      <c r="D40" s="55"/>
      <c r="E40" s="494"/>
      <c r="F40" s="56"/>
      <c r="G40" s="56"/>
      <c r="H40" s="56"/>
      <c r="I40" s="56"/>
      <c r="J40" s="57"/>
      <c r="K40" s="56"/>
      <c r="L40" s="56"/>
    </row>
    <row r="41" spans="1:12">
      <c r="A41" s="88"/>
      <c r="B41" s="495" t="s">
        <v>308</v>
      </c>
      <c r="C41" s="55"/>
      <c r="D41" s="55"/>
      <c r="E41" s="494"/>
      <c r="F41" s="56"/>
      <c r="G41" s="56"/>
      <c r="H41" s="56"/>
      <c r="I41" s="56"/>
      <c r="J41" s="57"/>
      <c r="K41" s="56"/>
      <c r="L41" s="56"/>
    </row>
    <row r="42" spans="1:12" ht="52">
      <c r="A42" s="88">
        <v>13</v>
      </c>
      <c r="B42" s="328" t="s">
        <v>305</v>
      </c>
      <c r="C42" s="55">
        <v>1</v>
      </c>
      <c r="D42" s="55">
        <f>E42</f>
        <v>7860.45</v>
      </c>
      <c r="E42" s="56">
        <v>7860.45</v>
      </c>
      <c r="F42" s="56">
        <v>0</v>
      </c>
      <c r="G42" s="56">
        <v>0</v>
      </c>
      <c r="H42" s="56">
        <f>K42-F42</f>
        <v>0</v>
      </c>
      <c r="I42" s="56">
        <f t="shared" ref="I42" si="17">L42-G42</f>
        <v>0</v>
      </c>
      <c r="J42" s="57">
        <f>K42/C42</f>
        <v>0</v>
      </c>
      <c r="K42" s="56"/>
      <c r="L42" s="56">
        <f>K42*D42</f>
        <v>0</v>
      </c>
    </row>
    <row r="43" spans="1:12">
      <c r="A43" s="88"/>
      <c r="B43" s="328"/>
      <c r="C43" s="55"/>
      <c r="D43" s="55"/>
      <c r="E43" s="56"/>
      <c r="F43" s="56"/>
      <c r="G43" s="56"/>
      <c r="H43" s="56"/>
      <c r="I43" s="56"/>
      <c r="J43" s="57"/>
      <c r="K43" s="56"/>
      <c r="L43" s="56"/>
    </row>
    <row r="44" spans="1:12" ht="39">
      <c r="A44" s="88">
        <v>14</v>
      </c>
      <c r="B44" s="328" t="s">
        <v>306</v>
      </c>
      <c r="C44" s="55">
        <v>10</v>
      </c>
      <c r="D44" s="55">
        <v>319</v>
      </c>
      <c r="E44" s="56">
        <f>PRODUCT(C44:D44)</f>
        <v>3190</v>
      </c>
      <c r="F44" s="56">
        <v>9</v>
      </c>
      <c r="G44" s="56">
        <v>2871</v>
      </c>
      <c r="H44" s="56">
        <f t="shared" ref="H44" si="18">K44-F44</f>
        <v>0</v>
      </c>
      <c r="I44" s="56">
        <f t="shared" ref="I44" si="19">L44-G44</f>
        <v>0</v>
      </c>
      <c r="J44" s="57">
        <f>K44/C44</f>
        <v>0.9</v>
      </c>
      <c r="K44" s="56">
        <f>'KCE Variation'!S214</f>
        <v>9</v>
      </c>
      <c r="L44" s="56">
        <f>K44*D44</f>
        <v>2871</v>
      </c>
    </row>
    <row r="45" spans="1:12">
      <c r="A45" s="88"/>
      <c r="B45" s="328"/>
      <c r="C45" s="55"/>
      <c r="D45" s="55"/>
      <c r="E45" s="56"/>
      <c r="F45" s="56"/>
      <c r="G45" s="56"/>
      <c r="H45" s="56"/>
      <c r="I45" s="56"/>
      <c r="J45" s="57"/>
      <c r="K45" s="56"/>
      <c r="L45" s="56"/>
    </row>
    <row r="46" spans="1:12" ht="39">
      <c r="A46" s="88">
        <v>15</v>
      </c>
      <c r="B46" s="328" t="s">
        <v>292</v>
      </c>
      <c r="C46" s="55"/>
      <c r="D46" s="55"/>
      <c r="E46" s="56"/>
      <c r="F46" s="56"/>
      <c r="G46" s="56"/>
      <c r="H46" s="56"/>
      <c r="I46" s="56"/>
      <c r="J46" s="57"/>
      <c r="K46" s="56"/>
      <c r="L46" s="56"/>
    </row>
    <row r="47" spans="1:12">
      <c r="A47" s="88">
        <v>15.1</v>
      </c>
      <c r="B47" s="89" t="s">
        <v>309</v>
      </c>
      <c r="C47" s="55">
        <v>1799.35</v>
      </c>
      <c r="D47" s="55">
        <v>175</v>
      </c>
      <c r="E47" s="56">
        <f t="shared" ref="E47:E53" si="20">D47*C47</f>
        <v>314886.25</v>
      </c>
      <c r="F47" s="56">
        <v>1052.2055600000001</v>
      </c>
      <c r="G47" s="56">
        <v>184135.97300000003</v>
      </c>
      <c r="H47" s="56">
        <f t="shared" ref="H47:H53" si="21">K47-F47</f>
        <v>330.45895499999983</v>
      </c>
      <c r="I47" s="56">
        <f t="shared" ref="I47:I53" si="22">L47-G47</f>
        <v>57830.317124999972</v>
      </c>
      <c r="J47" s="57">
        <f t="shared" ref="J47:J53" si="23">K47/C47</f>
        <v>0.76842443938088756</v>
      </c>
      <c r="K47" s="56">
        <f>'KCE Variation'!S151</f>
        <v>1382.6645149999999</v>
      </c>
      <c r="L47" s="56">
        <f t="shared" ref="L47:L53" si="24">K47*D47</f>
        <v>241966.290125</v>
      </c>
    </row>
    <row r="48" spans="1:12">
      <c r="A48" s="88">
        <v>15.2</v>
      </c>
      <c r="B48" s="89" t="s">
        <v>310</v>
      </c>
      <c r="C48" s="55">
        <v>638</v>
      </c>
      <c r="D48" s="55">
        <v>175</v>
      </c>
      <c r="E48" s="56">
        <f t="shared" si="20"/>
        <v>111650</v>
      </c>
      <c r="F48" s="56">
        <v>0</v>
      </c>
      <c r="G48" s="56">
        <v>0</v>
      </c>
      <c r="H48" s="56">
        <f>K48-F48</f>
        <v>0</v>
      </c>
      <c r="I48" s="56">
        <f t="shared" si="22"/>
        <v>0</v>
      </c>
      <c r="J48" s="57">
        <f t="shared" si="23"/>
        <v>0</v>
      </c>
      <c r="K48" s="56"/>
      <c r="L48" s="56">
        <f t="shared" si="24"/>
        <v>0</v>
      </c>
    </row>
    <row r="49" spans="1:12">
      <c r="A49" s="88">
        <v>15.3</v>
      </c>
      <c r="B49" s="89" t="s">
        <v>312</v>
      </c>
      <c r="C49" s="55">
        <v>11.75</v>
      </c>
      <c r="D49" s="55">
        <v>270</v>
      </c>
      <c r="E49" s="56">
        <f t="shared" si="20"/>
        <v>3172.5</v>
      </c>
      <c r="F49" s="56">
        <v>0</v>
      </c>
      <c r="G49" s="56">
        <v>0</v>
      </c>
      <c r="H49" s="56">
        <f>K49-F49</f>
        <v>0</v>
      </c>
      <c r="I49" s="56">
        <f t="shared" si="22"/>
        <v>0</v>
      </c>
      <c r="J49" s="57">
        <f t="shared" si="23"/>
        <v>0</v>
      </c>
      <c r="K49" s="56"/>
      <c r="L49" s="56">
        <f t="shared" si="24"/>
        <v>0</v>
      </c>
    </row>
    <row r="50" spans="1:12">
      <c r="A50" s="88">
        <v>15.4</v>
      </c>
      <c r="B50" s="89" t="s">
        <v>311</v>
      </c>
      <c r="C50" s="55">
        <v>25.807500000000001</v>
      </c>
      <c r="D50" s="55">
        <v>319</v>
      </c>
      <c r="E50" s="56">
        <f t="shared" si="20"/>
        <v>8232.5925000000007</v>
      </c>
      <c r="F50" s="56">
        <v>20.646000000000001</v>
      </c>
      <c r="G50" s="56">
        <v>6586.0740000000005</v>
      </c>
      <c r="H50" s="56">
        <f t="shared" si="21"/>
        <v>2.5807500000000019</v>
      </c>
      <c r="I50" s="56">
        <f t="shared" si="22"/>
        <v>823.25925000000007</v>
      </c>
      <c r="J50" s="57">
        <f t="shared" si="23"/>
        <v>0.9</v>
      </c>
      <c r="K50" s="56">
        <f>'KCE Variation'!S49</f>
        <v>23.226750000000003</v>
      </c>
      <c r="L50" s="56">
        <f t="shared" si="24"/>
        <v>7409.3332500000006</v>
      </c>
    </row>
    <row r="51" spans="1:12">
      <c r="A51" s="88">
        <v>15.5</v>
      </c>
      <c r="B51" s="89" t="s">
        <v>313</v>
      </c>
      <c r="C51" s="55">
        <v>47.92</v>
      </c>
      <c r="D51" s="55">
        <v>295</v>
      </c>
      <c r="E51" s="56">
        <f t="shared" si="20"/>
        <v>14136.4</v>
      </c>
      <c r="F51" s="56">
        <v>40.858874999999998</v>
      </c>
      <c r="G51" s="56">
        <v>12053.368124999999</v>
      </c>
      <c r="H51" s="56">
        <f t="shared" si="21"/>
        <v>4.539874999999995</v>
      </c>
      <c r="I51" s="56">
        <f t="shared" si="22"/>
        <v>1339.2631249999995</v>
      </c>
      <c r="J51" s="57">
        <f t="shared" si="23"/>
        <v>0.94738626878130194</v>
      </c>
      <c r="K51" s="56">
        <f>'KCE Variation'!S71</f>
        <v>45.398749999999993</v>
      </c>
      <c r="L51" s="56">
        <f t="shared" si="24"/>
        <v>13392.631249999999</v>
      </c>
    </row>
    <row r="52" spans="1:12">
      <c r="A52" s="88">
        <v>15.6</v>
      </c>
      <c r="B52" s="89" t="s">
        <v>314</v>
      </c>
      <c r="C52" s="55">
        <v>176.05</v>
      </c>
      <c r="D52" s="55">
        <v>175</v>
      </c>
      <c r="E52" s="56">
        <f t="shared" si="20"/>
        <v>30808.750000000004</v>
      </c>
      <c r="F52" s="56">
        <v>167.24196624999999</v>
      </c>
      <c r="G52" s="56">
        <v>29267.344093749998</v>
      </c>
      <c r="H52" s="56">
        <f t="shared" si="21"/>
        <v>0</v>
      </c>
      <c r="I52" s="56">
        <f t="shared" si="22"/>
        <v>0</v>
      </c>
      <c r="J52" s="57">
        <f t="shared" si="23"/>
        <v>0.94996856716841793</v>
      </c>
      <c r="K52" s="56">
        <f>'KCE Variation'!S92</f>
        <v>167.24196624999999</v>
      </c>
      <c r="L52" s="56">
        <f t="shared" si="24"/>
        <v>29267.344093749998</v>
      </c>
    </row>
    <row r="53" spans="1:12">
      <c r="A53" s="88">
        <v>15.7</v>
      </c>
      <c r="B53" s="89" t="s">
        <v>315</v>
      </c>
      <c r="C53" s="55">
        <v>47.2</v>
      </c>
      <c r="D53" s="55">
        <v>175</v>
      </c>
      <c r="E53" s="56">
        <f t="shared" si="20"/>
        <v>8260</v>
      </c>
      <c r="F53" s="56">
        <v>42.480000000000004</v>
      </c>
      <c r="G53" s="56">
        <v>7434.0000000000009</v>
      </c>
      <c r="H53" s="56">
        <f t="shared" si="21"/>
        <v>0</v>
      </c>
      <c r="I53" s="56">
        <f t="shared" si="22"/>
        <v>0</v>
      </c>
      <c r="J53" s="57">
        <f t="shared" si="23"/>
        <v>0.9</v>
      </c>
      <c r="K53" s="56">
        <f>'KCE Variation'!S29</f>
        <v>42.480000000000004</v>
      </c>
      <c r="L53" s="56">
        <f t="shared" si="24"/>
        <v>7434.0000000000009</v>
      </c>
    </row>
    <row r="54" spans="1:12">
      <c r="A54" s="88"/>
      <c r="B54" s="89"/>
      <c r="C54" s="55"/>
      <c r="D54" s="55"/>
      <c r="E54" s="56"/>
      <c r="F54" s="56"/>
      <c r="G54" s="56"/>
      <c r="H54" s="56"/>
      <c r="I54" s="56"/>
      <c r="J54" s="57"/>
      <c r="K54" s="56"/>
      <c r="L54" s="56"/>
    </row>
    <row r="55" spans="1:12" ht="26">
      <c r="A55" s="88">
        <v>16</v>
      </c>
      <c r="B55" s="328" t="s">
        <v>293</v>
      </c>
      <c r="C55" s="55">
        <v>160</v>
      </c>
      <c r="D55" s="519" t="s">
        <v>483</v>
      </c>
      <c r="E55" s="56">
        <v>34345</v>
      </c>
      <c r="F55" s="56">
        <v>1</v>
      </c>
      <c r="G55" s="56">
        <v>34345</v>
      </c>
      <c r="H55" s="56">
        <f>K55-F55</f>
        <v>159</v>
      </c>
      <c r="I55" s="56">
        <f t="shared" ref="I55" si="25">L55-G55</f>
        <v>0</v>
      </c>
      <c r="J55" s="57">
        <f>K55/C55</f>
        <v>1</v>
      </c>
      <c r="K55" s="56">
        <f>'KCE Variation'!S172</f>
        <v>160</v>
      </c>
      <c r="L55" s="56">
        <f>J55*E55</f>
        <v>34345</v>
      </c>
    </row>
    <row r="56" spans="1:12">
      <c r="A56" s="88"/>
      <c r="B56" s="89"/>
      <c r="C56" s="55"/>
      <c r="D56" s="55"/>
      <c r="E56" s="56"/>
      <c r="F56" s="56"/>
      <c r="G56" s="56"/>
      <c r="H56" s="56"/>
      <c r="I56" s="56"/>
      <c r="J56" s="57"/>
      <c r="K56" s="56"/>
      <c r="L56" s="56"/>
    </row>
    <row r="57" spans="1:12" ht="52">
      <c r="A57" s="88">
        <v>17</v>
      </c>
      <c r="B57" s="328" t="s">
        <v>294</v>
      </c>
      <c r="C57" s="55">
        <v>115</v>
      </c>
      <c r="D57" s="55">
        <v>120</v>
      </c>
      <c r="E57" s="56">
        <f>D57*C57</f>
        <v>13800</v>
      </c>
      <c r="F57" s="56">
        <v>0</v>
      </c>
      <c r="G57" s="56">
        <v>0</v>
      </c>
      <c r="H57" s="56">
        <f>K57-F57</f>
        <v>0</v>
      </c>
      <c r="I57" s="56">
        <f t="shared" ref="I57" si="26">L57-G57</f>
        <v>0</v>
      </c>
      <c r="J57" s="57">
        <f>K57/C57</f>
        <v>0</v>
      </c>
      <c r="K57" s="56"/>
      <c r="L57" s="56">
        <f>K57*D57</f>
        <v>0</v>
      </c>
    </row>
    <row r="58" spans="1:12">
      <c r="A58" s="88"/>
      <c r="B58" s="328"/>
      <c r="C58" s="55"/>
      <c r="D58" s="55"/>
      <c r="E58" s="56"/>
      <c r="F58" s="56"/>
      <c r="G58" s="56"/>
      <c r="H58" s="56"/>
      <c r="I58" s="56"/>
      <c r="J58" s="57"/>
      <c r="K58" s="56"/>
      <c r="L58" s="56"/>
    </row>
    <row r="59" spans="1:12" ht="52">
      <c r="A59" s="88">
        <v>18</v>
      </c>
      <c r="B59" s="328" t="s">
        <v>316</v>
      </c>
      <c r="C59" s="55">
        <v>120.404</v>
      </c>
      <c r="D59" s="55">
        <v>660</v>
      </c>
      <c r="E59" s="56">
        <f>D59*C59</f>
        <v>79466.64</v>
      </c>
      <c r="F59" s="56">
        <v>0</v>
      </c>
      <c r="G59" s="56">
        <v>0</v>
      </c>
      <c r="H59" s="56">
        <f>K59-F59</f>
        <v>0</v>
      </c>
      <c r="I59" s="56">
        <f t="shared" ref="I59" si="27">L59-G59</f>
        <v>0</v>
      </c>
      <c r="J59" s="57">
        <f>K59/C59</f>
        <v>0</v>
      </c>
      <c r="K59" s="56"/>
      <c r="L59" s="56">
        <f>K59*D59</f>
        <v>0</v>
      </c>
    </row>
    <row r="60" spans="1:12">
      <c r="A60" s="88"/>
      <c r="B60" s="328"/>
      <c r="C60" s="55"/>
      <c r="D60" s="55"/>
      <c r="E60" s="56"/>
      <c r="F60" s="56"/>
      <c r="G60" s="56"/>
      <c r="H60" s="56"/>
      <c r="I60" s="56"/>
      <c r="J60" s="57"/>
      <c r="K60" s="56"/>
      <c r="L60" s="56"/>
    </row>
    <row r="61" spans="1:12" ht="52">
      <c r="A61" s="88">
        <v>19</v>
      </c>
      <c r="B61" s="328" t="s">
        <v>317</v>
      </c>
      <c r="C61" s="55">
        <v>67.403999999999996</v>
      </c>
      <c r="D61" s="55">
        <v>750</v>
      </c>
      <c r="E61" s="56">
        <f>D61*C61</f>
        <v>50553</v>
      </c>
      <c r="F61" s="56">
        <v>47.319999999999993</v>
      </c>
      <c r="G61" s="56">
        <v>35489.999999999993</v>
      </c>
      <c r="H61" s="56">
        <f t="shared" ref="H61" si="28">K61-F61</f>
        <v>20.28</v>
      </c>
      <c r="I61" s="56">
        <f t="shared" ref="I61" si="29">L61-G61</f>
        <v>15210</v>
      </c>
      <c r="J61" s="57">
        <f>K61/C61</f>
        <v>1.0029078392973712</v>
      </c>
      <c r="K61" s="56">
        <f>'KCE Variation'!S193</f>
        <v>67.599999999999994</v>
      </c>
      <c r="L61" s="56">
        <f>K61*D61</f>
        <v>50699.999999999993</v>
      </c>
    </row>
    <row r="62" spans="1:12">
      <c r="A62" s="88"/>
      <c r="B62" s="328"/>
      <c r="C62" s="55"/>
      <c r="D62" s="55"/>
      <c r="E62" s="56"/>
      <c r="F62" s="56"/>
      <c r="G62" s="56"/>
      <c r="H62" s="56"/>
      <c r="I62" s="56"/>
      <c r="J62" s="57"/>
      <c r="K62" s="56"/>
      <c r="L62" s="56"/>
    </row>
    <row r="63" spans="1:12" ht="39">
      <c r="A63" s="88">
        <v>20</v>
      </c>
      <c r="B63" s="328" t="s">
        <v>295</v>
      </c>
      <c r="C63" s="55">
        <v>16</v>
      </c>
      <c r="D63" s="55">
        <v>2800</v>
      </c>
      <c r="E63" s="56">
        <f>D63*C63</f>
        <v>44800</v>
      </c>
      <c r="F63" s="56">
        <v>0</v>
      </c>
      <c r="G63" s="56">
        <v>0</v>
      </c>
      <c r="H63" s="56">
        <f>K63-F63</f>
        <v>0</v>
      </c>
      <c r="I63" s="56">
        <f t="shared" ref="I63" si="30">L63-G63</f>
        <v>0</v>
      </c>
      <c r="J63" s="57">
        <f>K63/C63</f>
        <v>0</v>
      </c>
      <c r="K63" s="56"/>
      <c r="L63" s="56">
        <f>K63*D63</f>
        <v>0</v>
      </c>
    </row>
    <row r="64" spans="1:12">
      <c r="A64" s="88"/>
      <c r="B64" s="328"/>
      <c r="C64" s="55"/>
      <c r="D64" s="55"/>
      <c r="E64" s="56"/>
      <c r="F64" s="56"/>
      <c r="G64" s="56"/>
      <c r="H64" s="56"/>
      <c r="I64" s="56"/>
      <c r="J64" s="57"/>
      <c r="K64" s="56"/>
      <c r="L64" s="56"/>
    </row>
    <row r="65" spans="1:12" ht="52">
      <c r="A65" s="88">
        <v>21</v>
      </c>
      <c r="B65" s="328" t="s">
        <v>296</v>
      </c>
      <c r="C65" s="55">
        <v>67</v>
      </c>
      <c r="D65" s="55">
        <v>40</v>
      </c>
      <c r="E65" s="56">
        <f>D65*C65</f>
        <v>2680</v>
      </c>
      <c r="F65" s="56">
        <v>0</v>
      </c>
      <c r="G65" s="56">
        <v>0</v>
      </c>
      <c r="H65" s="56">
        <f>K65-F65</f>
        <v>0</v>
      </c>
      <c r="I65" s="56">
        <f t="shared" ref="I65" si="31">L65-G65</f>
        <v>0</v>
      </c>
      <c r="J65" s="57">
        <f>K65/C65</f>
        <v>0</v>
      </c>
      <c r="K65" s="56"/>
      <c r="L65" s="56">
        <f>K65*D65</f>
        <v>0</v>
      </c>
    </row>
    <row r="66" spans="1:12">
      <c r="A66" s="88"/>
      <c r="B66" s="328"/>
      <c r="C66" s="55"/>
      <c r="D66" s="55"/>
      <c r="E66" s="56"/>
      <c r="F66" s="56"/>
      <c r="G66" s="56"/>
      <c r="H66" s="56"/>
      <c r="I66" s="56"/>
      <c r="J66" s="57"/>
      <c r="K66" s="56"/>
      <c r="L66" s="56"/>
    </row>
    <row r="67" spans="1:12" ht="39">
      <c r="A67" s="88">
        <v>22</v>
      </c>
      <c r="B67" s="328" t="s">
        <v>297</v>
      </c>
      <c r="C67" s="55">
        <v>68</v>
      </c>
      <c r="D67" s="55">
        <v>295</v>
      </c>
      <c r="E67" s="56">
        <f>D67*C67</f>
        <v>20060</v>
      </c>
      <c r="F67" s="56">
        <v>0</v>
      </c>
      <c r="G67" s="56">
        <v>0</v>
      </c>
      <c r="H67" s="56">
        <f>K67-F67</f>
        <v>48.67799999999999</v>
      </c>
      <c r="I67" s="56">
        <f t="shared" ref="I67" si="32">L67-G67</f>
        <v>14360.009999999997</v>
      </c>
      <c r="J67" s="57">
        <f>K67/C67</f>
        <v>0.71585294117647047</v>
      </c>
      <c r="K67" s="56">
        <f>'KCE Variation'!S316</f>
        <v>48.67799999999999</v>
      </c>
      <c r="L67" s="56">
        <f>K67*D67</f>
        <v>14360.009999999997</v>
      </c>
    </row>
    <row r="68" spans="1:12">
      <c r="A68" s="88"/>
      <c r="B68" s="328"/>
      <c r="C68" s="55"/>
      <c r="D68" s="55"/>
      <c r="E68" s="56"/>
      <c r="F68" s="56"/>
      <c r="G68" s="56"/>
      <c r="H68" s="56"/>
      <c r="I68" s="56"/>
      <c r="J68" s="57"/>
      <c r="K68" s="56"/>
      <c r="L68" s="56"/>
    </row>
    <row r="69" spans="1:12" ht="52">
      <c r="A69" s="88">
        <v>23</v>
      </c>
      <c r="B69" s="328" t="s">
        <v>291</v>
      </c>
      <c r="C69" s="55">
        <v>33.44</v>
      </c>
      <c r="D69" s="55">
        <v>380</v>
      </c>
      <c r="E69" s="56">
        <f t="shared" ref="E69:E71" si="33">D69*C69</f>
        <v>12707.199999999999</v>
      </c>
      <c r="F69" s="56">
        <v>25.08</v>
      </c>
      <c r="G69" s="56">
        <f>F69*D69</f>
        <v>9530.4</v>
      </c>
      <c r="H69" s="56">
        <f t="shared" ref="H69" si="34">K69-F69</f>
        <v>0</v>
      </c>
      <c r="I69" s="56">
        <f t="shared" ref="I69" si="35">L69-G69</f>
        <v>0</v>
      </c>
      <c r="J69" s="57">
        <f>K69/C69</f>
        <v>0.75</v>
      </c>
      <c r="K69" s="56">
        <v>25.08</v>
      </c>
      <c r="L69" s="56">
        <f>K69*D69</f>
        <v>9530.4</v>
      </c>
    </row>
    <row r="70" spans="1:12">
      <c r="A70" s="88"/>
      <c r="B70" s="328"/>
      <c r="C70" s="55"/>
      <c r="D70" s="55"/>
      <c r="E70" s="56"/>
      <c r="F70" s="56"/>
      <c r="G70" s="56"/>
      <c r="H70" s="56"/>
      <c r="I70" s="56"/>
      <c r="J70" s="57"/>
      <c r="K70" s="56"/>
      <c r="L70" s="56"/>
    </row>
    <row r="71" spans="1:12" ht="39">
      <c r="A71" s="88">
        <v>24</v>
      </c>
      <c r="B71" s="496" t="s">
        <v>318</v>
      </c>
      <c r="C71" s="497">
        <v>1073.42</v>
      </c>
      <c r="D71" s="497">
        <v>175</v>
      </c>
      <c r="E71" s="372">
        <f t="shared" si="33"/>
        <v>187848.5</v>
      </c>
      <c r="F71" s="56">
        <v>0</v>
      </c>
      <c r="G71" s="56">
        <v>0</v>
      </c>
      <c r="H71" s="56">
        <f>K71-F71</f>
        <v>0</v>
      </c>
      <c r="I71" s="56">
        <f t="shared" ref="I71" si="36">L71-G71</f>
        <v>0</v>
      </c>
      <c r="J71" s="57">
        <f>K71/C71</f>
        <v>0</v>
      </c>
      <c r="K71" s="56"/>
      <c r="L71" s="56">
        <f>K71*D71</f>
        <v>0</v>
      </c>
    </row>
    <row r="72" spans="1:12">
      <c r="A72" s="88"/>
      <c r="B72" s="89"/>
      <c r="C72" s="55"/>
      <c r="D72" s="55"/>
      <c r="E72" s="56"/>
      <c r="F72" s="56"/>
      <c r="G72" s="56"/>
      <c r="H72" s="56"/>
      <c r="I72" s="56"/>
      <c r="J72" s="57"/>
      <c r="K72" s="549">
        <v>0.9</v>
      </c>
      <c r="L72" s="550" t="s">
        <v>558</v>
      </c>
    </row>
    <row r="73" spans="1:12">
      <c r="A73" s="88"/>
      <c r="B73" s="496" t="s">
        <v>551</v>
      </c>
      <c r="C73" s="497">
        <v>12.868</v>
      </c>
      <c r="D73" s="497">
        <v>380</v>
      </c>
      <c r="E73" s="372">
        <f>C73*D73</f>
        <v>4889.84</v>
      </c>
      <c r="F73" s="56">
        <v>0</v>
      </c>
      <c r="G73" s="56">
        <v>0</v>
      </c>
      <c r="H73" s="56">
        <f>K73-F73</f>
        <v>12.8674</v>
      </c>
      <c r="I73" s="56">
        <f t="shared" ref="I73" si="37">L73-G73</f>
        <v>4400.6508000000003</v>
      </c>
      <c r="J73" s="57">
        <f>K73/C73</f>
        <v>0.99995337270749141</v>
      </c>
      <c r="K73" s="56">
        <f>'KCE Variation'!S235</f>
        <v>12.8674</v>
      </c>
      <c r="L73" s="56">
        <f>K73*D73*$K$72</f>
        <v>4400.6508000000003</v>
      </c>
    </row>
    <row r="74" spans="1:12">
      <c r="A74" s="88"/>
      <c r="B74" s="89"/>
      <c r="C74" s="55"/>
      <c r="D74" s="55"/>
      <c r="E74" s="56"/>
      <c r="F74" s="56"/>
      <c r="G74" s="56"/>
      <c r="H74" s="56"/>
      <c r="I74" s="56"/>
      <c r="J74" s="57"/>
      <c r="K74" s="56"/>
      <c r="L74" s="56"/>
    </row>
    <row r="75" spans="1:12">
      <c r="A75" s="88"/>
      <c r="B75" s="548" t="s">
        <v>552</v>
      </c>
      <c r="C75" s="497">
        <v>58.353000000000002</v>
      </c>
      <c r="D75" s="497">
        <v>295</v>
      </c>
      <c r="E75" s="372">
        <f>C75*D75</f>
        <v>17214.135000000002</v>
      </c>
      <c r="F75" s="56">
        <v>0</v>
      </c>
      <c r="G75" s="56">
        <v>0</v>
      </c>
      <c r="H75" s="56">
        <f>K75-F75</f>
        <v>28.313000000000002</v>
      </c>
      <c r="I75" s="56">
        <f t="shared" ref="I75" si="38">L75-G75</f>
        <v>7517.1015000000007</v>
      </c>
      <c r="J75" s="57">
        <f>K75/C75</f>
        <v>0.48520213185268968</v>
      </c>
      <c r="K75" s="56">
        <f>'KCE Variation'!S256</f>
        <v>28.313000000000002</v>
      </c>
      <c r="L75" s="56">
        <f>K75*D75*$K$72</f>
        <v>7517.1015000000007</v>
      </c>
    </row>
    <row r="76" spans="1:12">
      <c r="A76" s="88"/>
      <c r="B76" s="89"/>
      <c r="C76" s="55"/>
      <c r="D76" s="55"/>
      <c r="E76" s="56"/>
      <c r="F76" s="56"/>
      <c r="G76" s="56"/>
      <c r="H76" s="56"/>
      <c r="I76" s="56"/>
      <c r="J76" s="57"/>
      <c r="K76" s="56"/>
      <c r="L76" s="56"/>
    </row>
    <row r="77" spans="1:12" ht="26">
      <c r="A77" s="88"/>
      <c r="B77" s="496" t="s">
        <v>553</v>
      </c>
      <c r="C77" s="497">
        <v>30.86</v>
      </c>
      <c r="D77" s="497">
        <v>175</v>
      </c>
      <c r="E77" s="372">
        <f>C77*D77</f>
        <v>5400.5</v>
      </c>
      <c r="F77" s="56">
        <v>0</v>
      </c>
      <c r="G77" s="56">
        <v>0</v>
      </c>
      <c r="H77" s="56">
        <f>K77-F77</f>
        <v>0</v>
      </c>
      <c r="I77" s="56">
        <f t="shared" ref="I77" si="39">L77-G77</f>
        <v>0</v>
      </c>
      <c r="J77" s="57">
        <f>K77/C77</f>
        <v>0</v>
      </c>
      <c r="K77" s="56"/>
      <c r="L77" s="56">
        <f>K77*D77*$K$72</f>
        <v>0</v>
      </c>
    </row>
    <row r="78" spans="1:12">
      <c r="A78" s="88"/>
      <c r="B78" s="89"/>
      <c r="C78" s="55"/>
      <c r="D78" s="55"/>
      <c r="E78" s="56"/>
      <c r="F78" s="56"/>
      <c r="G78" s="56"/>
      <c r="H78" s="56"/>
      <c r="I78" s="56"/>
      <c r="J78" s="57"/>
      <c r="K78" s="56"/>
      <c r="L78" s="56"/>
    </row>
    <row r="79" spans="1:12" ht="26">
      <c r="A79" s="88"/>
      <c r="B79" s="328" t="s">
        <v>554</v>
      </c>
      <c r="C79" s="55"/>
      <c r="D79" s="55"/>
      <c r="E79" s="56"/>
      <c r="F79" s="56"/>
      <c r="G79" s="56"/>
      <c r="H79" s="56"/>
      <c r="I79" s="56"/>
      <c r="J79" s="57"/>
      <c r="K79" s="56"/>
      <c r="L79" s="56"/>
    </row>
    <row r="80" spans="1:12">
      <c r="A80" s="88"/>
      <c r="B80" s="548" t="s">
        <v>555</v>
      </c>
      <c r="C80" s="497">
        <v>98.31</v>
      </c>
      <c r="D80" s="497">
        <v>600</v>
      </c>
      <c r="E80" s="372">
        <f>C80*D80</f>
        <v>58986</v>
      </c>
      <c r="F80" s="56">
        <v>0</v>
      </c>
      <c r="G80" s="56">
        <v>0</v>
      </c>
      <c r="H80" s="56">
        <f>K80-F80</f>
        <v>15.4642</v>
      </c>
      <c r="I80" s="56">
        <f t="shared" ref="I80:I81" si="40">L80-G80</f>
        <v>8350.6680000000015</v>
      </c>
      <c r="J80" s="57">
        <f>K80/C80</f>
        <v>0.15730037636049232</v>
      </c>
      <c r="K80" s="56">
        <f>'KCE Variation'!S276</f>
        <v>15.4642</v>
      </c>
      <c r="L80" s="56">
        <f>K80*D80*$K$72</f>
        <v>8350.6680000000015</v>
      </c>
    </row>
    <row r="81" spans="1:12">
      <c r="A81" s="88"/>
      <c r="B81" s="548" t="s">
        <v>556</v>
      </c>
      <c r="C81" s="497">
        <v>98.31</v>
      </c>
      <c r="D81" s="497">
        <v>435</v>
      </c>
      <c r="E81" s="372">
        <f>-C81*D81</f>
        <v>-42764.85</v>
      </c>
      <c r="F81" s="56">
        <v>0</v>
      </c>
      <c r="G81" s="56">
        <v>0</v>
      </c>
      <c r="H81" s="56">
        <f>K81-F81</f>
        <v>15.4642</v>
      </c>
      <c r="I81" s="56">
        <f t="shared" si="40"/>
        <v>6054.2343000000001</v>
      </c>
      <c r="J81" s="57">
        <f>J80</f>
        <v>0.15730037636049232</v>
      </c>
      <c r="K81" s="56">
        <f>J81*C81</f>
        <v>15.4642</v>
      </c>
      <c r="L81" s="56">
        <f>K81*D81*$K$72</f>
        <v>6054.2343000000001</v>
      </c>
    </row>
    <row r="82" spans="1:12">
      <c r="A82" s="88"/>
      <c r="B82" s="89"/>
      <c r="C82" s="55"/>
      <c r="D82" s="55"/>
      <c r="E82" s="56"/>
      <c r="F82" s="56"/>
      <c r="G82" s="56"/>
      <c r="H82" s="56"/>
      <c r="I82" s="56"/>
      <c r="J82" s="57"/>
      <c r="K82" s="56"/>
      <c r="L82" s="56"/>
    </row>
    <row r="83" spans="1:12">
      <c r="A83" s="88"/>
      <c r="B83" s="548" t="s">
        <v>557</v>
      </c>
      <c r="C83" s="497">
        <v>29.130500000000001</v>
      </c>
      <c r="D83" s="497">
        <v>375</v>
      </c>
      <c r="E83" s="372">
        <f>C83*D83</f>
        <v>10923.9375</v>
      </c>
      <c r="F83" s="56">
        <v>0</v>
      </c>
      <c r="G83" s="56">
        <v>0</v>
      </c>
      <c r="H83" s="56">
        <f>K83-F83</f>
        <v>12.135199999999998</v>
      </c>
      <c r="I83" s="56">
        <f t="shared" ref="I83" si="41">L83-G83</f>
        <v>4095.6299999999992</v>
      </c>
      <c r="J83" s="57">
        <f>K83/C83</f>
        <v>0.41658055989426879</v>
      </c>
      <c r="K83" s="56">
        <f>'KCE Variation'!S296</f>
        <v>12.135199999999998</v>
      </c>
      <c r="L83" s="56">
        <f>K83*D83*$K$72</f>
        <v>4095.6299999999992</v>
      </c>
    </row>
    <row r="84" spans="1:12">
      <c r="A84" s="88"/>
      <c r="B84" s="89"/>
      <c r="C84" s="55"/>
      <c r="D84" s="55"/>
      <c r="E84" s="56"/>
      <c r="F84" s="56"/>
      <c r="G84" s="56"/>
      <c r="H84" s="56"/>
      <c r="I84" s="56"/>
      <c r="J84" s="57"/>
      <c r="K84" s="56"/>
      <c r="L84" s="56"/>
    </row>
    <row r="85" spans="1:12">
      <c r="A85" s="88"/>
      <c r="B85" s="89"/>
      <c r="C85" s="55"/>
      <c r="D85" s="55"/>
      <c r="E85" s="56"/>
      <c r="F85" s="56"/>
      <c r="G85" s="56"/>
      <c r="H85" s="56"/>
      <c r="I85" s="56"/>
      <c r="J85" s="57"/>
      <c r="K85" s="56"/>
      <c r="L85" s="56"/>
    </row>
    <row r="86" spans="1:12">
      <c r="A86" s="91"/>
      <c r="B86" s="92"/>
      <c r="C86" s="93"/>
      <c r="D86" s="93"/>
      <c r="E86" s="94"/>
      <c r="F86" s="94"/>
      <c r="G86" s="94"/>
      <c r="H86" s="94"/>
      <c r="I86" s="94"/>
      <c r="J86" s="95"/>
      <c r="K86" s="94"/>
      <c r="L86" s="94"/>
    </row>
    <row r="87" spans="1:12">
      <c r="A87" s="59" t="s">
        <v>57</v>
      </c>
      <c r="B87" s="60"/>
      <c r="C87" s="61"/>
      <c r="D87" s="61"/>
      <c r="E87" s="62">
        <f>SUM(E31:E86)</f>
        <v>1207502.395</v>
      </c>
      <c r="F87" s="62"/>
      <c r="G87" s="62">
        <f>SUM(G27:G86)</f>
        <v>412935.16655511333</v>
      </c>
      <c r="H87" s="62"/>
      <c r="I87" s="62">
        <f t="shared" si="4"/>
        <v>120383.14640413859</v>
      </c>
      <c r="J87" s="63">
        <f>L87/E87</f>
        <v>0.44167060468584157</v>
      </c>
      <c r="K87" s="64"/>
      <c r="L87" s="62">
        <f>SUM(L31:L86)</f>
        <v>533318.31295925193</v>
      </c>
    </row>
    <row r="88" spans="1:12">
      <c r="K88" s="50"/>
    </row>
    <row r="89" spans="1:12">
      <c r="B89" s="223"/>
      <c r="C89" s="224"/>
      <c r="D89" s="224"/>
      <c r="E89" s="224"/>
    </row>
    <row r="90" spans="1:12">
      <c r="B90" s="223"/>
      <c r="C90" s="224"/>
      <c r="D90" s="224"/>
      <c r="E90" s="224"/>
    </row>
    <row r="91" spans="1:12">
      <c r="B91" s="223"/>
      <c r="C91" s="224"/>
      <c r="D91" s="224"/>
      <c r="E91" s="224"/>
    </row>
    <row r="92" spans="1:12">
      <c r="B92" s="223"/>
      <c r="C92" s="224"/>
      <c r="D92" s="224"/>
      <c r="E92" s="224"/>
    </row>
    <row r="93" spans="1:12" ht="28.75" customHeight="1">
      <c r="B93" s="223"/>
      <c r="C93" s="224"/>
      <c r="D93" s="224"/>
      <c r="E93" s="224"/>
    </row>
    <row r="94" spans="1:12">
      <c r="B94" s="222"/>
      <c r="E94" s="50"/>
    </row>
    <row r="95" spans="1:12">
      <c r="B95" s="222"/>
      <c r="E95" s="50"/>
    </row>
    <row r="96" spans="1:12">
      <c r="B96" s="222"/>
      <c r="E96" s="50"/>
    </row>
    <row r="97" spans="2:5">
      <c r="B97" s="222"/>
      <c r="E97" s="50"/>
    </row>
    <row r="98" spans="2:5">
      <c r="E98" s="50"/>
    </row>
    <row r="99" spans="2:5">
      <c r="E99" s="50"/>
    </row>
    <row r="100" spans="2:5">
      <c r="E100" s="50"/>
    </row>
    <row r="101" spans="2:5">
      <c r="E101" s="50"/>
    </row>
    <row r="102" spans="2:5">
      <c r="E102" s="50"/>
    </row>
  </sheetData>
  <mergeCells count="6">
    <mergeCell ref="H4:I4"/>
    <mergeCell ref="J4:L4"/>
    <mergeCell ref="A4:A5"/>
    <mergeCell ref="B4:B5"/>
    <mergeCell ref="C4:E4"/>
    <mergeCell ref="F4:G4"/>
  </mergeCells>
  <conditionalFormatting sqref="J6:J25 J27:J86">
    <cfRule type="cellIs" dxfId="0" priority="1" operator="greaterThanOrEqual">
      <formula>1</formula>
    </cfRule>
  </conditionalFormatting>
  <pageMargins left="0.25" right="0.25" top="0.75" bottom="0.75" header="0.3" footer="0.3"/>
  <pageSetup paperSize="9" scale="58" fitToHeight="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pageSetUpPr fitToPage="1"/>
  </sheetPr>
  <dimension ref="A1:V81"/>
  <sheetViews>
    <sheetView view="pageBreakPreview" topLeftCell="K52" zoomScale="80" zoomScaleNormal="100" zoomScaleSheetLayoutView="80" workbookViewId="0">
      <selection activeCell="R55" sqref="R55"/>
    </sheetView>
  </sheetViews>
  <sheetFormatPr defaultColWidth="9.08984375" defaultRowHeight="14.5"/>
  <cols>
    <col min="1" max="1" width="2.08984375" style="100" customWidth="1"/>
    <col min="2" max="2" width="4.54296875" style="100" customWidth="1"/>
    <col min="3" max="3" width="26.90625" style="100" customWidth="1"/>
    <col min="4" max="4" width="34.453125" style="100" bestFit="1" customWidth="1"/>
    <col min="5" max="5" width="12.36328125" style="100" customWidth="1"/>
    <col min="6" max="6" width="22.54296875" style="100" customWidth="1"/>
    <col min="7" max="7" width="10" style="100" customWidth="1"/>
    <col min="8" max="8" width="4" style="100" bestFit="1" customWidth="1"/>
    <col min="9" max="9" width="8" style="100" bestFit="1" customWidth="1"/>
    <col min="10" max="10" width="8" style="100"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7" width="12.08984375" style="147" customWidth="1"/>
    <col min="18" max="18" width="12.08984375" style="156" customWidth="1"/>
    <col min="19" max="19" width="12.08984375" style="211" customWidth="1"/>
    <col min="20" max="20" width="12.08984375" style="147" customWidth="1"/>
    <col min="21" max="21" width="15.6328125" style="147" customWidth="1"/>
    <col min="22" max="16384" width="9.08984375" style="100"/>
  </cols>
  <sheetData>
    <row r="1" spans="2:22"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150" t="s">
        <v>105</v>
      </c>
      <c r="S1" s="200" t="s">
        <v>106</v>
      </c>
      <c r="T1" s="201" t="s">
        <v>80</v>
      </c>
      <c r="U1" s="200" t="s">
        <v>81</v>
      </c>
    </row>
    <row r="2" spans="2:22" ht="15" thickBot="1">
      <c r="B2" s="105" t="str">
        <f>VARIATIONS!B6</f>
        <v xml:space="preserve">RPJV-JOT-VOR-001 Rev00 </v>
      </c>
      <c r="C2" s="106"/>
      <c r="D2" s="106"/>
      <c r="E2" s="106"/>
      <c r="F2" s="106"/>
      <c r="G2" s="107"/>
      <c r="H2" s="108" t="s">
        <v>70</v>
      </c>
      <c r="I2" s="109" t="s">
        <v>83</v>
      </c>
      <c r="J2" s="184" t="s">
        <v>152</v>
      </c>
      <c r="K2" s="110" t="s">
        <v>85</v>
      </c>
      <c r="L2" s="111"/>
      <c r="M2" s="112" t="s">
        <v>70</v>
      </c>
      <c r="N2" s="109" t="s">
        <v>83</v>
      </c>
      <c r="O2" s="109" t="s">
        <v>84</v>
      </c>
      <c r="P2" s="110" t="s">
        <v>85</v>
      </c>
      <c r="Q2" s="202"/>
      <c r="R2" s="151"/>
      <c r="S2" s="202"/>
      <c r="T2" s="203"/>
      <c r="U2" s="202" t="s">
        <v>86</v>
      </c>
    </row>
    <row r="3" spans="2:22">
      <c r="B3" s="114"/>
      <c r="C3" s="115"/>
      <c r="D3" s="115"/>
      <c r="E3" s="115"/>
      <c r="F3" s="116"/>
      <c r="G3" s="116"/>
      <c r="H3" s="114"/>
      <c r="I3" s="117"/>
      <c r="J3" s="185"/>
      <c r="K3" s="118"/>
      <c r="L3" s="119"/>
      <c r="M3" s="120"/>
      <c r="N3" s="115"/>
      <c r="O3" s="115"/>
      <c r="P3" s="118"/>
      <c r="Q3" s="213"/>
      <c r="R3" s="443"/>
      <c r="S3" s="198"/>
      <c r="T3" s="459"/>
      <c r="U3" s="460"/>
    </row>
    <row r="4" spans="2:22">
      <c r="B4" s="189">
        <v>1</v>
      </c>
      <c r="C4" s="123" t="s">
        <v>153</v>
      </c>
      <c r="D4" s="122" t="s">
        <v>127</v>
      </c>
      <c r="E4" s="122" t="s">
        <v>154</v>
      </c>
      <c r="F4" s="124" t="s">
        <v>129</v>
      </c>
      <c r="G4" s="125" t="s">
        <v>155</v>
      </c>
      <c r="H4" s="126">
        <v>1</v>
      </c>
      <c r="I4" s="127">
        <v>25.15</v>
      </c>
      <c r="J4" s="186">
        <v>1.4</v>
      </c>
      <c r="K4" s="129">
        <f>H4*I4*J4</f>
        <v>35.209999999999994</v>
      </c>
      <c r="L4" s="130"/>
      <c r="M4" s="131">
        <v>0</v>
      </c>
      <c r="N4" s="132">
        <v>0</v>
      </c>
      <c r="O4" s="132">
        <v>0</v>
      </c>
      <c r="P4" s="133">
        <f>M4*N4*O4</f>
        <v>0</v>
      </c>
      <c r="Q4" s="213">
        <f>K4-P4</f>
        <v>35.209999999999994</v>
      </c>
      <c r="R4" s="443">
        <v>1</v>
      </c>
      <c r="S4" s="518">
        <f>R4*Q4</f>
        <v>35.209999999999994</v>
      </c>
      <c r="T4" s="459">
        <v>35.209999999999994</v>
      </c>
      <c r="U4" s="460">
        <f>S4-T4</f>
        <v>0</v>
      </c>
    </row>
    <row r="5" spans="2:22">
      <c r="B5" s="189"/>
      <c r="C5" s="123" t="s">
        <v>135</v>
      </c>
      <c r="D5" s="122"/>
      <c r="E5" s="122"/>
      <c r="F5" s="124"/>
      <c r="G5" s="125"/>
      <c r="H5" s="126"/>
      <c r="I5" s="127"/>
      <c r="J5" s="186"/>
      <c r="K5" s="129"/>
      <c r="L5" s="130"/>
      <c r="M5" s="131"/>
      <c r="N5" s="132"/>
      <c r="O5" s="132"/>
      <c r="P5" s="133"/>
      <c r="Q5" s="213"/>
      <c r="R5" s="443"/>
      <c r="S5" s="198"/>
      <c r="T5" s="459"/>
      <c r="U5" s="460"/>
    </row>
    <row r="6" spans="2:22">
      <c r="B6" s="189"/>
      <c r="C6" s="123"/>
      <c r="D6" s="123"/>
      <c r="E6" s="123"/>
      <c r="F6" s="187"/>
      <c r="G6" s="188"/>
      <c r="H6" s="189"/>
      <c r="I6" s="190"/>
      <c r="J6" s="191"/>
      <c r="K6" s="192"/>
      <c r="L6" s="96"/>
      <c r="M6" s="193"/>
      <c r="N6" s="194"/>
      <c r="O6" s="194"/>
      <c r="P6" s="195"/>
      <c r="Q6" s="213"/>
      <c r="R6" s="443"/>
      <c r="S6" s="198"/>
      <c r="T6" s="459"/>
      <c r="U6" s="460"/>
    </row>
    <row r="7" spans="2:22">
      <c r="B7" s="189">
        <v>2</v>
      </c>
      <c r="C7" s="123" t="s">
        <v>153</v>
      </c>
      <c r="D7" s="123" t="s">
        <v>127</v>
      </c>
      <c r="E7" s="123" t="s">
        <v>156</v>
      </c>
      <c r="F7" s="187" t="s">
        <v>157</v>
      </c>
      <c r="G7" s="188"/>
      <c r="H7" s="189">
        <v>1</v>
      </c>
      <c r="I7" s="190">
        <v>28.9</v>
      </c>
      <c r="J7" s="191">
        <v>1.4</v>
      </c>
      <c r="K7" s="192">
        <f>H7*I7*J7</f>
        <v>40.459999999999994</v>
      </c>
      <c r="L7" s="96"/>
      <c r="M7" s="193">
        <v>0</v>
      </c>
      <c r="N7" s="194">
        <v>0</v>
      </c>
      <c r="O7" s="194">
        <v>0</v>
      </c>
      <c r="P7" s="195">
        <v>0</v>
      </c>
      <c r="Q7" s="213">
        <f>K7-P7</f>
        <v>40.459999999999994</v>
      </c>
      <c r="R7" s="443">
        <v>1</v>
      </c>
      <c r="S7" s="198">
        <f>R7*Q7</f>
        <v>40.459999999999994</v>
      </c>
      <c r="T7" s="459">
        <v>40.459999999999994</v>
      </c>
      <c r="U7" s="460">
        <f>S7-T7</f>
        <v>0</v>
      </c>
    </row>
    <row r="8" spans="2:22">
      <c r="B8" s="189"/>
      <c r="C8" s="123" t="s">
        <v>158</v>
      </c>
      <c r="D8" s="123"/>
      <c r="E8" s="123"/>
      <c r="F8" s="187"/>
      <c r="G8" s="188"/>
      <c r="H8" s="189"/>
      <c r="I8" s="190"/>
      <c r="J8" s="191"/>
      <c r="K8" s="192"/>
      <c r="L8" s="96"/>
      <c r="M8" s="193"/>
      <c r="N8" s="194"/>
      <c r="O8" s="194"/>
      <c r="P8" s="195"/>
      <c r="Q8" s="213"/>
      <c r="R8" s="443"/>
      <c r="S8" s="198"/>
      <c r="T8" s="459"/>
      <c r="U8" s="460"/>
    </row>
    <row r="9" spans="2:22">
      <c r="B9" s="126"/>
      <c r="C9" s="123"/>
      <c r="D9" s="196"/>
      <c r="E9" s="123"/>
      <c r="F9" s="187"/>
      <c r="G9" s="188"/>
      <c r="H9" s="189"/>
      <c r="I9" s="190"/>
      <c r="J9" s="191"/>
      <c r="K9" s="192"/>
      <c r="L9" s="96"/>
      <c r="M9" s="193"/>
      <c r="N9" s="194"/>
      <c r="O9" s="194"/>
      <c r="P9" s="195"/>
      <c r="Q9" s="213"/>
      <c r="R9" s="443"/>
      <c r="S9" s="198"/>
      <c r="T9" s="459"/>
      <c r="U9" s="460"/>
    </row>
    <row r="10" spans="2:22" customFormat="1">
      <c r="B10" s="189">
        <v>3</v>
      </c>
      <c r="C10" s="123" t="s">
        <v>162</v>
      </c>
      <c r="D10" s="123" t="s">
        <v>127</v>
      </c>
      <c r="E10" s="123" t="s">
        <v>163</v>
      </c>
      <c r="F10" s="187" t="s">
        <v>164</v>
      </c>
      <c r="G10" s="188"/>
      <c r="H10" s="189">
        <v>1</v>
      </c>
      <c r="I10" s="190">
        <v>23.19</v>
      </c>
      <c r="J10" s="191">
        <v>1.4</v>
      </c>
      <c r="K10" s="192">
        <v>32.47</v>
      </c>
      <c r="L10" s="96"/>
      <c r="M10" s="193">
        <v>0</v>
      </c>
      <c r="N10" s="194">
        <v>0</v>
      </c>
      <c r="O10" s="194">
        <v>0</v>
      </c>
      <c r="P10" s="195">
        <v>0</v>
      </c>
      <c r="Q10" s="369">
        <v>32.47</v>
      </c>
      <c r="R10" s="443">
        <v>0.2</v>
      </c>
      <c r="S10" s="206">
        <f>R10*Q10</f>
        <v>6.4939999999999998</v>
      </c>
      <c r="T10" s="459">
        <v>6.4939999999999998</v>
      </c>
      <c r="U10" s="460">
        <f>S10-T10</f>
        <v>0</v>
      </c>
    </row>
    <row r="11" spans="2:22" customFormat="1">
      <c r="B11" s="189"/>
      <c r="C11" s="123" t="s">
        <v>165</v>
      </c>
      <c r="D11" s="123"/>
      <c r="E11" s="123"/>
      <c r="F11" s="187"/>
      <c r="G11" s="188"/>
      <c r="H11" s="189"/>
      <c r="I11" s="190"/>
      <c r="J11" s="191"/>
      <c r="K11" s="192"/>
      <c r="L11" s="96"/>
      <c r="M11" s="193"/>
      <c r="N11" s="194"/>
      <c r="O11" s="194"/>
      <c r="P11" s="195"/>
      <c r="Q11" s="369"/>
      <c r="R11" s="443"/>
      <c r="S11" s="206"/>
      <c r="T11" s="459"/>
      <c r="U11" s="460"/>
    </row>
    <row r="12" spans="2:22" customFormat="1">
      <c r="B12" s="189"/>
      <c r="C12" s="123"/>
      <c r="D12" s="196"/>
      <c r="E12" s="123"/>
      <c r="F12" s="187"/>
      <c r="G12" s="188"/>
      <c r="H12" s="189"/>
      <c r="I12" s="190"/>
      <c r="J12" s="191"/>
      <c r="K12" s="192"/>
      <c r="L12" s="96"/>
      <c r="M12" s="193"/>
      <c r="N12" s="194"/>
      <c r="O12" s="194"/>
      <c r="P12" s="195"/>
      <c r="Q12" s="369"/>
      <c r="R12" s="443"/>
      <c r="S12" s="206"/>
      <c r="T12" s="459"/>
      <c r="U12" s="460"/>
    </row>
    <row r="13" spans="2:22" customFormat="1">
      <c r="B13" s="189">
        <v>4</v>
      </c>
      <c r="C13" s="123" t="s">
        <v>209</v>
      </c>
      <c r="D13" s="287" t="s">
        <v>127</v>
      </c>
      <c r="E13" s="123" t="s">
        <v>210</v>
      </c>
      <c r="F13" s="187" t="s">
        <v>211</v>
      </c>
      <c r="G13" s="188"/>
      <c r="H13" s="189">
        <v>1</v>
      </c>
      <c r="I13" s="190">
        <v>2.8769999999999998</v>
      </c>
      <c r="J13" s="191">
        <v>1.4</v>
      </c>
      <c r="K13" s="192">
        <f t="shared" ref="K13" si="0">H13*I13*J13</f>
        <v>4.0277999999999992</v>
      </c>
      <c r="L13" s="96"/>
      <c r="M13" s="193">
        <v>0</v>
      </c>
      <c r="N13" s="194">
        <v>0</v>
      </c>
      <c r="O13" s="194">
        <v>0</v>
      </c>
      <c r="P13" s="195">
        <v>0</v>
      </c>
      <c r="Q13" s="369">
        <f t="shared" ref="Q13" si="1">K13-P13</f>
        <v>4.0277999999999992</v>
      </c>
      <c r="R13" s="443">
        <v>0.7</v>
      </c>
      <c r="S13" s="352">
        <f t="shared" ref="S13" si="2">R13*Q13</f>
        <v>2.8194599999999994</v>
      </c>
      <c r="T13" s="459">
        <v>2.8194599999999994</v>
      </c>
      <c r="U13" s="460">
        <f t="shared" ref="U13" si="3">S13-T13</f>
        <v>0</v>
      </c>
      <c r="V13" s="288"/>
    </row>
    <row r="14" spans="2:22" customFormat="1">
      <c r="B14" s="189"/>
      <c r="C14" s="123" t="s">
        <v>212</v>
      </c>
      <c r="D14" s="123"/>
      <c r="E14" s="123"/>
      <c r="F14" s="187"/>
      <c r="G14" s="188"/>
      <c r="H14" s="189"/>
      <c r="I14" s="190"/>
      <c r="J14" s="191"/>
      <c r="K14" s="191"/>
      <c r="L14" s="288"/>
      <c r="M14" s="289"/>
      <c r="N14" s="194"/>
      <c r="O14" s="194"/>
      <c r="P14" s="195"/>
      <c r="Q14" s="369"/>
      <c r="R14" s="443"/>
      <c r="S14" s="206"/>
      <c r="T14" s="459"/>
      <c r="U14" s="460"/>
      <c r="V14" s="288"/>
    </row>
    <row r="15" spans="2:22">
      <c r="B15" s="126"/>
      <c r="C15" s="122"/>
      <c r="D15" s="134"/>
      <c r="E15" s="122"/>
      <c r="F15" s="124"/>
      <c r="G15" s="125"/>
      <c r="H15" s="126"/>
      <c r="I15" s="127"/>
      <c r="J15" s="186"/>
      <c r="K15" s="129"/>
      <c r="L15" s="130"/>
      <c r="M15" s="131"/>
      <c r="N15" s="132"/>
      <c r="O15" s="132"/>
      <c r="P15" s="133"/>
      <c r="Q15" s="197"/>
      <c r="R15" s="443"/>
      <c r="S15" s="198"/>
      <c r="T15" s="459"/>
      <c r="U15" s="460"/>
    </row>
    <row r="16" spans="2:22">
      <c r="B16" s="317">
        <v>6</v>
      </c>
      <c r="C16" s="164" t="s">
        <v>153</v>
      </c>
      <c r="D16" s="157" t="s">
        <v>127</v>
      </c>
      <c r="E16" s="122" t="s">
        <v>436</v>
      </c>
      <c r="F16" s="158" t="s">
        <v>129</v>
      </c>
      <c r="G16" s="159" t="s">
        <v>437</v>
      </c>
      <c r="H16" s="160">
        <v>1</v>
      </c>
      <c r="I16" s="162">
        <v>30.7</v>
      </c>
      <c r="J16" s="162">
        <v>1.1000000000000001</v>
      </c>
      <c r="K16" s="129">
        <f>H16*I16*J16</f>
        <v>33.770000000000003</v>
      </c>
      <c r="L16" s="165"/>
      <c r="M16" s="131">
        <v>0</v>
      </c>
      <c r="N16" s="132">
        <v>0</v>
      </c>
      <c r="O16" s="132">
        <v>0</v>
      </c>
      <c r="P16" s="133">
        <f>M16*N16*O16</f>
        <v>0</v>
      </c>
      <c r="Q16" s="199">
        <f>K16-P16</f>
        <v>33.770000000000003</v>
      </c>
      <c r="R16" s="443">
        <v>1</v>
      </c>
      <c r="S16" s="338">
        <f>Q16*R16</f>
        <v>33.770000000000003</v>
      </c>
      <c r="T16" s="459">
        <v>33.770000000000003</v>
      </c>
      <c r="U16" s="460">
        <f>S16-T16</f>
        <v>0</v>
      </c>
      <c r="V16" s="256"/>
    </row>
    <row r="17" spans="2:22" ht="15" customHeight="1" thickBot="1">
      <c r="B17" s="489"/>
      <c r="C17" s="164" t="s">
        <v>438</v>
      </c>
      <c r="D17" s="157"/>
      <c r="E17" s="157"/>
      <c r="F17" s="158"/>
      <c r="G17" s="159"/>
      <c r="H17" s="160"/>
      <c r="I17" s="162"/>
      <c r="J17" s="162"/>
      <c r="K17" s="129"/>
      <c r="L17" s="165"/>
      <c r="M17" s="484"/>
      <c r="N17" s="380"/>
      <c r="O17" s="380"/>
      <c r="P17" s="485"/>
      <c r="Q17" s="347"/>
      <c r="R17" s="443"/>
      <c r="S17" s="198"/>
      <c r="T17" s="457"/>
      <c r="U17" s="460"/>
      <c r="V17" s="256"/>
    </row>
    <row r="18" spans="2:22">
      <c r="B18" s="317"/>
      <c r="C18" s="161"/>
      <c r="D18" s="122"/>
      <c r="E18" s="122"/>
      <c r="F18" s="124"/>
      <c r="G18" s="159"/>
      <c r="H18" s="160"/>
      <c r="I18" s="162"/>
      <c r="J18" s="127"/>
      <c r="K18" s="129"/>
      <c r="L18" s="166"/>
      <c r="M18" s="169"/>
      <c r="N18" s="170"/>
      <c r="O18" s="170"/>
      <c r="P18" s="171"/>
      <c r="Q18" s="347"/>
      <c r="R18" s="443"/>
      <c r="S18" s="198"/>
      <c r="T18" s="457"/>
      <c r="U18" s="488"/>
      <c r="V18" s="256"/>
    </row>
    <row r="19" spans="2:22">
      <c r="B19" s="317">
        <v>10</v>
      </c>
      <c r="C19" s="164" t="s">
        <v>153</v>
      </c>
      <c r="D19" s="157" t="s">
        <v>127</v>
      </c>
      <c r="E19" s="157" t="s">
        <v>449</v>
      </c>
      <c r="F19" s="158" t="s">
        <v>129</v>
      </c>
      <c r="G19" s="159" t="s">
        <v>450</v>
      </c>
      <c r="H19" s="160">
        <v>1</v>
      </c>
      <c r="I19" s="162">
        <v>49.2</v>
      </c>
      <c r="J19" s="162">
        <v>1.1000000000000001</v>
      </c>
      <c r="K19" s="129">
        <f>H19*I19*J19</f>
        <v>54.120000000000005</v>
      </c>
      <c r="L19" s="165"/>
      <c r="M19" s="131">
        <v>0</v>
      </c>
      <c r="N19" s="132">
        <v>0</v>
      </c>
      <c r="O19" s="132">
        <v>0</v>
      </c>
      <c r="P19" s="133">
        <f>M19*N19*O19</f>
        <v>0</v>
      </c>
      <c r="Q19" s="347">
        <f>K19-P19</f>
        <v>54.120000000000005</v>
      </c>
      <c r="R19" s="373">
        <v>1</v>
      </c>
      <c r="S19" s="338">
        <f>Q19*R19</f>
        <v>54.120000000000005</v>
      </c>
      <c r="T19" s="459">
        <v>54.12</v>
      </c>
      <c r="U19" s="460">
        <f>S19-T19</f>
        <v>0</v>
      </c>
      <c r="V19" s="256"/>
    </row>
    <row r="20" spans="2:22">
      <c r="B20" s="317"/>
      <c r="C20" s="161" t="s">
        <v>135</v>
      </c>
      <c r="D20" s="157"/>
      <c r="E20" s="157"/>
      <c r="F20" s="158"/>
      <c r="G20" s="159"/>
      <c r="H20" s="160"/>
      <c r="I20" s="162"/>
      <c r="J20" s="162"/>
      <c r="K20" s="129"/>
      <c r="L20" s="165"/>
      <c r="M20" s="484"/>
      <c r="N20" s="380"/>
      <c r="O20" s="380"/>
      <c r="P20" s="485"/>
      <c r="Q20" s="347"/>
      <c r="R20" s="373"/>
      <c r="S20" s="338"/>
      <c r="T20" s="459"/>
      <c r="U20" s="460"/>
      <c r="V20" s="256"/>
    </row>
    <row r="21" spans="2:22" ht="15" thickBot="1">
      <c r="B21" s="317"/>
      <c r="C21" s="164"/>
      <c r="D21" s="157"/>
      <c r="E21" s="157"/>
      <c r="F21" s="158"/>
      <c r="G21" s="159"/>
      <c r="H21" s="160"/>
      <c r="I21" s="162"/>
      <c r="J21" s="162"/>
      <c r="K21" s="129"/>
      <c r="L21" s="165"/>
      <c r="M21" s="484"/>
      <c r="N21" s="380"/>
      <c r="O21" s="380"/>
      <c r="P21" s="485"/>
      <c r="Q21" s="347"/>
      <c r="R21" s="373"/>
      <c r="S21" s="338"/>
      <c r="T21" s="459"/>
      <c r="U21" s="460"/>
      <c r="V21" s="256"/>
    </row>
    <row r="22" spans="2:22">
      <c r="B22" s="490">
        <v>14</v>
      </c>
      <c r="C22" s="161" t="s">
        <v>460</v>
      </c>
      <c r="D22" s="157" t="s">
        <v>127</v>
      </c>
      <c r="E22" s="122" t="s">
        <v>461</v>
      </c>
      <c r="F22" s="122" t="s">
        <v>462</v>
      </c>
      <c r="G22" s="125" t="s">
        <v>463</v>
      </c>
      <c r="H22" s="126">
        <v>1</v>
      </c>
      <c r="I22" s="127">
        <v>34.92</v>
      </c>
      <c r="J22" s="127">
        <v>1.4</v>
      </c>
      <c r="K22" s="129">
        <f>H22*I22*J22</f>
        <v>48.887999999999998</v>
      </c>
      <c r="L22" s="166"/>
      <c r="M22" s="169">
        <v>0</v>
      </c>
      <c r="N22" s="486">
        <v>0</v>
      </c>
      <c r="O22" s="486">
        <v>0</v>
      </c>
      <c r="P22" s="487">
        <v>0</v>
      </c>
      <c r="Q22" s="347">
        <f>SUM(K22:K23)-P22</f>
        <v>48.887999999999998</v>
      </c>
      <c r="R22" s="373">
        <v>0.9</v>
      </c>
      <c r="S22" s="338">
        <f>Q22*R22</f>
        <v>43.999200000000002</v>
      </c>
      <c r="T22" s="459">
        <v>43.999200000000002</v>
      </c>
      <c r="U22" s="460">
        <f>S22-T22</f>
        <v>0</v>
      </c>
      <c r="V22" s="256" t="s">
        <v>464</v>
      </c>
    </row>
    <row r="23" spans="2:22">
      <c r="B23" s="282"/>
      <c r="C23" s="161" t="s">
        <v>465</v>
      </c>
      <c r="D23" s="161"/>
      <c r="E23" s="122"/>
      <c r="F23" s="122"/>
      <c r="G23" s="125"/>
      <c r="H23" s="126"/>
      <c r="I23" s="127"/>
      <c r="J23" s="127"/>
      <c r="K23" s="129"/>
      <c r="L23" s="166"/>
      <c r="M23" s="169"/>
      <c r="N23" s="170"/>
      <c r="O23" s="170"/>
      <c r="P23" s="171"/>
      <c r="Q23" s="347"/>
      <c r="R23" s="373"/>
      <c r="S23" s="338"/>
      <c r="T23" s="459"/>
      <c r="U23" s="460"/>
      <c r="V23" s="256" t="s">
        <v>466</v>
      </c>
    </row>
    <row r="24" spans="2:22">
      <c r="B24" s="282"/>
      <c r="C24" s="161"/>
      <c r="D24" s="134"/>
      <c r="E24" s="122"/>
      <c r="F24" s="124"/>
      <c r="G24" s="125"/>
      <c r="H24" s="126"/>
      <c r="I24" s="127"/>
      <c r="J24" s="128"/>
      <c r="K24" s="129"/>
      <c r="L24" s="130"/>
      <c r="M24" s="169"/>
      <c r="N24" s="170"/>
      <c r="O24" s="170"/>
      <c r="P24" s="171"/>
      <c r="Q24" s="197"/>
      <c r="R24" s="373"/>
      <c r="S24" s="338"/>
      <c r="T24" s="459"/>
      <c r="U24" s="460"/>
      <c r="V24" s="256"/>
    </row>
    <row r="25" spans="2:22">
      <c r="B25" s="491">
        <v>1</v>
      </c>
      <c r="C25" s="480" t="s">
        <v>423</v>
      </c>
      <c r="D25" s="481" t="s">
        <v>424</v>
      </c>
      <c r="E25" s="134" t="s">
        <v>425</v>
      </c>
      <c r="F25" s="134" t="s">
        <v>426</v>
      </c>
      <c r="G25" s="482" t="s">
        <v>427</v>
      </c>
      <c r="H25" s="483">
        <v>1</v>
      </c>
      <c r="I25" s="128">
        <v>9</v>
      </c>
      <c r="J25" s="128">
        <v>1.4</v>
      </c>
      <c r="K25" s="173">
        <f>H25*I25*J25</f>
        <v>12.6</v>
      </c>
      <c r="L25" s="130"/>
      <c r="M25" s="131">
        <v>0</v>
      </c>
      <c r="N25" s="132">
        <v>0</v>
      </c>
      <c r="O25" s="132">
        <v>0</v>
      </c>
      <c r="P25" s="133">
        <f>M25*N25*O25</f>
        <v>0</v>
      </c>
      <c r="Q25" s="199">
        <f>K25</f>
        <v>12.6</v>
      </c>
      <c r="R25" s="373">
        <v>1</v>
      </c>
      <c r="S25" s="198">
        <f>Q25*R25</f>
        <v>12.6</v>
      </c>
      <c r="T25" s="457">
        <v>12.6</v>
      </c>
      <c r="U25" s="488">
        <f>S25-T25</f>
        <v>0</v>
      </c>
      <c r="V25" s="256"/>
    </row>
    <row r="26" spans="2:22">
      <c r="B26" s="282"/>
      <c r="C26" s="161" t="s">
        <v>428</v>
      </c>
      <c r="D26" s="122"/>
      <c r="E26" s="122"/>
      <c r="F26" s="122"/>
      <c r="G26" s="243"/>
      <c r="H26" s="126"/>
      <c r="I26" s="127"/>
      <c r="J26" s="128"/>
      <c r="K26" s="129"/>
      <c r="L26" s="130"/>
      <c r="M26" s="131"/>
      <c r="N26" s="132"/>
      <c r="O26" s="132"/>
      <c r="P26" s="133"/>
      <c r="Q26" s="199"/>
      <c r="R26" s="373"/>
      <c r="S26" s="198"/>
      <c r="T26" s="457"/>
      <c r="U26" s="488"/>
      <c r="V26" s="256"/>
    </row>
    <row r="27" spans="2:22">
      <c r="B27" s="282"/>
      <c r="C27" s="161"/>
      <c r="D27" s="122"/>
      <c r="E27" s="122"/>
      <c r="F27" s="122"/>
      <c r="G27" s="243"/>
      <c r="H27" s="126"/>
      <c r="I27" s="127"/>
      <c r="J27" s="128"/>
      <c r="K27" s="129"/>
      <c r="L27" s="130"/>
      <c r="M27" s="131"/>
      <c r="N27" s="132"/>
      <c r="O27" s="132"/>
      <c r="P27" s="133"/>
      <c r="Q27" s="199"/>
      <c r="R27" s="443"/>
      <c r="S27" s="198"/>
      <c r="T27" s="457"/>
      <c r="U27" s="488"/>
      <c r="V27" s="256"/>
    </row>
    <row r="28" spans="2:22">
      <c r="B28" s="282">
        <v>4</v>
      </c>
      <c r="C28" s="161" t="s">
        <v>423</v>
      </c>
      <c r="D28" s="122" t="s">
        <v>429</v>
      </c>
      <c r="E28" s="122" t="s">
        <v>430</v>
      </c>
      <c r="F28" s="124" t="s">
        <v>426</v>
      </c>
      <c r="G28" s="125" t="s">
        <v>431</v>
      </c>
      <c r="H28" s="126">
        <v>1</v>
      </c>
      <c r="I28" s="127">
        <v>16.5</v>
      </c>
      <c r="J28" s="127">
        <v>1.4</v>
      </c>
      <c r="K28" s="129">
        <f>H28*I28*J28</f>
        <v>23.099999999999998</v>
      </c>
      <c r="L28" s="130"/>
      <c r="M28" s="131">
        <v>0</v>
      </c>
      <c r="N28" s="132">
        <v>0</v>
      </c>
      <c r="O28" s="132">
        <v>0</v>
      </c>
      <c r="P28" s="133">
        <f>M28*N28*O28</f>
        <v>0</v>
      </c>
      <c r="Q28" s="199">
        <f>K28-P28</f>
        <v>23.099999999999998</v>
      </c>
      <c r="R28" s="443">
        <v>1</v>
      </c>
      <c r="S28" s="338">
        <f>Q28*R28</f>
        <v>23.099999999999998</v>
      </c>
      <c r="T28" s="459">
        <v>23.1</v>
      </c>
      <c r="U28" s="460">
        <f>S28-T28</f>
        <v>0</v>
      </c>
      <c r="V28" s="256"/>
    </row>
    <row r="29" spans="2:22">
      <c r="B29" s="282"/>
      <c r="C29" s="161" t="s">
        <v>432</v>
      </c>
      <c r="D29" s="122"/>
      <c r="E29" s="123"/>
      <c r="F29" s="124"/>
      <c r="G29" s="125"/>
      <c r="H29" s="126"/>
      <c r="I29" s="127"/>
      <c r="J29" s="128"/>
      <c r="K29" s="129"/>
      <c r="L29" s="130"/>
      <c r="M29" s="131"/>
      <c r="N29" s="132"/>
      <c r="O29" s="132"/>
      <c r="P29" s="133"/>
      <c r="Q29" s="199"/>
      <c r="R29" s="443"/>
      <c r="S29" s="198"/>
      <c r="T29" s="457"/>
      <c r="U29" s="488"/>
      <c r="V29" s="256"/>
    </row>
    <row r="30" spans="2:22">
      <c r="B30" s="317"/>
      <c r="C30" s="164"/>
      <c r="D30" s="157"/>
      <c r="E30" s="167"/>
      <c r="F30" s="158"/>
      <c r="G30" s="159"/>
      <c r="H30" s="160"/>
      <c r="I30" s="162"/>
      <c r="J30" s="127"/>
      <c r="K30" s="129"/>
      <c r="L30" s="166"/>
      <c r="M30" s="169"/>
      <c r="N30" s="170"/>
      <c r="O30" s="170"/>
      <c r="P30" s="171"/>
      <c r="Q30" s="199"/>
      <c r="R30" s="443"/>
      <c r="S30" s="198"/>
      <c r="T30" s="457"/>
      <c r="U30" s="488"/>
      <c r="V30" s="256"/>
    </row>
    <row r="31" spans="2:22">
      <c r="B31" s="317">
        <v>5</v>
      </c>
      <c r="C31" s="161" t="s">
        <v>423</v>
      </c>
      <c r="D31" s="122" t="s">
        <v>429</v>
      </c>
      <c r="E31" s="123" t="s">
        <v>433</v>
      </c>
      <c r="F31" s="124" t="s">
        <v>426</v>
      </c>
      <c r="G31" s="159" t="s">
        <v>434</v>
      </c>
      <c r="H31" s="160">
        <v>1</v>
      </c>
      <c r="I31" s="162">
        <v>45</v>
      </c>
      <c r="J31" s="127">
        <v>1.4</v>
      </c>
      <c r="K31" s="129">
        <f>H31*I31*J31</f>
        <v>62.999999999999993</v>
      </c>
      <c r="L31" s="166"/>
      <c r="M31" s="131">
        <v>0</v>
      </c>
      <c r="N31" s="132">
        <v>0</v>
      </c>
      <c r="O31" s="132">
        <v>0</v>
      </c>
      <c r="P31" s="133">
        <f>M31*N31*O31</f>
        <v>0</v>
      </c>
      <c r="Q31" s="199">
        <f>K31-P31</f>
        <v>62.999999999999993</v>
      </c>
      <c r="R31" s="443">
        <v>1</v>
      </c>
      <c r="S31" s="338">
        <f>Q31*R31</f>
        <v>62.999999999999993</v>
      </c>
      <c r="T31" s="459">
        <v>63</v>
      </c>
      <c r="U31" s="460">
        <f>S31-T31</f>
        <v>0</v>
      </c>
      <c r="V31" s="256"/>
    </row>
    <row r="32" spans="2:22">
      <c r="B32" s="317"/>
      <c r="C32" s="161" t="s">
        <v>435</v>
      </c>
      <c r="D32" s="157"/>
      <c r="F32" s="158"/>
      <c r="G32" s="159"/>
      <c r="H32" s="160"/>
      <c r="I32" s="162"/>
      <c r="J32" s="127"/>
      <c r="K32" s="129"/>
      <c r="L32" s="166"/>
      <c r="M32" s="169"/>
      <c r="N32" s="170"/>
      <c r="O32" s="170"/>
      <c r="P32" s="171"/>
      <c r="Q32" s="199"/>
      <c r="R32" s="443"/>
      <c r="S32" s="198"/>
      <c r="T32" s="457"/>
      <c r="U32" s="488"/>
      <c r="V32" s="256"/>
    </row>
    <row r="33" spans="1:22">
      <c r="B33" s="317"/>
      <c r="C33" s="164"/>
      <c r="D33" s="157"/>
      <c r="E33" s="122"/>
      <c r="F33" s="158"/>
      <c r="G33" s="159"/>
      <c r="H33" s="160"/>
      <c r="I33" s="162"/>
      <c r="J33" s="162"/>
      <c r="K33" s="129"/>
      <c r="L33" s="165"/>
      <c r="M33" s="484"/>
      <c r="N33" s="380"/>
      <c r="O33" s="380"/>
      <c r="P33" s="485"/>
      <c r="Q33" s="199"/>
      <c r="R33" s="443"/>
      <c r="S33" s="198"/>
      <c r="T33" s="457"/>
      <c r="U33" s="488"/>
      <c r="V33" s="256"/>
    </row>
    <row r="34" spans="1:22">
      <c r="B34" s="317">
        <v>7</v>
      </c>
      <c r="C34" s="161" t="s">
        <v>423</v>
      </c>
      <c r="D34" s="122" t="s">
        <v>429</v>
      </c>
      <c r="E34" s="122" t="s">
        <v>439</v>
      </c>
      <c r="F34" s="124" t="s">
        <v>426</v>
      </c>
      <c r="G34" s="159" t="s">
        <v>440</v>
      </c>
      <c r="H34" s="160">
        <v>1</v>
      </c>
      <c r="I34" s="162">
        <v>28.31</v>
      </c>
      <c r="J34" s="127">
        <v>1.4</v>
      </c>
      <c r="K34" s="129">
        <f>H34*I34*J34</f>
        <v>39.633999999999993</v>
      </c>
      <c r="L34" s="166"/>
      <c r="M34" s="131">
        <v>0</v>
      </c>
      <c r="N34" s="132">
        <v>0</v>
      </c>
      <c r="O34" s="132">
        <v>0</v>
      </c>
      <c r="P34" s="133">
        <f>M34*N34*O34</f>
        <v>0</v>
      </c>
      <c r="Q34" s="199">
        <f>K34-P34</f>
        <v>39.633999999999993</v>
      </c>
      <c r="R34" s="443">
        <v>1</v>
      </c>
      <c r="S34" s="338">
        <f>Q34*R34</f>
        <v>39.633999999999993</v>
      </c>
      <c r="T34" s="459">
        <v>39.634</v>
      </c>
      <c r="U34" s="460">
        <f>S34-T34</f>
        <v>0</v>
      </c>
      <c r="V34" s="256"/>
    </row>
    <row r="35" spans="1:22">
      <c r="B35" s="317"/>
      <c r="C35" s="161" t="s">
        <v>441</v>
      </c>
      <c r="D35" s="157"/>
      <c r="E35" s="122"/>
      <c r="F35" s="158"/>
      <c r="G35" s="159"/>
      <c r="H35" s="160"/>
      <c r="I35" s="162"/>
      <c r="J35" s="127"/>
      <c r="K35" s="129"/>
      <c r="L35" s="166"/>
      <c r="M35" s="169"/>
      <c r="N35" s="170"/>
      <c r="O35" s="170"/>
      <c r="P35" s="171"/>
      <c r="Q35" s="479"/>
      <c r="R35" s="443"/>
      <c r="S35" s="198"/>
      <c r="T35" s="457"/>
      <c r="U35" s="488"/>
      <c r="V35" s="256"/>
    </row>
    <row r="36" spans="1:22" ht="15" customHeight="1" thickBot="1">
      <c r="B36" s="489"/>
      <c r="C36" s="161"/>
      <c r="D36" s="122"/>
      <c r="E36" s="122"/>
      <c r="F36" s="122"/>
      <c r="G36" s="125"/>
      <c r="H36" s="126"/>
      <c r="I36" s="127"/>
      <c r="J36" s="127"/>
      <c r="K36" s="168"/>
      <c r="L36" s="166"/>
      <c r="M36" s="169"/>
      <c r="N36" s="170"/>
      <c r="O36" s="170"/>
      <c r="P36" s="171"/>
      <c r="Q36" s="347"/>
      <c r="R36" s="443"/>
      <c r="S36" s="198"/>
      <c r="T36" s="457"/>
      <c r="U36" s="488"/>
      <c r="V36" s="256"/>
    </row>
    <row r="37" spans="1:22">
      <c r="B37" s="317">
        <v>8</v>
      </c>
      <c r="C37" s="161" t="s">
        <v>423</v>
      </c>
      <c r="D37" s="122" t="s">
        <v>429</v>
      </c>
      <c r="E37" s="122" t="s">
        <v>442</v>
      </c>
      <c r="F37" s="124" t="s">
        <v>426</v>
      </c>
      <c r="G37" s="159" t="s">
        <v>443</v>
      </c>
      <c r="H37" s="160">
        <v>1</v>
      </c>
      <c r="I37" s="162">
        <v>24.08</v>
      </c>
      <c r="J37" s="127">
        <v>1.4</v>
      </c>
      <c r="K37" s="129">
        <f>H37*I37*J37</f>
        <v>33.711999999999996</v>
      </c>
      <c r="L37" s="166"/>
      <c r="M37" s="131">
        <v>0</v>
      </c>
      <c r="N37" s="132">
        <v>0</v>
      </c>
      <c r="O37" s="132">
        <v>0</v>
      </c>
      <c r="P37" s="133">
        <f>M37*N37*O37</f>
        <v>0</v>
      </c>
      <c r="Q37" s="199">
        <f>K37-P37</f>
        <v>33.711999999999996</v>
      </c>
      <c r="R37" s="443">
        <v>1</v>
      </c>
      <c r="S37" s="338">
        <f>Q37*R37</f>
        <v>33.711999999999996</v>
      </c>
      <c r="T37" s="459">
        <v>33.712000000000003</v>
      </c>
      <c r="U37" s="460">
        <f>S37-T37</f>
        <v>0</v>
      </c>
      <c r="V37" s="256"/>
    </row>
    <row r="38" spans="1:22">
      <c r="B38" s="317"/>
      <c r="C38" s="161" t="s">
        <v>444</v>
      </c>
      <c r="D38" s="157"/>
      <c r="E38" s="122"/>
      <c r="F38" s="158"/>
      <c r="G38" s="159"/>
      <c r="H38" s="160"/>
      <c r="I38" s="162"/>
      <c r="J38" s="127"/>
      <c r="K38" s="129"/>
      <c r="L38" s="166"/>
      <c r="M38" s="169"/>
      <c r="N38" s="170"/>
      <c r="O38" s="170"/>
      <c r="P38" s="171"/>
      <c r="Q38" s="199"/>
      <c r="R38" s="443"/>
      <c r="S38" s="198"/>
      <c r="T38" s="457"/>
      <c r="U38" s="488"/>
      <c r="V38" s="256"/>
    </row>
    <row r="39" spans="1:22">
      <c r="B39" s="317"/>
      <c r="C39" s="161"/>
      <c r="D39" s="157"/>
      <c r="E39" s="122"/>
      <c r="F39" s="158"/>
      <c r="G39" s="159"/>
      <c r="H39" s="160"/>
      <c r="I39" s="162"/>
      <c r="J39" s="127"/>
      <c r="K39" s="129"/>
      <c r="L39" s="166"/>
      <c r="M39" s="169"/>
      <c r="N39" s="170"/>
      <c r="O39" s="170"/>
      <c r="P39" s="171"/>
      <c r="Q39" s="199"/>
      <c r="R39" s="443"/>
      <c r="S39" s="198"/>
      <c r="T39" s="457"/>
      <c r="U39" s="488"/>
      <c r="V39" s="256"/>
    </row>
    <row r="40" spans="1:22">
      <c r="B40" s="317">
        <v>9</v>
      </c>
      <c r="C40" s="161" t="s">
        <v>423</v>
      </c>
      <c r="D40" s="122" t="s">
        <v>429</v>
      </c>
      <c r="E40" t="s">
        <v>445</v>
      </c>
      <c r="F40" s="124" t="s">
        <v>426</v>
      </c>
      <c r="G40" s="159" t="s">
        <v>446</v>
      </c>
      <c r="H40" s="160">
        <v>1</v>
      </c>
      <c r="I40" s="162">
        <v>7.5</v>
      </c>
      <c r="J40" s="127">
        <v>1.4</v>
      </c>
      <c r="K40" s="129">
        <f>H40*I40*J40</f>
        <v>10.5</v>
      </c>
      <c r="L40" s="166"/>
      <c r="M40" s="131">
        <v>0</v>
      </c>
      <c r="N40" s="132">
        <v>0</v>
      </c>
      <c r="O40" s="132">
        <v>0</v>
      </c>
      <c r="P40" s="133">
        <f>M40*N40*O40</f>
        <v>0</v>
      </c>
      <c r="Q40" s="199">
        <f>K40-P40</f>
        <v>10.5</v>
      </c>
      <c r="R40" s="443">
        <v>0.9</v>
      </c>
      <c r="S40" s="338">
        <f>Q40*R40</f>
        <v>9.4500000000000011</v>
      </c>
      <c r="T40" s="459">
        <v>9.4499999999999993</v>
      </c>
      <c r="U40" s="460">
        <f>S40-T40</f>
        <v>0</v>
      </c>
      <c r="V40" s="256" t="s">
        <v>447</v>
      </c>
    </row>
    <row r="41" spans="1:22">
      <c r="B41" s="317"/>
      <c r="C41" s="161" t="s">
        <v>448</v>
      </c>
      <c r="D41" s="157"/>
      <c r="E41" s="122"/>
      <c r="F41" s="158"/>
      <c r="G41" s="159"/>
      <c r="H41" s="160">
        <v>1</v>
      </c>
      <c r="I41" s="162">
        <v>4.07</v>
      </c>
      <c r="J41" s="127">
        <v>1.6</v>
      </c>
      <c r="K41" s="129">
        <f>H41*I41*J41</f>
        <v>6.5120000000000005</v>
      </c>
      <c r="L41" s="166"/>
      <c r="M41" s="131">
        <v>0</v>
      </c>
      <c r="N41" s="132">
        <v>0</v>
      </c>
      <c r="O41" s="132">
        <v>0</v>
      </c>
      <c r="P41" s="133">
        <f>M41*N41*O41</f>
        <v>0</v>
      </c>
      <c r="Q41" s="199">
        <f>K41-P41</f>
        <v>6.5120000000000005</v>
      </c>
      <c r="R41" s="443">
        <v>0.9</v>
      </c>
      <c r="S41" s="338">
        <f>Q41*R41</f>
        <v>5.8608000000000002</v>
      </c>
      <c r="T41" s="459">
        <v>5.8608000000000002</v>
      </c>
      <c r="U41" s="460">
        <f>S41-T41</f>
        <v>0</v>
      </c>
      <c r="V41" s="256" t="s">
        <v>447</v>
      </c>
    </row>
    <row r="42" spans="1:22">
      <c r="B42" s="317"/>
      <c r="C42" s="161"/>
      <c r="D42" s="157"/>
      <c r="E42" s="122"/>
      <c r="F42" s="158"/>
      <c r="G42" s="159"/>
      <c r="H42" s="160">
        <v>1</v>
      </c>
      <c r="I42" s="162">
        <v>21.58</v>
      </c>
      <c r="J42" s="127">
        <v>1.65</v>
      </c>
      <c r="K42" s="129">
        <f>H42*I42*J42</f>
        <v>35.606999999999992</v>
      </c>
      <c r="L42" s="166"/>
      <c r="M42" s="131">
        <v>0</v>
      </c>
      <c r="N42" s="132">
        <v>0</v>
      </c>
      <c r="O42" s="132">
        <v>0</v>
      </c>
      <c r="P42" s="133">
        <f>M42*N42*O42</f>
        <v>0</v>
      </c>
      <c r="Q42" s="199">
        <f>K42-P42</f>
        <v>35.606999999999992</v>
      </c>
      <c r="R42" s="373">
        <v>0.9</v>
      </c>
      <c r="S42" s="338">
        <f>Q42*R42</f>
        <v>32.046299999999995</v>
      </c>
      <c r="T42" s="459">
        <v>32.046300000000002</v>
      </c>
      <c r="U42" s="460">
        <f>S42-T42</f>
        <v>0</v>
      </c>
      <c r="V42" s="256" t="s">
        <v>447</v>
      </c>
    </row>
    <row r="43" spans="1:22">
      <c r="A43" s="100">
        <v>1</v>
      </c>
      <c r="B43" s="317">
        <v>11</v>
      </c>
      <c r="C43" s="164" t="s">
        <v>423</v>
      </c>
      <c r="D43" s="122" t="s">
        <v>451</v>
      </c>
      <c r="E43" s="157" t="s">
        <v>452</v>
      </c>
      <c r="F43" s="158" t="s">
        <v>453</v>
      </c>
      <c r="G43" s="159" t="s">
        <v>454</v>
      </c>
      <c r="H43" s="160">
        <v>1</v>
      </c>
      <c r="I43" s="162">
        <v>6.43</v>
      </c>
      <c r="J43" s="162">
        <v>1.4</v>
      </c>
      <c r="K43" s="129">
        <f>H43*I43*J43</f>
        <v>9.0019999999999989</v>
      </c>
      <c r="L43" s="165"/>
      <c r="M43" s="169">
        <v>0</v>
      </c>
      <c r="N43" s="170">
        <v>0</v>
      </c>
      <c r="O43" s="170">
        <v>0</v>
      </c>
      <c r="P43" s="171">
        <f>M43*N43*O43</f>
        <v>0</v>
      </c>
      <c r="Q43" s="347">
        <f>K43-P43</f>
        <v>9.0019999999999989</v>
      </c>
      <c r="R43" s="373">
        <v>1</v>
      </c>
      <c r="S43" s="338">
        <f>Q43*R43</f>
        <v>9.0019999999999989</v>
      </c>
      <c r="T43" s="459">
        <v>9.0020000000000007</v>
      </c>
      <c r="U43" s="460">
        <f>S43-T43</f>
        <v>0</v>
      </c>
      <c r="V43" s="256"/>
    </row>
    <row r="44" spans="1:22">
      <c r="B44" s="317"/>
      <c r="C44" s="161" t="s">
        <v>455</v>
      </c>
      <c r="D44" s="157"/>
      <c r="E44" s="157"/>
      <c r="F44" s="158"/>
      <c r="G44" s="159"/>
      <c r="H44" s="160"/>
      <c r="I44" s="162"/>
      <c r="J44" s="162"/>
      <c r="K44" s="129"/>
      <c r="L44" s="165"/>
      <c r="M44" s="484"/>
      <c r="N44" s="380"/>
      <c r="O44" s="380"/>
      <c r="P44" s="485"/>
      <c r="Q44" s="347"/>
      <c r="R44" s="373"/>
      <c r="S44" s="338"/>
      <c r="T44" s="459"/>
      <c r="U44" s="460"/>
      <c r="V44" s="256"/>
    </row>
    <row r="45" spans="1:22">
      <c r="B45" s="317"/>
      <c r="C45" s="164"/>
      <c r="D45" s="157"/>
      <c r="E45" s="157"/>
      <c r="F45" s="158"/>
      <c r="G45" s="159"/>
      <c r="H45" s="160"/>
      <c r="I45" s="162"/>
      <c r="J45" s="162"/>
      <c r="K45" s="129"/>
      <c r="L45" s="165"/>
      <c r="M45" s="484"/>
      <c r="N45" s="380"/>
      <c r="O45" s="380"/>
      <c r="P45" s="485"/>
      <c r="Q45" s="347"/>
      <c r="R45" s="373"/>
      <c r="S45" s="338"/>
      <c r="T45" s="459"/>
      <c r="U45" s="460"/>
      <c r="V45" s="256"/>
    </row>
    <row r="46" spans="1:22">
      <c r="B46" s="317">
        <v>12</v>
      </c>
      <c r="C46" s="164" t="s">
        <v>423</v>
      </c>
      <c r="D46" s="122" t="s">
        <v>451</v>
      </c>
      <c r="E46" s="157" t="s">
        <v>456</v>
      </c>
      <c r="F46" s="158" t="s">
        <v>453</v>
      </c>
      <c r="G46" s="159" t="s">
        <v>457</v>
      </c>
      <c r="H46" s="160">
        <v>1</v>
      </c>
      <c r="I46" s="162">
        <v>9.92</v>
      </c>
      <c r="J46" s="162">
        <v>1.4</v>
      </c>
      <c r="K46" s="129">
        <f>H46*I46*J46</f>
        <v>13.888</v>
      </c>
      <c r="L46" s="165"/>
      <c r="M46" s="169">
        <v>0</v>
      </c>
      <c r="N46" s="170">
        <v>0</v>
      </c>
      <c r="O46" s="170">
        <v>0</v>
      </c>
      <c r="P46" s="171">
        <f>M46*N46*O46</f>
        <v>0</v>
      </c>
      <c r="Q46" s="347">
        <f>K46-P46</f>
        <v>13.888</v>
      </c>
      <c r="R46" s="373">
        <v>0.9</v>
      </c>
      <c r="S46" s="338">
        <f>Q46*R46</f>
        <v>12.4992</v>
      </c>
      <c r="T46" s="459">
        <v>12.4992</v>
      </c>
      <c r="U46" s="460">
        <f>S46-T46</f>
        <v>0</v>
      </c>
      <c r="V46" s="256" t="s">
        <v>458</v>
      </c>
    </row>
    <row r="47" spans="1:22">
      <c r="B47" s="317"/>
      <c r="C47" s="161" t="s">
        <v>459</v>
      </c>
      <c r="D47" s="157"/>
      <c r="E47" s="157"/>
      <c r="F47" s="158"/>
      <c r="G47" s="159"/>
      <c r="H47" s="160"/>
      <c r="I47" s="162"/>
      <c r="J47" s="162"/>
      <c r="K47" s="129"/>
      <c r="L47" s="165"/>
      <c r="M47" s="484"/>
      <c r="N47" s="380"/>
      <c r="O47" s="380"/>
      <c r="P47" s="485"/>
      <c r="Q47" s="347"/>
      <c r="R47" s="373"/>
      <c r="S47" s="338"/>
      <c r="T47" s="459"/>
      <c r="U47" s="460"/>
      <c r="V47" s="256"/>
    </row>
    <row r="48" spans="1:22" ht="15" thickBot="1">
      <c r="B48" s="317"/>
      <c r="C48" s="164"/>
      <c r="D48" s="157"/>
      <c r="E48" s="157"/>
      <c r="F48" s="158"/>
      <c r="G48" s="159"/>
      <c r="H48" s="160"/>
      <c r="I48" s="162"/>
      <c r="J48" s="127"/>
      <c r="K48" s="129"/>
      <c r="L48" s="165"/>
      <c r="M48" s="484"/>
      <c r="N48" s="380"/>
      <c r="O48" s="380"/>
      <c r="P48" s="485"/>
      <c r="Q48" s="347"/>
      <c r="R48" s="373"/>
      <c r="S48" s="338"/>
      <c r="T48" s="459"/>
      <c r="U48" s="460"/>
      <c r="V48" s="256"/>
    </row>
    <row r="49" spans="2:22">
      <c r="B49" s="490">
        <v>15</v>
      </c>
      <c r="C49" s="161" t="s">
        <v>467</v>
      </c>
      <c r="D49" s="157" t="s">
        <v>451</v>
      </c>
      <c r="E49" s="122" t="s">
        <v>461</v>
      </c>
      <c r="F49" s="122" t="s">
        <v>468</v>
      </c>
      <c r="G49" s="125" t="s">
        <v>469</v>
      </c>
      <c r="H49" s="126">
        <v>1</v>
      </c>
      <c r="I49" s="127">
        <v>18.63</v>
      </c>
      <c r="J49" s="128">
        <v>1.4</v>
      </c>
      <c r="K49" s="129">
        <f>H49*I49*J49</f>
        <v>26.081999999999997</v>
      </c>
      <c r="L49" s="256"/>
      <c r="M49" s="169">
        <v>0</v>
      </c>
      <c r="N49" s="486">
        <v>0</v>
      </c>
      <c r="O49" s="486">
        <v>0</v>
      </c>
      <c r="P49" s="487">
        <v>0</v>
      </c>
      <c r="Q49" s="347">
        <f>SUM(K49:K50)-P49</f>
        <v>26.081999999999997</v>
      </c>
      <c r="R49" s="373">
        <v>0.7</v>
      </c>
      <c r="S49" s="338">
        <f>Q49*R49</f>
        <v>18.257399999999997</v>
      </c>
      <c r="T49" s="459">
        <v>18.257400000000001</v>
      </c>
      <c r="U49" s="460">
        <f>S49-T49</f>
        <v>0</v>
      </c>
      <c r="V49" s="256" t="s">
        <v>464</v>
      </c>
    </row>
    <row r="50" spans="2:22">
      <c r="B50" s="282"/>
      <c r="C50" s="161" t="s">
        <v>470</v>
      </c>
      <c r="D50" s="122"/>
      <c r="E50" s="122"/>
      <c r="F50" s="124"/>
      <c r="G50" s="125"/>
      <c r="H50" s="126"/>
      <c r="I50" s="127"/>
      <c r="J50" s="128"/>
      <c r="K50" s="129"/>
      <c r="L50" s="130"/>
      <c r="M50" s="131"/>
      <c r="N50" s="132"/>
      <c r="O50" s="132"/>
      <c r="P50" s="133"/>
      <c r="Q50" s="197"/>
      <c r="R50" s="373"/>
      <c r="S50" s="338"/>
      <c r="T50" s="459"/>
      <c r="U50" s="460"/>
      <c r="V50" s="256"/>
    </row>
    <row r="51" spans="2:22">
      <c r="B51" s="282"/>
      <c r="C51" s="161"/>
      <c r="D51" s="157"/>
      <c r="E51" s="122"/>
      <c r="F51" s="122"/>
      <c r="G51" s="125"/>
      <c r="H51" s="126"/>
      <c r="I51" s="127"/>
      <c r="J51" s="127"/>
      <c r="K51" s="129"/>
      <c r="L51" s="166"/>
      <c r="M51" s="169"/>
      <c r="N51" s="486"/>
      <c r="O51" s="486"/>
      <c r="P51" s="487"/>
      <c r="Q51" s="347"/>
      <c r="R51" s="373"/>
      <c r="S51" s="338"/>
      <c r="T51" s="459"/>
      <c r="U51" s="460"/>
      <c r="V51" s="256"/>
    </row>
    <row r="52" spans="2:22">
      <c r="B52" s="282">
        <v>16</v>
      </c>
      <c r="C52" s="161" t="s">
        <v>381</v>
      </c>
      <c r="D52" s="157" t="s">
        <v>451</v>
      </c>
      <c r="E52" s="122" t="s">
        <v>456</v>
      </c>
      <c r="F52" s="122" t="s">
        <v>468</v>
      </c>
      <c r="G52" s="125" t="s">
        <v>471</v>
      </c>
      <c r="H52" s="126">
        <v>1</v>
      </c>
      <c r="I52" s="127">
        <v>17.55</v>
      </c>
      <c r="J52" s="127">
        <v>1.4</v>
      </c>
      <c r="K52" s="129">
        <f>H52*I52*J52</f>
        <v>24.57</v>
      </c>
      <c r="L52" s="130"/>
      <c r="M52" s="169">
        <v>0</v>
      </c>
      <c r="N52" s="486">
        <v>0</v>
      </c>
      <c r="O52" s="486">
        <v>0</v>
      </c>
      <c r="P52" s="487">
        <v>0</v>
      </c>
      <c r="Q52" s="347">
        <f>SUM(K52:K53)-P52</f>
        <v>24.57</v>
      </c>
      <c r="R52" s="373">
        <v>0.1</v>
      </c>
      <c r="S52" s="338">
        <f>Q52*R52</f>
        <v>2.4570000000000003</v>
      </c>
      <c r="T52" s="459">
        <v>2.4569999999999999</v>
      </c>
      <c r="U52" s="460">
        <f>S52-T52</f>
        <v>0</v>
      </c>
      <c r="V52" s="256"/>
    </row>
    <row r="53" spans="2:22">
      <c r="B53" s="282"/>
      <c r="C53" s="161" t="s">
        <v>472</v>
      </c>
      <c r="D53" s="157"/>
      <c r="E53" s="122"/>
      <c r="F53" s="122"/>
      <c r="G53" s="125"/>
      <c r="H53" s="126"/>
      <c r="I53" s="127"/>
      <c r="J53" s="127"/>
      <c r="K53" s="129"/>
      <c r="L53" s="166"/>
      <c r="M53" s="169"/>
      <c r="N53" s="486"/>
      <c r="O53" s="486"/>
      <c r="P53" s="487"/>
      <c r="Q53" s="347"/>
      <c r="R53" s="373"/>
      <c r="S53" s="338"/>
      <c r="T53" s="459"/>
      <c r="U53" s="460"/>
      <c r="V53" s="256"/>
    </row>
    <row r="54" spans="2:22">
      <c r="B54" s="282"/>
      <c r="C54" s="164"/>
      <c r="D54" s="157"/>
      <c r="E54" s="157"/>
      <c r="F54" s="158"/>
      <c r="G54" s="159"/>
      <c r="H54" s="160"/>
      <c r="I54" s="162"/>
      <c r="J54" s="186"/>
      <c r="K54" s="129"/>
      <c r="L54" s="165"/>
      <c r="M54" s="169"/>
      <c r="N54" s="486"/>
      <c r="O54" s="486"/>
      <c r="P54" s="487"/>
      <c r="Q54" s="347"/>
      <c r="R54" s="373"/>
      <c r="S54" s="338"/>
      <c r="T54" s="459"/>
      <c r="U54" s="460"/>
    </row>
    <row r="55" spans="2:22">
      <c r="B55" s="282">
        <v>17</v>
      </c>
      <c r="C55" s="167" t="s">
        <v>499</v>
      </c>
      <c r="D55" s="539" t="s">
        <v>500</v>
      </c>
      <c r="E55" s="122" t="s">
        <v>210</v>
      </c>
      <c r="F55" s="158"/>
      <c r="G55" s="159"/>
      <c r="H55" s="160">
        <v>1</v>
      </c>
      <c r="I55" s="162">
        <v>4</v>
      </c>
      <c r="J55" s="186">
        <v>1.4</v>
      </c>
      <c r="K55" s="129">
        <f t="shared" ref="K55" si="4">H55*I55*J55</f>
        <v>5.6</v>
      </c>
      <c r="L55" s="256"/>
      <c r="M55" s="131">
        <v>0</v>
      </c>
      <c r="N55" s="132">
        <v>0</v>
      </c>
      <c r="O55" s="132">
        <v>0</v>
      </c>
      <c r="P55" s="133">
        <v>0</v>
      </c>
      <c r="Q55" s="523">
        <f t="shared" ref="Q55" si="5">K55-P55</f>
        <v>5.6</v>
      </c>
      <c r="R55" s="531">
        <v>0.8</v>
      </c>
      <c r="S55" s="417">
        <f t="shared" ref="S55" si="6">R55*Q55</f>
        <v>4.4799999999999995</v>
      </c>
      <c r="T55" s="444">
        <v>0</v>
      </c>
      <c r="U55" s="445">
        <f t="shared" ref="U55" si="7">S55-T55</f>
        <v>4.4799999999999995</v>
      </c>
    </row>
    <row r="56" spans="2:22" ht="15" thickBot="1">
      <c r="B56" s="282"/>
      <c r="C56" s="137" t="s">
        <v>501</v>
      </c>
      <c r="D56" s="157"/>
      <c r="E56" s="157"/>
      <c r="F56" s="158"/>
      <c r="G56" s="159"/>
      <c r="H56" s="160"/>
      <c r="I56" s="162"/>
      <c r="J56" s="186"/>
      <c r="K56" s="129"/>
      <c r="L56" s="165"/>
      <c r="M56" s="484"/>
      <c r="N56" s="532"/>
      <c r="O56" s="532"/>
      <c r="P56" s="533"/>
      <c r="Q56" s="534"/>
      <c r="R56" s="535"/>
      <c r="S56" s="536"/>
      <c r="T56" s="537"/>
      <c r="U56" s="538"/>
    </row>
    <row r="57" spans="2:22" ht="15" customHeight="1" thickBot="1">
      <c r="B57" s="136"/>
      <c r="C57" s="137"/>
      <c r="D57" s="137"/>
      <c r="E57" s="137"/>
      <c r="F57" s="138"/>
      <c r="G57" s="139"/>
      <c r="H57" s="140"/>
      <c r="I57" s="141"/>
      <c r="J57" s="177"/>
      <c r="K57" s="142"/>
      <c r="L57" s="143"/>
      <c r="M57" s="144"/>
      <c r="N57" s="145"/>
      <c r="O57" s="145"/>
      <c r="P57" s="146"/>
      <c r="Q57" s="214"/>
      <c r="R57" s="179"/>
      <c r="S57" s="208"/>
      <c r="T57" s="209"/>
      <c r="U57" s="210"/>
    </row>
    <row r="58" spans="2:22">
      <c r="K58" s="147"/>
      <c r="N58" s="147"/>
      <c r="O58" s="147"/>
      <c r="P58" s="147" t="s">
        <v>37</v>
      </c>
      <c r="Q58" s="148">
        <f>SUM(Q3:Q57)</f>
        <v>552.75280000000009</v>
      </c>
      <c r="R58" s="154"/>
      <c r="S58" s="148">
        <f>SUM(S3:S57)</f>
        <v>482.97135999999995</v>
      </c>
      <c r="T58" s="148">
        <f>SUM(T3:T57)</f>
        <v>478.49135999999999</v>
      </c>
      <c r="U58" s="148">
        <f>SUM(U4:U57)</f>
        <v>4.4799999999999995</v>
      </c>
    </row>
    <row r="59" spans="2:22" ht="15" thickBot="1">
      <c r="B59" s="231" t="str">
        <f>VARIATIONS!B19</f>
        <v xml:space="preserve">RPJV-JOT-VOR-004 Rev00 </v>
      </c>
      <c r="P59" s="232"/>
      <c r="Q59" s="391"/>
      <c r="R59" s="98"/>
      <c r="S59" s="98"/>
      <c r="T59" s="392"/>
      <c r="U59" s="393"/>
    </row>
    <row r="60" spans="2:22" ht="52.5" thickBot="1">
      <c r="B60" s="102" t="s">
        <v>70</v>
      </c>
      <c r="C60" s="103" t="s">
        <v>71</v>
      </c>
      <c r="D60" s="103" t="s">
        <v>221</v>
      </c>
      <c r="E60" s="102" t="s">
        <v>73</v>
      </c>
      <c r="F60" s="102" t="s">
        <v>74</v>
      </c>
      <c r="G60" s="102" t="s">
        <v>75</v>
      </c>
      <c r="H60" s="563" t="s">
        <v>76</v>
      </c>
      <c r="I60" s="564"/>
      <c r="J60" s="564"/>
      <c r="K60" s="565"/>
      <c r="L60" s="104" t="s">
        <v>77</v>
      </c>
      <c r="M60" s="563" t="s">
        <v>78</v>
      </c>
      <c r="N60" s="564"/>
      <c r="O60" s="564"/>
      <c r="P60" s="565"/>
      <c r="Q60" s="394" t="s">
        <v>79</v>
      </c>
      <c r="R60" s="395" t="s">
        <v>115</v>
      </c>
      <c r="S60" s="102" t="s">
        <v>116</v>
      </c>
      <c r="T60" s="396" t="s">
        <v>117</v>
      </c>
      <c r="U60" s="397" t="s">
        <v>118</v>
      </c>
      <c r="V60" s="102" t="s">
        <v>176</v>
      </c>
    </row>
    <row r="61" spans="2:22" ht="15" thickBot="1">
      <c r="B61" s="234" t="s">
        <v>388</v>
      </c>
      <c r="C61" s="106"/>
      <c r="D61" s="106"/>
      <c r="E61" s="106"/>
      <c r="F61" s="106"/>
      <c r="G61" s="107"/>
      <c r="H61" s="108" t="s">
        <v>70</v>
      </c>
      <c r="I61" s="109" t="s">
        <v>83</v>
      </c>
      <c r="J61" s="109" t="s">
        <v>84</v>
      </c>
      <c r="K61" s="110" t="s">
        <v>85</v>
      </c>
      <c r="L61" s="111"/>
      <c r="M61" s="112" t="s">
        <v>70</v>
      </c>
      <c r="N61" s="109" t="s">
        <v>83</v>
      </c>
      <c r="O61" s="109" t="s">
        <v>84</v>
      </c>
      <c r="P61" s="110" t="s">
        <v>85</v>
      </c>
      <c r="Q61" s="398"/>
      <c r="R61" s="399"/>
      <c r="S61" s="113"/>
      <c r="T61" s="400"/>
      <c r="U61" s="401" t="s">
        <v>86</v>
      </c>
      <c r="V61" s="113"/>
    </row>
    <row r="62" spans="2:22">
      <c r="B62" s="114"/>
      <c r="C62" s="115"/>
      <c r="D62" s="115"/>
      <c r="E62" s="115"/>
      <c r="F62" s="116"/>
      <c r="G62" s="116"/>
      <c r="H62" s="114"/>
      <c r="I62" s="236"/>
      <c r="J62" s="236"/>
      <c r="K62" s="118"/>
      <c r="L62" s="119"/>
      <c r="M62" s="120"/>
      <c r="N62" s="115"/>
      <c r="O62" s="115"/>
      <c r="P62" s="118"/>
      <c r="Q62" s="402"/>
      <c r="R62" s="403"/>
      <c r="S62" s="238"/>
      <c r="T62" s="404"/>
      <c r="U62" s="405"/>
      <c r="V62" s="240"/>
    </row>
    <row r="63" spans="2:22">
      <c r="B63" s="189">
        <v>1</v>
      </c>
      <c r="C63" s="267" t="s">
        <v>389</v>
      </c>
      <c r="D63" s="414" t="s">
        <v>324</v>
      </c>
      <c r="E63" s="157" t="s">
        <v>390</v>
      </c>
      <c r="F63" s="157"/>
      <c r="G63" s="159"/>
      <c r="H63" s="160">
        <v>1</v>
      </c>
      <c r="I63" s="269">
        <v>18.937000000000001</v>
      </c>
      <c r="J63" s="123">
        <v>4.2050000000000001</v>
      </c>
      <c r="K63" s="129">
        <f>H63*I63*J63</f>
        <v>79.630085000000008</v>
      </c>
      <c r="L63" s="130"/>
      <c r="M63" s="131">
        <v>0</v>
      </c>
      <c r="N63" s="132">
        <v>0</v>
      </c>
      <c r="O63" s="132">
        <v>0</v>
      </c>
      <c r="P63" s="133">
        <v>0</v>
      </c>
      <c r="Q63" s="456">
        <f>K63-P63</f>
        <v>79.630085000000008</v>
      </c>
      <c r="R63" s="547">
        <v>0.8</v>
      </c>
      <c r="S63" s="338">
        <f>(Q63)*R63</f>
        <v>63.704068000000007</v>
      </c>
      <c r="T63" s="459">
        <v>55.741059500000006</v>
      </c>
      <c r="U63" s="326">
        <f>S63-T63</f>
        <v>7.9630085000000008</v>
      </c>
      <c r="V63" s="243"/>
    </row>
    <row r="64" spans="2:22">
      <c r="B64" s="126"/>
      <c r="C64" s="163" t="s">
        <v>391</v>
      </c>
      <c r="D64" s="122"/>
      <c r="E64" s="157"/>
      <c r="F64" s="158"/>
      <c r="G64" s="159"/>
      <c r="H64" s="160"/>
      <c r="I64" s="162"/>
      <c r="J64" s="127"/>
      <c r="K64" s="129"/>
      <c r="L64" s="130"/>
      <c r="M64" s="131"/>
      <c r="N64" s="132"/>
      <c r="O64" s="132"/>
      <c r="P64" s="133"/>
      <c r="Q64" s="376"/>
      <c r="R64" s="373"/>
      <c r="S64" s="242"/>
      <c r="T64" s="374"/>
      <c r="U64" s="375"/>
      <c r="V64" s="243"/>
    </row>
    <row r="65" spans="2:22">
      <c r="B65" s="126"/>
      <c r="C65" s="163"/>
      <c r="D65" s="134"/>
      <c r="E65" s="123"/>
      <c r="F65" s="124"/>
      <c r="G65" s="125"/>
      <c r="H65" s="126"/>
      <c r="I65" s="127"/>
      <c r="J65" s="128"/>
      <c r="K65" s="129"/>
      <c r="L65" s="130"/>
      <c r="M65" s="131"/>
      <c r="N65" s="128"/>
      <c r="O65" s="128"/>
      <c r="P65" s="133"/>
      <c r="Q65" s="378"/>
      <c r="R65" s="377"/>
      <c r="S65" s="242"/>
      <c r="T65" s="374"/>
      <c r="U65" s="375"/>
      <c r="V65" s="243"/>
    </row>
    <row r="66" spans="2:22">
      <c r="B66" s="160"/>
      <c r="C66" s="164"/>
      <c r="D66" s="122"/>
      <c r="E66" s="167"/>
      <c r="F66" s="124"/>
      <c r="G66" s="159"/>
      <c r="H66" s="160"/>
      <c r="I66" s="162"/>
      <c r="J66" s="127"/>
      <c r="K66" s="168"/>
      <c r="L66" s="166"/>
      <c r="M66" s="169"/>
      <c r="N66" s="170"/>
      <c r="O66" s="170"/>
      <c r="P66" s="171"/>
      <c r="Q66" s="378"/>
      <c r="R66" s="377"/>
      <c r="S66" s="242"/>
      <c r="T66" s="374"/>
      <c r="U66" s="375"/>
      <c r="V66" s="243"/>
    </row>
    <row r="67" spans="2:22">
      <c r="B67" s="160"/>
      <c r="C67" s="161"/>
      <c r="D67" s="157"/>
      <c r="E67" s="167"/>
      <c r="F67" s="158"/>
      <c r="G67" s="159"/>
      <c r="H67" s="160"/>
      <c r="I67" s="162"/>
      <c r="J67" s="172"/>
      <c r="K67" s="173"/>
      <c r="M67" s="174"/>
      <c r="N67" s="175"/>
      <c r="O67" s="175"/>
      <c r="P67" s="176"/>
      <c r="Q67" s="406"/>
      <c r="R67" s="407"/>
      <c r="S67" s="247"/>
      <c r="T67" s="408"/>
      <c r="U67" s="409"/>
      <c r="V67" s="248"/>
    </row>
    <row r="68" spans="2:22" ht="15" thickBot="1">
      <c r="B68" s="140"/>
      <c r="C68" s="249"/>
      <c r="D68" s="137"/>
      <c r="E68" s="137"/>
      <c r="F68" s="138"/>
      <c r="G68" s="139"/>
      <c r="H68" s="140"/>
      <c r="I68" s="141"/>
      <c r="J68" s="141"/>
      <c r="K68" s="142"/>
      <c r="L68" s="143"/>
      <c r="M68" s="144"/>
      <c r="N68" s="145"/>
      <c r="O68" s="145"/>
      <c r="P68" s="146"/>
      <c r="Q68" s="410"/>
      <c r="R68" s="411"/>
      <c r="S68" s="208"/>
      <c r="T68" s="412"/>
      <c r="U68" s="413"/>
      <c r="V68" s="252"/>
    </row>
    <row r="69" spans="2:22">
      <c r="K69" s="147"/>
      <c r="N69" s="147"/>
      <c r="O69" s="147"/>
      <c r="P69" s="147" t="s">
        <v>37</v>
      </c>
      <c r="Q69" s="148">
        <f>SUM(Q59:Q68)</f>
        <v>79.630085000000008</v>
      </c>
      <c r="R69" s="148"/>
      <c r="S69" s="148">
        <f>SUM(S59:S68)</f>
        <v>63.704068000000007</v>
      </c>
      <c r="T69" s="148">
        <f>SUM(T59:T68)</f>
        <v>55.741059500000006</v>
      </c>
      <c r="U69" s="148">
        <f>SUM(U59:U68)</f>
        <v>7.9630085000000008</v>
      </c>
    </row>
    <row r="70" spans="2:22" ht="15" thickBot="1">
      <c r="B70" s="421" t="str">
        <f>VARIATIONS!B22</f>
        <v xml:space="preserve">RPJV-JOT-VOR-005 Rev00 </v>
      </c>
      <c r="P70" s="232"/>
      <c r="Q70" s="422"/>
      <c r="R70" s="423"/>
      <c r="S70" s="423"/>
      <c r="T70" s="392"/>
      <c r="U70" s="424"/>
    </row>
    <row r="71" spans="2:22" ht="52.5" thickBot="1">
      <c r="B71" s="425" t="s">
        <v>70</v>
      </c>
      <c r="C71" s="426" t="s">
        <v>71</v>
      </c>
      <c r="D71" s="426" t="s">
        <v>72</v>
      </c>
      <c r="E71" s="425" t="s">
        <v>73</v>
      </c>
      <c r="F71" s="425" t="s">
        <v>74</v>
      </c>
      <c r="G71" s="425" t="s">
        <v>75</v>
      </c>
      <c r="H71" s="576" t="s">
        <v>76</v>
      </c>
      <c r="I71" s="577"/>
      <c r="J71" s="577"/>
      <c r="K71" s="578"/>
      <c r="L71" s="427" t="s">
        <v>77</v>
      </c>
      <c r="M71" s="576" t="s">
        <v>78</v>
      </c>
      <c r="N71" s="577"/>
      <c r="O71" s="577"/>
      <c r="P71" s="578"/>
      <c r="Q71" s="428" t="s">
        <v>79</v>
      </c>
      <c r="R71" s="429" t="s">
        <v>105</v>
      </c>
      <c r="S71" s="430" t="s">
        <v>106</v>
      </c>
      <c r="T71" s="431" t="s">
        <v>80</v>
      </c>
      <c r="U71" s="432" t="s">
        <v>81</v>
      </c>
      <c r="V71" s="433" t="s">
        <v>176</v>
      </c>
    </row>
    <row r="72" spans="2:22" ht="15" thickBot="1">
      <c r="B72" s="434" t="s">
        <v>272</v>
      </c>
      <c r="C72" s="106"/>
      <c r="D72" s="106"/>
      <c r="E72" s="106"/>
      <c r="F72" s="106"/>
      <c r="G72" s="107"/>
      <c r="H72" s="108" t="s">
        <v>70</v>
      </c>
      <c r="I72" s="109" t="s">
        <v>83</v>
      </c>
      <c r="J72" s="184" t="s">
        <v>152</v>
      </c>
      <c r="K72" s="110" t="s">
        <v>85</v>
      </c>
      <c r="L72" s="111"/>
      <c r="M72" s="112" t="s">
        <v>70</v>
      </c>
      <c r="N72" s="109" t="s">
        <v>83</v>
      </c>
      <c r="O72" s="109" t="s">
        <v>84</v>
      </c>
      <c r="P72" s="110" t="s">
        <v>85</v>
      </c>
      <c r="Q72" s="398"/>
      <c r="R72" s="435"/>
      <c r="S72" s="398"/>
      <c r="T72" s="436"/>
      <c r="U72" s="401" t="s">
        <v>86</v>
      </c>
      <c r="V72" s="255"/>
    </row>
    <row r="73" spans="2:22">
      <c r="B73" s="437"/>
      <c r="C73" s="115"/>
      <c r="D73" s="115"/>
      <c r="E73" s="115"/>
      <c r="F73" s="116"/>
      <c r="G73" s="116"/>
      <c r="H73" s="114"/>
      <c r="I73" s="117"/>
      <c r="J73" s="185"/>
      <c r="K73" s="118"/>
      <c r="L73" s="119"/>
      <c r="M73" s="120"/>
      <c r="N73" s="115"/>
      <c r="O73" s="115"/>
      <c r="P73" s="118"/>
      <c r="Q73" s="438"/>
      <c r="R73" s="439"/>
      <c r="S73" s="389"/>
      <c r="T73" s="440"/>
      <c r="U73" s="441"/>
      <c r="V73" s="256"/>
    </row>
    <row r="74" spans="2:22">
      <c r="B74" s="126">
        <v>1</v>
      </c>
      <c r="C74" s="122" t="s">
        <v>159</v>
      </c>
      <c r="D74" s="122" t="s">
        <v>160</v>
      </c>
      <c r="E74" s="122" t="s">
        <v>161</v>
      </c>
      <c r="F74" s="124" t="s">
        <v>121</v>
      </c>
      <c r="G74" s="125"/>
      <c r="H74" s="126">
        <v>1</v>
      </c>
      <c r="I74" s="127">
        <v>86.03</v>
      </c>
      <c r="J74" s="186">
        <v>1.4</v>
      </c>
      <c r="K74" s="129">
        <v>120.44</v>
      </c>
      <c r="L74" s="130"/>
      <c r="M74" s="131">
        <v>0</v>
      </c>
      <c r="N74" s="132">
        <v>0</v>
      </c>
      <c r="O74" s="132">
        <v>0</v>
      </c>
      <c r="P74" s="133">
        <v>0</v>
      </c>
      <c r="Q74" s="198">
        <f t="shared" ref="Q74" si="8">K74-P74</f>
        <v>120.44</v>
      </c>
      <c r="R74" s="442">
        <v>1</v>
      </c>
      <c r="S74" s="198">
        <f>R74*Q74</f>
        <v>120.44</v>
      </c>
      <c r="T74" s="457">
        <v>120.44</v>
      </c>
      <c r="U74" s="458">
        <f t="shared" ref="U74" si="9">S74-T74</f>
        <v>0</v>
      </c>
      <c r="V74" s="256"/>
    </row>
    <row r="75" spans="2:22">
      <c r="B75" s="126"/>
      <c r="C75" s="122" t="s">
        <v>217</v>
      </c>
      <c r="D75" s="122"/>
      <c r="E75" s="122"/>
      <c r="F75" s="124"/>
      <c r="G75" s="125"/>
      <c r="H75" s="126"/>
      <c r="I75" s="127"/>
      <c r="J75" s="186"/>
      <c r="K75" s="129"/>
      <c r="L75" s="130"/>
      <c r="M75" s="131"/>
      <c r="N75" s="132"/>
      <c r="O75" s="132"/>
      <c r="P75" s="133"/>
      <c r="Q75" s="198"/>
      <c r="R75" s="442"/>
      <c r="S75" s="198"/>
      <c r="T75" s="457"/>
      <c r="U75" s="458"/>
      <c r="V75" s="256"/>
    </row>
    <row r="76" spans="2:22">
      <c r="B76" s="126"/>
      <c r="C76" s="135"/>
      <c r="D76" s="134"/>
      <c r="E76" s="122"/>
      <c r="F76" s="124"/>
      <c r="G76" s="125"/>
      <c r="H76" s="126"/>
      <c r="I76" s="127"/>
      <c r="J76" s="186"/>
      <c r="K76" s="129"/>
      <c r="L76" s="130"/>
      <c r="M76" s="131"/>
      <c r="N76" s="132"/>
      <c r="O76" s="132"/>
      <c r="P76" s="171"/>
      <c r="Q76" s="197"/>
      <c r="R76" s="443"/>
      <c r="S76" s="198"/>
      <c r="T76" s="457"/>
      <c r="U76" s="458"/>
      <c r="V76" s="256"/>
    </row>
    <row r="77" spans="2:22">
      <c r="B77" s="275">
        <v>2</v>
      </c>
      <c r="C77" s="167" t="s">
        <v>397</v>
      </c>
      <c r="D77" s="122" t="s">
        <v>160</v>
      </c>
      <c r="E77" s="157" t="s">
        <v>398</v>
      </c>
      <c r="F77" s="158" t="s">
        <v>399</v>
      </c>
      <c r="G77" s="159"/>
      <c r="H77" s="160">
        <v>1</v>
      </c>
      <c r="I77" s="162">
        <v>36</v>
      </c>
      <c r="J77" s="186">
        <v>1.4</v>
      </c>
      <c r="K77" s="129">
        <f>H77*I77*J77</f>
        <v>50.4</v>
      </c>
      <c r="L77" s="256"/>
      <c r="M77" s="291">
        <v>0</v>
      </c>
      <c r="N77" s="170">
        <v>0</v>
      </c>
      <c r="O77" s="170">
        <v>0</v>
      </c>
      <c r="P77" s="171">
        <v>0</v>
      </c>
      <c r="Q77" s="197">
        <f>K77-P77</f>
        <v>50.4</v>
      </c>
      <c r="R77" s="547">
        <v>1</v>
      </c>
      <c r="S77" s="338">
        <f>R77*Q77</f>
        <v>50.4</v>
      </c>
      <c r="T77" s="459">
        <v>45.36</v>
      </c>
      <c r="U77" s="460">
        <f>S77-T77</f>
        <v>5.0399999999999991</v>
      </c>
      <c r="V77" s="256"/>
    </row>
    <row r="78" spans="2:22">
      <c r="B78" s="160"/>
      <c r="C78" s="122" t="s">
        <v>542</v>
      </c>
      <c r="D78" s="157"/>
      <c r="E78" s="157"/>
      <c r="F78" s="158"/>
      <c r="G78" s="159"/>
      <c r="H78" s="160"/>
      <c r="I78" s="162"/>
      <c r="J78" s="186"/>
      <c r="K78" s="186"/>
      <c r="L78" s="256"/>
      <c r="M78" s="291"/>
      <c r="N78" s="170"/>
      <c r="O78" s="170"/>
      <c r="P78" s="171"/>
      <c r="Q78" s="456"/>
      <c r="R78" s="373"/>
      <c r="S78" s="417"/>
      <c r="T78" s="444"/>
      <c r="U78" s="445"/>
      <c r="V78" s="256"/>
    </row>
    <row r="79" spans="2:22">
      <c r="B79" s="160"/>
      <c r="C79" s="167"/>
      <c r="D79" s="157"/>
      <c r="E79" s="157"/>
      <c r="F79" s="158"/>
      <c r="G79" s="159"/>
      <c r="H79" s="160"/>
      <c r="I79" s="162"/>
      <c r="J79" s="186"/>
      <c r="K79" s="186"/>
      <c r="L79" s="256"/>
      <c r="M79" s="291"/>
      <c r="N79" s="170"/>
      <c r="O79" s="170"/>
      <c r="P79" s="171"/>
      <c r="Q79" s="418"/>
      <c r="R79" s="373"/>
      <c r="S79" s="417"/>
      <c r="T79" s="459"/>
      <c r="U79" s="460"/>
      <c r="V79" s="256"/>
    </row>
    <row r="80" spans="2:22" ht="15" thickBot="1">
      <c r="B80" s="136"/>
      <c r="C80" s="137"/>
      <c r="D80" s="137"/>
      <c r="E80" s="137"/>
      <c r="F80" s="138"/>
      <c r="G80" s="139"/>
      <c r="H80" s="140"/>
      <c r="I80" s="141"/>
      <c r="J80" s="177"/>
      <c r="K80" s="177"/>
      <c r="L80" s="446"/>
      <c r="M80" s="447"/>
      <c r="N80" s="448"/>
      <c r="O80" s="448"/>
      <c r="P80" s="449"/>
      <c r="Q80" s="450"/>
      <c r="R80" s="451"/>
      <c r="S80" s="452"/>
      <c r="T80" s="453"/>
      <c r="U80" s="460"/>
      <c r="V80" s="262"/>
    </row>
    <row r="81" spans="11:21">
      <c r="K81" s="147"/>
      <c r="N81" s="147"/>
      <c r="O81" s="147"/>
      <c r="P81" s="147" t="s">
        <v>37</v>
      </c>
      <c r="Q81" s="454">
        <f>SUM(Q73:Q80)</f>
        <v>170.84</v>
      </c>
      <c r="R81" s="455"/>
      <c r="S81" s="454">
        <f>SUM(S73:S80)</f>
        <v>170.84</v>
      </c>
      <c r="T81" s="454">
        <f>SUM(T73:T80)</f>
        <v>165.8</v>
      </c>
      <c r="U81" s="454">
        <f>SUM(U74:U80)</f>
        <v>5.0399999999999991</v>
      </c>
    </row>
  </sheetData>
  <mergeCells count="6">
    <mergeCell ref="H1:K1"/>
    <mergeCell ref="M1:P1"/>
    <mergeCell ref="H60:K60"/>
    <mergeCell ref="M60:P60"/>
    <mergeCell ref="H71:K71"/>
    <mergeCell ref="M71:P71"/>
  </mergeCells>
  <printOptions horizontalCentered="1"/>
  <pageMargins left="0.25" right="0.25" top="0.75" bottom="0.75" header="0.3" footer="0.3"/>
  <pageSetup paperSize="9" scale="55" fitToHeight="0"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pageSetUpPr fitToPage="1"/>
  </sheetPr>
  <dimension ref="B1:T29"/>
  <sheetViews>
    <sheetView view="pageBreakPreview" topLeftCell="H1" zoomScale="80" zoomScaleNormal="100" zoomScaleSheetLayoutView="80" workbookViewId="0">
      <selection activeCell="F39" sqref="F39"/>
    </sheetView>
  </sheetViews>
  <sheetFormatPr defaultColWidth="9.08984375" defaultRowHeight="14.5"/>
  <cols>
    <col min="1" max="1" width="2.08984375" style="100" customWidth="1"/>
    <col min="2" max="2" width="4.54296875" style="100" customWidth="1"/>
    <col min="3" max="3" width="26.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6328125" style="100" bestFit="1" customWidth="1"/>
    <col min="11" max="11" width="16.54296875" style="100" customWidth="1"/>
    <col min="12" max="12" width="5.6328125" style="101" bestFit="1" customWidth="1"/>
    <col min="13" max="13" width="8" style="100" bestFit="1" customWidth="1"/>
    <col min="14" max="14" width="9.36328125" style="100" bestFit="1" customWidth="1"/>
    <col min="15" max="15" width="12.08984375" style="147" customWidth="1"/>
    <col min="16" max="16" width="12.08984375" style="156" customWidth="1"/>
    <col min="17" max="18" width="12.08984375" style="147" customWidth="1"/>
    <col min="19" max="19" width="15.6328125" style="147" customWidth="1"/>
    <col min="20" max="16384" width="9.08984375" style="100"/>
  </cols>
  <sheetData>
    <row r="1" spans="2:20" ht="72" customHeight="1" thickBot="1">
      <c r="B1" s="102" t="s">
        <v>70</v>
      </c>
      <c r="C1" s="103" t="s">
        <v>71</v>
      </c>
      <c r="D1" s="103" t="s">
        <v>72</v>
      </c>
      <c r="E1" s="102" t="s">
        <v>73</v>
      </c>
      <c r="F1" s="102" t="s">
        <v>74</v>
      </c>
      <c r="G1" s="102" t="s">
        <v>75</v>
      </c>
      <c r="H1" s="563" t="s">
        <v>76</v>
      </c>
      <c r="I1" s="564"/>
      <c r="J1" s="565"/>
      <c r="K1" s="104" t="s">
        <v>77</v>
      </c>
      <c r="L1" s="563" t="s">
        <v>78</v>
      </c>
      <c r="M1" s="564"/>
      <c r="N1" s="565"/>
      <c r="O1" s="212" t="s">
        <v>79</v>
      </c>
      <c r="P1" s="180" t="s">
        <v>115</v>
      </c>
      <c r="Q1" s="200" t="s">
        <v>116</v>
      </c>
      <c r="R1" s="201" t="s">
        <v>80</v>
      </c>
      <c r="S1" s="200" t="s">
        <v>81</v>
      </c>
    </row>
    <row r="2" spans="2:20" ht="15" thickBot="1">
      <c r="B2" s="105" t="str">
        <f>VARIATIONS!B15</f>
        <v>RPJV-JOT-VOR-003 Rev00</v>
      </c>
      <c r="C2" s="106"/>
      <c r="D2" s="106"/>
      <c r="E2" s="106"/>
      <c r="F2" s="106"/>
      <c r="G2" s="107"/>
      <c r="H2" s="108" t="s">
        <v>70</v>
      </c>
      <c r="I2" s="109" t="s">
        <v>83</v>
      </c>
      <c r="J2" s="110" t="s">
        <v>85</v>
      </c>
      <c r="K2" s="111"/>
      <c r="L2" s="112" t="s">
        <v>70</v>
      </c>
      <c r="M2" s="109" t="s">
        <v>83</v>
      </c>
      <c r="N2" s="110" t="s">
        <v>85</v>
      </c>
      <c r="O2" s="202"/>
      <c r="P2" s="151"/>
      <c r="Q2" s="203"/>
      <c r="R2" s="203"/>
      <c r="S2" s="202" t="s">
        <v>86</v>
      </c>
    </row>
    <row r="3" spans="2:20">
      <c r="B3" s="114"/>
      <c r="C3" s="115"/>
      <c r="D3" s="115"/>
      <c r="E3" s="115"/>
      <c r="F3" s="116"/>
      <c r="G3" s="116"/>
      <c r="H3" s="114"/>
      <c r="I3" s="117"/>
      <c r="J3" s="118"/>
      <c r="K3" s="119"/>
      <c r="L3" s="120"/>
      <c r="M3" s="115"/>
      <c r="N3" s="118"/>
      <c r="O3" s="216"/>
      <c r="P3" s="178"/>
      <c r="Q3" s="204"/>
      <c r="R3" s="204"/>
      <c r="S3" s="205"/>
    </row>
    <row r="4" spans="2:20">
      <c r="B4" s="126">
        <v>1</v>
      </c>
      <c r="C4" s="122" t="s">
        <v>130</v>
      </c>
      <c r="D4" s="122" t="s">
        <v>131</v>
      </c>
      <c r="E4" s="122" t="s">
        <v>132</v>
      </c>
      <c r="F4" s="124" t="s">
        <v>129</v>
      </c>
      <c r="G4" s="125"/>
      <c r="H4" s="126">
        <v>2</v>
      </c>
      <c r="I4" s="127">
        <v>9.92</v>
      </c>
      <c r="J4" s="129">
        <f t="shared" ref="J4:J16" si="0">H4*I4</f>
        <v>19.84</v>
      </c>
      <c r="K4" s="130"/>
      <c r="L4" s="131">
        <v>0</v>
      </c>
      <c r="M4" s="132">
        <v>0</v>
      </c>
      <c r="N4" s="263">
        <v>0</v>
      </c>
      <c r="O4" s="198">
        <f>J4-N4</f>
        <v>19.84</v>
      </c>
      <c r="P4" s="257">
        <v>1</v>
      </c>
      <c r="Q4" s="198">
        <f>O4*P4</f>
        <v>19.84</v>
      </c>
      <c r="R4" s="370">
        <v>19.84</v>
      </c>
      <c r="S4" s="371">
        <f>O4-R4</f>
        <v>0</v>
      </c>
      <c r="T4" s="256"/>
    </row>
    <row r="5" spans="2:20">
      <c r="B5" s="126"/>
      <c r="C5" s="122" t="s">
        <v>133</v>
      </c>
      <c r="D5" s="122"/>
      <c r="E5" s="123"/>
      <c r="F5" s="124"/>
      <c r="G5" s="125"/>
      <c r="H5" s="126"/>
      <c r="I5" s="127"/>
      <c r="J5" s="129"/>
      <c r="K5" s="130"/>
      <c r="L5" s="131"/>
      <c r="M5" s="132"/>
      <c r="N5" s="263"/>
      <c r="O5" s="198"/>
      <c r="P5" s="257"/>
      <c r="Q5" s="198"/>
      <c r="R5" s="370"/>
      <c r="S5" s="371"/>
      <c r="T5" s="256"/>
    </row>
    <row r="6" spans="2:20">
      <c r="B6" s="126"/>
      <c r="C6" s="122"/>
      <c r="D6" s="134"/>
      <c r="E6" s="122"/>
      <c r="F6" s="124"/>
      <c r="G6" s="125"/>
      <c r="H6" s="126"/>
      <c r="I6" s="127"/>
      <c r="J6" s="129"/>
      <c r="K6" s="130"/>
      <c r="L6" s="131"/>
      <c r="M6" s="132"/>
      <c r="N6" s="263"/>
      <c r="O6" s="198"/>
      <c r="P6" s="257"/>
      <c r="Q6" s="198"/>
      <c r="R6" s="370"/>
      <c r="S6" s="371"/>
      <c r="T6" s="256"/>
    </row>
    <row r="7" spans="2:20">
      <c r="B7" s="126">
        <v>2</v>
      </c>
      <c r="C7" s="161" t="s">
        <v>147</v>
      </c>
      <c r="D7" s="122" t="s">
        <v>148</v>
      </c>
      <c r="E7" s="122" t="s">
        <v>149</v>
      </c>
      <c r="F7" s="124" t="s">
        <v>121</v>
      </c>
      <c r="G7" s="125"/>
      <c r="H7" s="126">
        <v>6</v>
      </c>
      <c r="I7" s="127">
        <v>1.4</v>
      </c>
      <c r="J7" s="129">
        <f t="shared" si="0"/>
        <v>8.3999999999999986</v>
      </c>
      <c r="K7" s="130"/>
      <c r="L7" s="131">
        <v>0</v>
      </c>
      <c r="M7" s="132">
        <v>0</v>
      </c>
      <c r="N7" s="263">
        <v>0</v>
      </c>
      <c r="O7" s="198">
        <f>J7-N7</f>
        <v>8.3999999999999986</v>
      </c>
      <c r="P7" s="257">
        <v>1</v>
      </c>
      <c r="Q7" s="198">
        <f>O7*P7</f>
        <v>8.3999999999999986</v>
      </c>
      <c r="R7" s="370">
        <v>8.4</v>
      </c>
      <c r="S7" s="371">
        <f>O7-R7</f>
        <v>0</v>
      </c>
      <c r="T7" s="256"/>
    </row>
    <row r="8" spans="2:20">
      <c r="B8" s="126"/>
      <c r="C8" s="161" t="s">
        <v>150</v>
      </c>
      <c r="D8" s="134"/>
      <c r="E8" s="122"/>
      <c r="F8" s="124"/>
      <c r="G8" s="125"/>
      <c r="H8" s="126"/>
      <c r="I8" s="127"/>
      <c r="J8" s="129"/>
      <c r="K8" s="130"/>
      <c r="L8" s="131"/>
      <c r="M8" s="132"/>
      <c r="N8" s="263"/>
      <c r="O8" s="198"/>
      <c r="P8" s="257"/>
      <c r="Q8" s="198"/>
      <c r="R8" s="370"/>
      <c r="S8" s="371"/>
      <c r="T8" s="256"/>
    </row>
    <row r="9" spans="2:20">
      <c r="B9" s="126"/>
      <c r="C9" s="122"/>
      <c r="D9" s="134"/>
      <c r="E9" s="122"/>
      <c r="F9" s="124"/>
      <c r="G9" s="125"/>
      <c r="H9" s="126"/>
      <c r="I9" s="127"/>
      <c r="J9" s="129"/>
      <c r="K9" s="130"/>
      <c r="L9" s="131"/>
      <c r="M9" s="132"/>
      <c r="N9" s="263"/>
      <c r="O9" s="198"/>
      <c r="P9" s="257"/>
      <c r="Q9" s="198"/>
      <c r="R9" s="370"/>
      <c r="S9" s="371"/>
      <c r="T9" s="256"/>
    </row>
    <row r="10" spans="2:20">
      <c r="B10" s="126">
        <v>3</v>
      </c>
      <c r="C10" s="164" t="s">
        <v>151</v>
      </c>
      <c r="D10" s="122" t="s">
        <v>127</v>
      </c>
      <c r="E10" s="157" t="s">
        <v>128</v>
      </c>
      <c r="F10" s="158" t="s">
        <v>129</v>
      </c>
      <c r="G10" s="125"/>
      <c r="H10" s="126">
        <v>2</v>
      </c>
      <c r="I10" s="127">
        <v>9.92</v>
      </c>
      <c r="J10" s="129">
        <f t="shared" si="0"/>
        <v>19.84</v>
      </c>
      <c r="K10" s="130"/>
      <c r="L10" s="131">
        <v>0</v>
      </c>
      <c r="M10" s="132">
        <v>0</v>
      </c>
      <c r="N10" s="263">
        <v>0</v>
      </c>
      <c r="O10" s="198">
        <f>J10-N10</f>
        <v>19.84</v>
      </c>
      <c r="P10" s="257">
        <v>1</v>
      </c>
      <c r="Q10" s="198">
        <f>O10*P10</f>
        <v>19.84</v>
      </c>
      <c r="R10" s="370">
        <v>19.84</v>
      </c>
      <c r="S10" s="371">
        <f>O10-R10</f>
        <v>0</v>
      </c>
      <c r="T10" s="256"/>
    </row>
    <row r="11" spans="2:20">
      <c r="B11" s="126"/>
      <c r="C11" s="161" t="s">
        <v>134</v>
      </c>
      <c r="D11" s="122"/>
      <c r="E11" s="122"/>
      <c r="F11" s="124"/>
      <c r="G11" s="125"/>
      <c r="H11" s="126"/>
      <c r="I11" s="127"/>
      <c r="J11" s="129"/>
      <c r="K11" s="130"/>
      <c r="L11" s="131"/>
      <c r="M11" s="132"/>
      <c r="N11" s="263"/>
      <c r="O11" s="198"/>
      <c r="P11" s="257"/>
      <c r="Q11" s="198"/>
      <c r="R11" s="370"/>
      <c r="S11" s="371"/>
      <c r="T11" s="256"/>
    </row>
    <row r="12" spans="2:20">
      <c r="B12" s="126"/>
      <c r="C12" s="122"/>
      <c r="D12" s="134"/>
      <c r="E12" s="122"/>
      <c r="F12" s="124"/>
      <c r="G12" s="125"/>
      <c r="H12" s="126"/>
      <c r="I12" s="127"/>
      <c r="J12" s="129"/>
      <c r="K12" s="130"/>
      <c r="L12" s="131"/>
      <c r="M12" s="132"/>
      <c r="N12" s="263"/>
      <c r="O12" s="198"/>
      <c r="P12" s="257"/>
      <c r="Q12" s="198"/>
      <c r="R12" s="370"/>
      <c r="S12" s="371"/>
      <c r="T12" s="256"/>
    </row>
    <row r="13" spans="2:20">
      <c r="B13" s="160">
        <v>4</v>
      </c>
      <c r="C13" s="270" t="s">
        <v>142</v>
      </c>
      <c r="D13" s="182" t="s">
        <v>184</v>
      </c>
      <c r="E13" s="183" t="s">
        <v>136</v>
      </c>
      <c r="F13" s="158" t="s">
        <v>124</v>
      </c>
      <c r="G13" s="125"/>
      <c r="H13" s="126">
        <v>4</v>
      </c>
      <c r="I13" s="127">
        <v>7.28</v>
      </c>
      <c r="J13" s="129">
        <f t="shared" si="0"/>
        <v>29.12</v>
      </c>
      <c r="K13" s="130"/>
      <c r="L13" s="131">
        <v>0</v>
      </c>
      <c r="M13" s="132">
        <v>0</v>
      </c>
      <c r="N13" s="263">
        <v>0</v>
      </c>
      <c r="O13" s="198">
        <f>J13-N13</f>
        <v>29.12</v>
      </c>
      <c r="P13" s="257">
        <v>1</v>
      </c>
      <c r="Q13" s="198">
        <f>O13*P13</f>
        <v>29.12</v>
      </c>
      <c r="R13" s="370">
        <v>29.12</v>
      </c>
      <c r="S13" s="371">
        <f t="shared" ref="S13:S19" si="1">O13-R13</f>
        <v>0</v>
      </c>
      <c r="T13" s="256"/>
    </row>
    <row r="14" spans="2:20">
      <c r="B14" s="160"/>
      <c r="C14" s="264" t="s">
        <v>204</v>
      </c>
      <c r="D14" s="181"/>
      <c r="E14" s="183"/>
      <c r="F14" s="158"/>
      <c r="G14" s="125"/>
      <c r="H14" s="126"/>
      <c r="I14" s="127"/>
      <c r="J14" s="129"/>
      <c r="K14" s="130"/>
      <c r="L14" s="131"/>
      <c r="M14" s="132"/>
      <c r="N14" s="263"/>
      <c r="O14" s="198"/>
      <c r="P14" s="257"/>
      <c r="Q14" s="198"/>
      <c r="R14" s="370"/>
      <c r="S14" s="371"/>
      <c r="T14" s="256"/>
    </row>
    <row r="15" spans="2:20">
      <c r="B15" s="160"/>
      <c r="C15" s="264"/>
      <c r="D15" s="181"/>
      <c r="E15" s="183"/>
      <c r="F15" s="158"/>
      <c r="G15" s="125"/>
      <c r="H15" s="126"/>
      <c r="I15" s="127"/>
      <c r="J15" s="129"/>
      <c r="K15" s="130"/>
      <c r="L15" s="131"/>
      <c r="M15" s="132"/>
      <c r="N15" s="263"/>
      <c r="O15" s="198"/>
      <c r="P15" s="257"/>
      <c r="Q15" s="198"/>
      <c r="R15" s="370"/>
      <c r="S15" s="371"/>
      <c r="T15" s="256"/>
    </row>
    <row r="16" spans="2:20">
      <c r="B16" s="160">
        <v>5</v>
      </c>
      <c r="C16" s="264" t="s">
        <v>205</v>
      </c>
      <c r="D16" s="182" t="s">
        <v>119</v>
      </c>
      <c r="E16" s="183" t="s">
        <v>120</v>
      </c>
      <c r="F16" s="158" t="s">
        <v>121</v>
      </c>
      <c r="G16" s="125"/>
      <c r="H16" s="126">
        <v>4</v>
      </c>
      <c r="I16" s="127">
        <v>7.28</v>
      </c>
      <c r="J16" s="129">
        <f t="shared" si="0"/>
        <v>29.12</v>
      </c>
      <c r="K16" s="130"/>
      <c r="L16" s="131">
        <v>0</v>
      </c>
      <c r="M16" s="132">
        <v>0</v>
      </c>
      <c r="N16" s="263">
        <v>0</v>
      </c>
      <c r="O16" s="198">
        <f>J16-N16</f>
        <v>29.12</v>
      </c>
      <c r="P16" s="257">
        <v>1</v>
      </c>
      <c r="Q16" s="198">
        <f>O16*P16</f>
        <v>29.12</v>
      </c>
      <c r="R16" s="370">
        <v>29.12</v>
      </c>
      <c r="S16" s="371">
        <f t="shared" si="1"/>
        <v>0</v>
      </c>
      <c r="T16" s="256"/>
    </row>
    <row r="17" spans="2:20">
      <c r="B17" s="160"/>
      <c r="C17" s="264" t="s">
        <v>206</v>
      </c>
      <c r="D17" s="181"/>
      <c r="E17" s="183"/>
      <c r="F17" s="158"/>
      <c r="G17" s="125"/>
      <c r="H17" s="126"/>
      <c r="I17" s="127"/>
      <c r="J17" s="129"/>
      <c r="K17" s="130"/>
      <c r="L17" s="131"/>
      <c r="M17" s="132"/>
      <c r="N17" s="263"/>
      <c r="O17" s="198"/>
      <c r="P17" s="241"/>
      <c r="Q17" s="198"/>
      <c r="R17" s="370"/>
      <c r="S17" s="371"/>
      <c r="T17" s="256"/>
    </row>
    <row r="18" spans="2:20">
      <c r="B18" s="160"/>
      <c r="C18" s="264"/>
      <c r="D18" s="181"/>
      <c r="E18" s="183"/>
      <c r="F18" s="158"/>
      <c r="G18" s="125"/>
      <c r="H18" s="126"/>
      <c r="I18" s="127"/>
      <c r="J18" s="129"/>
      <c r="K18" s="130"/>
      <c r="L18" s="131"/>
      <c r="M18" s="132"/>
      <c r="N18" s="263"/>
      <c r="O18" s="198"/>
      <c r="P18" s="257"/>
      <c r="Q18" s="198"/>
      <c r="R18" s="370"/>
      <c r="S18" s="371"/>
      <c r="T18" s="256"/>
    </row>
    <row r="19" spans="2:20">
      <c r="B19" s="160">
        <v>6</v>
      </c>
      <c r="C19" s="161" t="s">
        <v>147</v>
      </c>
      <c r="D19" s="122" t="s">
        <v>148</v>
      </c>
      <c r="E19" s="122" t="s">
        <v>207</v>
      </c>
      <c r="F19" s="124" t="s">
        <v>121</v>
      </c>
      <c r="G19" s="125"/>
      <c r="H19" s="126">
        <v>6</v>
      </c>
      <c r="I19" s="127">
        <v>1.4</v>
      </c>
      <c r="J19" s="129">
        <f t="shared" ref="J19" si="2">H19*I19</f>
        <v>8.3999999999999986</v>
      </c>
      <c r="K19" s="130"/>
      <c r="L19" s="131">
        <v>0</v>
      </c>
      <c r="M19" s="132">
        <v>0</v>
      </c>
      <c r="N19" s="263">
        <v>0</v>
      </c>
      <c r="O19" s="198">
        <f>J19-N19</f>
        <v>8.3999999999999986</v>
      </c>
      <c r="P19" s="257">
        <v>1</v>
      </c>
      <c r="Q19" s="198">
        <f>O19*P19</f>
        <v>8.3999999999999986</v>
      </c>
      <c r="R19" s="370">
        <v>8.4</v>
      </c>
      <c r="S19" s="371">
        <f t="shared" si="1"/>
        <v>0</v>
      </c>
      <c r="T19" s="256"/>
    </row>
    <row r="20" spans="2:20">
      <c r="B20" s="160"/>
      <c r="C20" s="161" t="s">
        <v>208</v>
      </c>
      <c r="D20" s="134"/>
      <c r="E20" s="122"/>
      <c r="F20" s="124"/>
      <c r="G20" s="125"/>
      <c r="H20" s="126"/>
      <c r="I20" s="127"/>
      <c r="J20" s="129"/>
      <c r="K20" s="130"/>
      <c r="L20" s="271"/>
      <c r="M20" s="242"/>
      <c r="N20" s="242"/>
      <c r="O20" s="198"/>
      <c r="P20" s="257"/>
      <c r="Q20" s="198"/>
      <c r="R20" s="370"/>
      <c r="S20" s="371"/>
      <c r="T20" s="256"/>
    </row>
    <row r="21" spans="2:20">
      <c r="B21" s="126"/>
      <c r="C21" s="122"/>
      <c r="D21" s="122"/>
      <c r="E21" s="123"/>
      <c r="F21" s="124"/>
      <c r="G21" s="125"/>
      <c r="H21" s="126"/>
      <c r="I21" s="127"/>
      <c r="J21" s="129"/>
      <c r="K21" s="256"/>
      <c r="L21" s="271"/>
      <c r="M21" s="242"/>
      <c r="N21" s="242"/>
      <c r="O21" s="198"/>
      <c r="P21" s="509"/>
      <c r="Q21" s="198"/>
      <c r="R21" s="370"/>
      <c r="S21" s="371"/>
      <c r="T21" s="256"/>
    </row>
    <row r="22" spans="2:20">
      <c r="B22" s="275">
        <v>7</v>
      </c>
      <c r="C22" s="161" t="s">
        <v>242</v>
      </c>
      <c r="D22" s="122" t="s">
        <v>198</v>
      </c>
      <c r="E22" s="167" t="s">
        <v>243</v>
      </c>
      <c r="F22" s="158" t="s">
        <v>244</v>
      </c>
      <c r="G22" s="159"/>
      <c r="H22" s="160">
        <v>4</v>
      </c>
      <c r="I22" s="162">
        <v>9.98</v>
      </c>
      <c r="J22" s="129">
        <f t="shared" ref="J22:J27" si="3">H22*I22</f>
        <v>39.92</v>
      </c>
      <c r="K22" s="256"/>
      <c r="L22" s="271">
        <v>0</v>
      </c>
      <c r="M22" s="242">
        <v>0</v>
      </c>
      <c r="N22" s="242">
        <v>0</v>
      </c>
      <c r="O22" s="198">
        <f>(J22+J23)-N22</f>
        <v>71.92</v>
      </c>
      <c r="P22" s="509">
        <v>1</v>
      </c>
      <c r="Q22" s="198">
        <f>O22*P22</f>
        <v>71.92</v>
      </c>
      <c r="R22" s="370">
        <v>68.323999999999998</v>
      </c>
      <c r="S22" s="371">
        <f>O22-R22</f>
        <v>3.5960000000000036</v>
      </c>
      <c r="T22" s="258"/>
    </row>
    <row r="23" spans="2:20">
      <c r="B23" s="160"/>
      <c r="C23" s="167" t="s">
        <v>338</v>
      </c>
      <c r="D23" s="157"/>
      <c r="E23" s="167"/>
      <c r="F23" s="158"/>
      <c r="G23" s="159"/>
      <c r="H23" s="160">
        <v>4</v>
      </c>
      <c r="I23" s="162">
        <v>8</v>
      </c>
      <c r="J23" s="129">
        <f t="shared" si="3"/>
        <v>32</v>
      </c>
      <c r="K23" s="256"/>
      <c r="L23" s="271"/>
      <c r="M23" s="242"/>
      <c r="N23" s="242"/>
      <c r="O23" s="198"/>
      <c r="P23" s="509"/>
      <c r="Q23" s="198"/>
      <c r="R23" s="370"/>
      <c r="S23" s="371"/>
      <c r="T23" s="258"/>
    </row>
    <row r="24" spans="2:20">
      <c r="B24" s="160"/>
      <c r="C24" s="157"/>
      <c r="D24" s="157"/>
      <c r="E24" s="167"/>
      <c r="F24" s="158"/>
      <c r="G24" s="159"/>
      <c r="H24" s="160"/>
      <c r="I24" s="162"/>
      <c r="J24" s="129"/>
      <c r="K24" s="258"/>
      <c r="L24" s="388"/>
      <c r="M24" s="385"/>
      <c r="N24" s="385"/>
      <c r="O24" s="198"/>
      <c r="P24" s="512"/>
      <c r="Q24" s="198"/>
      <c r="R24" s="370"/>
      <c r="S24" s="371"/>
      <c r="T24" s="258"/>
    </row>
    <row r="25" spans="2:20">
      <c r="B25" s="275">
        <v>8</v>
      </c>
      <c r="C25" s="157" t="s">
        <v>339</v>
      </c>
      <c r="D25" s="122" t="s">
        <v>198</v>
      </c>
      <c r="E25" s="167" t="s">
        <v>340</v>
      </c>
      <c r="F25" s="274" t="s">
        <v>341</v>
      </c>
      <c r="G25" s="159"/>
      <c r="H25" s="160">
        <v>3</v>
      </c>
      <c r="I25" s="162">
        <v>7.242</v>
      </c>
      <c r="J25" s="129">
        <f t="shared" si="3"/>
        <v>21.725999999999999</v>
      </c>
      <c r="K25" s="258"/>
      <c r="L25" s="388">
        <v>0</v>
      </c>
      <c r="M25" s="385">
        <v>0</v>
      </c>
      <c r="N25" s="385">
        <v>0</v>
      </c>
      <c r="O25" s="198">
        <f>(J25+J26+J27)-N25</f>
        <v>28.574000000000002</v>
      </c>
      <c r="P25" s="512">
        <v>1</v>
      </c>
      <c r="Q25" s="198">
        <f>O25*P25</f>
        <v>28.574000000000002</v>
      </c>
      <c r="R25" s="370">
        <v>27.145299999999999</v>
      </c>
      <c r="S25" s="371">
        <f>O25-R25</f>
        <v>1.4287000000000027</v>
      </c>
      <c r="T25" s="258"/>
    </row>
    <row r="26" spans="2:20">
      <c r="B26" s="160"/>
      <c r="C26" s="167" t="s">
        <v>342</v>
      </c>
      <c r="D26" s="157"/>
      <c r="E26" s="167"/>
      <c r="F26" s="158"/>
      <c r="G26" s="159"/>
      <c r="H26" s="160">
        <v>1</v>
      </c>
      <c r="I26" s="162">
        <v>4.8730000000000002</v>
      </c>
      <c r="J26" s="129">
        <f t="shared" si="3"/>
        <v>4.8730000000000002</v>
      </c>
      <c r="K26" s="258"/>
      <c r="L26" s="388"/>
      <c r="M26" s="385"/>
      <c r="N26" s="385"/>
      <c r="O26" s="389"/>
      <c r="P26" s="512"/>
      <c r="Q26" s="384"/>
      <c r="R26" s="390"/>
      <c r="S26" s="371"/>
      <c r="T26" s="258"/>
    </row>
    <row r="27" spans="2:20">
      <c r="B27" s="160"/>
      <c r="C27" s="157"/>
      <c r="D27" s="157"/>
      <c r="E27" s="167"/>
      <c r="F27" s="158"/>
      <c r="G27" s="159"/>
      <c r="H27" s="160">
        <v>1</v>
      </c>
      <c r="I27" s="162">
        <v>1.9750000000000001</v>
      </c>
      <c r="J27" s="129">
        <f t="shared" si="3"/>
        <v>1.9750000000000001</v>
      </c>
      <c r="K27" s="258"/>
      <c r="L27" s="388"/>
      <c r="M27" s="385"/>
      <c r="N27" s="385"/>
      <c r="O27" s="389"/>
      <c r="P27" s="381"/>
      <c r="Q27" s="384"/>
      <c r="R27" s="390"/>
      <c r="S27" s="386"/>
      <c r="T27" s="258"/>
    </row>
    <row r="28" spans="2:20" ht="15" customHeight="1" thickBot="1">
      <c r="B28" s="136"/>
      <c r="C28" s="137"/>
      <c r="D28" s="137"/>
      <c r="E28" s="137"/>
      <c r="F28" s="138"/>
      <c r="G28" s="139"/>
      <c r="H28" s="140"/>
      <c r="I28" s="141"/>
      <c r="J28" s="142"/>
      <c r="K28" s="262"/>
      <c r="L28" s="272"/>
      <c r="M28" s="273"/>
      <c r="N28" s="273"/>
      <c r="O28" s="208"/>
      <c r="P28" s="250"/>
      <c r="Q28" s="208"/>
      <c r="R28" s="251"/>
      <c r="S28" s="363"/>
      <c r="T28" s="262"/>
    </row>
    <row r="29" spans="2:20">
      <c r="J29" s="147"/>
      <c r="M29" s="147"/>
      <c r="N29" s="147" t="s">
        <v>37</v>
      </c>
      <c r="O29" s="148">
        <f>SUM(O3:O28)</f>
        <v>215.214</v>
      </c>
      <c r="P29" s="154"/>
      <c r="Q29" s="148">
        <f>SUM(Q3:Q28)</f>
        <v>215.214</v>
      </c>
      <c r="R29" s="148">
        <f t="shared" ref="R29:S29" si="4">SUM(R3:R28)</f>
        <v>210.1893</v>
      </c>
      <c r="S29" s="148">
        <f t="shared" si="4"/>
        <v>5.0247000000000064</v>
      </c>
    </row>
  </sheetData>
  <mergeCells count="2">
    <mergeCell ref="H1:J1"/>
    <mergeCell ref="L1:N1"/>
  </mergeCells>
  <printOptions horizontalCentered="1"/>
  <pageMargins left="0.25" right="0.25" top="0.75" bottom="0.75" header="0.3" footer="0.3"/>
  <pageSetup paperSize="9" scale="5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pageSetUpPr fitToPage="1"/>
  </sheetPr>
  <dimension ref="B2:V32"/>
  <sheetViews>
    <sheetView view="pageBreakPreview" topLeftCell="K1" zoomScale="80" zoomScaleNormal="70" zoomScaleSheetLayoutView="80" workbookViewId="0">
      <selection activeCell="R24" sqref="R24"/>
    </sheetView>
  </sheetViews>
  <sheetFormatPr defaultColWidth="9.08984375" defaultRowHeight="14.5"/>
  <cols>
    <col min="1" max="1" width="2.08984375" style="100" customWidth="1"/>
    <col min="2" max="2" width="4.54296875" style="100" customWidth="1"/>
    <col min="3" max="3" width="30.36328125" style="100" customWidth="1"/>
    <col min="4" max="4" width="25.54296875" style="100" customWidth="1"/>
    <col min="5" max="5" width="10.36328125" style="100" customWidth="1"/>
    <col min="6" max="6" width="11" style="100" customWidth="1"/>
    <col min="7" max="7" width="10" style="100" customWidth="1"/>
    <col min="8" max="8" width="4.08984375" style="100" bestFit="1" customWidth="1"/>
    <col min="9" max="11" width="8.08984375" style="100" customWidth="1"/>
    <col min="12" max="12" width="12.6328125" style="100" customWidth="1"/>
    <col min="13" max="13" width="3.90625" style="101" customWidth="1"/>
    <col min="14" max="16" width="8.08984375" style="100" customWidth="1"/>
    <col min="17" max="17" width="13.90625" style="147" customWidth="1"/>
    <col min="18" max="18" width="14.54296875" style="100" customWidth="1"/>
    <col min="19" max="21" width="14.54296875" style="147" customWidth="1"/>
    <col min="22" max="16384" width="9.089843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P10" s="232"/>
      <c r="Q10" s="334"/>
      <c r="R10" s="98"/>
      <c r="S10" s="334"/>
      <c r="T10" s="340"/>
      <c r="U10" s="357"/>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33" t="s">
        <v>115</v>
      </c>
      <c r="S11" s="200" t="s">
        <v>116</v>
      </c>
      <c r="T11" s="341" t="s">
        <v>117</v>
      </c>
      <c r="U11" s="358" t="s">
        <v>118</v>
      </c>
      <c r="V11" s="254" t="s">
        <v>176</v>
      </c>
    </row>
    <row r="12" spans="2:22" ht="15" thickBot="1">
      <c r="B12" s="105" t="s">
        <v>213</v>
      </c>
      <c r="C12" s="106"/>
      <c r="D12" s="106"/>
      <c r="E12" s="106"/>
      <c r="F12" s="106"/>
      <c r="G12" s="107"/>
      <c r="H12" s="108" t="s">
        <v>70</v>
      </c>
      <c r="I12" s="109" t="s">
        <v>83</v>
      </c>
      <c r="J12" s="109" t="s">
        <v>84</v>
      </c>
      <c r="K12" s="110" t="s">
        <v>85</v>
      </c>
      <c r="L12" s="111"/>
      <c r="M12" s="112" t="s">
        <v>70</v>
      </c>
      <c r="N12" s="109" t="s">
        <v>83</v>
      </c>
      <c r="O12" s="109" t="s">
        <v>84</v>
      </c>
      <c r="P12" s="110" t="s">
        <v>85</v>
      </c>
      <c r="Q12" s="202"/>
      <c r="R12" s="235"/>
      <c r="S12" s="202"/>
      <c r="T12" s="342"/>
      <c r="U12" s="361" t="s">
        <v>86</v>
      </c>
      <c r="V12" s="255"/>
    </row>
    <row r="13" spans="2:22">
      <c r="B13" s="114"/>
      <c r="C13" s="115"/>
      <c r="D13" s="115"/>
      <c r="E13" s="115"/>
      <c r="F13" s="116"/>
      <c r="G13" s="116"/>
      <c r="H13" s="114"/>
      <c r="I13" s="117"/>
      <c r="J13" s="117"/>
      <c r="K13" s="118"/>
      <c r="L13" s="119"/>
      <c r="M13" s="120"/>
      <c r="N13" s="115"/>
      <c r="O13" s="115"/>
      <c r="P13" s="118"/>
      <c r="Q13" s="238"/>
      <c r="R13" s="237"/>
      <c r="S13" s="238"/>
      <c r="T13" s="239"/>
      <c r="U13" s="362"/>
      <c r="V13" s="256"/>
    </row>
    <row r="14" spans="2:22">
      <c r="B14" s="189">
        <v>1</v>
      </c>
      <c r="C14" s="267" t="s">
        <v>196</v>
      </c>
      <c r="D14" s="122" t="s">
        <v>119</v>
      </c>
      <c r="E14" s="157" t="s">
        <v>120</v>
      </c>
      <c r="F14" s="274" t="s">
        <v>121</v>
      </c>
      <c r="G14" s="159"/>
      <c r="H14" s="160">
        <v>1</v>
      </c>
      <c r="I14" s="269">
        <v>9.2750000000000004</v>
      </c>
      <c r="J14" s="269">
        <v>7.4420000000000002</v>
      </c>
      <c r="K14" s="129">
        <f>H14*I14*J14</f>
        <v>69.024550000000005</v>
      </c>
      <c r="L14" s="130"/>
      <c r="M14" s="131">
        <v>0</v>
      </c>
      <c r="N14" s="128">
        <v>0</v>
      </c>
      <c r="O14" s="128">
        <v>0</v>
      </c>
      <c r="P14" s="133">
        <v>0</v>
      </c>
      <c r="Q14" s="338">
        <f>K14-P14</f>
        <v>69.024550000000005</v>
      </c>
      <c r="R14" s="241">
        <v>1</v>
      </c>
      <c r="S14" s="338">
        <f>Q14*R14</f>
        <v>69.024550000000005</v>
      </c>
      <c r="T14" s="343">
        <v>69.024550000000005</v>
      </c>
      <c r="U14" s="326">
        <f>S14-T14</f>
        <v>0</v>
      </c>
      <c r="V14" s="256"/>
    </row>
    <row r="15" spans="2:22">
      <c r="B15" s="189"/>
      <c r="C15" s="161" t="s">
        <v>245</v>
      </c>
      <c r="D15" s="122"/>
      <c r="E15" s="157"/>
      <c r="F15" s="158"/>
      <c r="G15" s="159"/>
      <c r="H15" s="160"/>
      <c r="I15" s="162"/>
      <c r="J15" s="127"/>
      <c r="K15" s="129"/>
      <c r="L15" s="130"/>
      <c r="M15" s="131"/>
      <c r="N15" s="128"/>
      <c r="O15" s="128"/>
      <c r="P15" s="133"/>
      <c r="Q15" s="338"/>
      <c r="R15" s="241"/>
      <c r="S15" s="338"/>
      <c r="T15" s="343"/>
      <c r="U15" s="326"/>
      <c r="V15" s="256"/>
    </row>
    <row r="16" spans="2:22">
      <c r="B16" s="189"/>
      <c r="C16" s="163"/>
      <c r="D16" s="134"/>
      <c r="E16" s="123"/>
      <c r="F16" s="124"/>
      <c r="G16" s="125"/>
      <c r="H16" s="126"/>
      <c r="I16" s="127"/>
      <c r="J16" s="127"/>
      <c r="K16" s="129"/>
      <c r="L16" s="130"/>
      <c r="M16" s="131"/>
      <c r="N16" s="128"/>
      <c r="O16" s="128"/>
      <c r="P16" s="133"/>
      <c r="Q16" s="338"/>
      <c r="R16" s="241"/>
      <c r="S16" s="338"/>
      <c r="T16" s="343"/>
      <c r="U16" s="326"/>
      <c r="V16" s="256"/>
    </row>
    <row r="17" spans="2:22">
      <c r="B17" s="189">
        <v>2</v>
      </c>
      <c r="C17" s="163" t="s">
        <v>197</v>
      </c>
      <c r="D17" s="122" t="s">
        <v>198</v>
      </c>
      <c r="E17" s="123" t="s">
        <v>199</v>
      </c>
      <c r="F17" s="274" t="s">
        <v>200</v>
      </c>
      <c r="G17" s="125"/>
      <c r="H17" s="126">
        <v>0.5</v>
      </c>
      <c r="I17" s="127">
        <v>26.050999999999998</v>
      </c>
      <c r="J17" s="128">
        <v>2.5990000000000002</v>
      </c>
      <c r="K17" s="129">
        <f t="shared" ref="K17:K27" si="0">H17*I17*J17</f>
        <v>33.853274499999998</v>
      </c>
      <c r="L17" s="130"/>
      <c r="M17" s="131">
        <v>0</v>
      </c>
      <c r="N17" s="128">
        <v>0</v>
      </c>
      <c r="O17" s="128">
        <v>0</v>
      </c>
      <c r="P17" s="133">
        <v>0</v>
      </c>
      <c r="Q17" s="338">
        <f>SUM(K17:K19)-SUM(P17:P19)</f>
        <v>244.9024345</v>
      </c>
      <c r="R17" s="241">
        <v>0.95</v>
      </c>
      <c r="S17" s="338">
        <f t="shared" ref="S17" si="1">Q17*R17</f>
        <v>232.65731277499998</v>
      </c>
      <c r="T17" s="343">
        <v>232.65731277499998</v>
      </c>
      <c r="U17" s="326">
        <f t="shared" ref="U17" si="2">S17-T17</f>
        <v>0</v>
      </c>
      <c r="V17" s="256"/>
    </row>
    <row r="18" spans="2:22">
      <c r="B18" s="189"/>
      <c r="C18" s="163" t="s">
        <v>246</v>
      </c>
      <c r="D18" s="122"/>
      <c r="E18" s="123"/>
      <c r="F18" s="274"/>
      <c r="G18" s="125"/>
      <c r="H18" s="126">
        <v>1</v>
      </c>
      <c r="I18" s="127">
        <v>4.01</v>
      </c>
      <c r="J18" s="128">
        <v>9.98</v>
      </c>
      <c r="K18" s="129">
        <f t="shared" si="0"/>
        <v>40.019799999999996</v>
      </c>
      <c r="L18" s="130"/>
      <c r="M18" s="131">
        <v>0</v>
      </c>
      <c r="N18" s="128">
        <v>0</v>
      </c>
      <c r="O18" s="128">
        <v>0</v>
      </c>
      <c r="P18" s="133">
        <v>0</v>
      </c>
      <c r="Q18" s="338"/>
      <c r="R18" s="257"/>
      <c r="S18" s="338"/>
      <c r="T18" s="343"/>
      <c r="U18" s="326"/>
      <c r="V18" s="256"/>
    </row>
    <row r="19" spans="2:22">
      <c r="B19" s="189"/>
      <c r="C19" s="163"/>
      <c r="D19" s="122"/>
      <c r="E19" s="122"/>
      <c r="F19" s="124"/>
      <c r="G19" s="243"/>
      <c r="H19" s="126">
        <v>1</v>
      </c>
      <c r="I19" s="127">
        <v>26.05</v>
      </c>
      <c r="J19" s="128">
        <v>7.38</v>
      </c>
      <c r="K19" s="129">
        <f t="shared" si="0"/>
        <v>192.249</v>
      </c>
      <c r="L19" s="130"/>
      <c r="M19" s="131">
        <v>1</v>
      </c>
      <c r="N19" s="128">
        <v>2.7949999999999999</v>
      </c>
      <c r="O19" s="128">
        <v>7.5919999999999996</v>
      </c>
      <c r="P19" s="133">
        <f>M19*N19*O19</f>
        <v>21.219639999999998</v>
      </c>
      <c r="Q19" s="338"/>
      <c r="R19" s="257"/>
      <c r="S19" s="338"/>
      <c r="T19" s="343"/>
      <c r="U19" s="326"/>
      <c r="V19" s="256"/>
    </row>
    <row r="20" spans="2:22">
      <c r="B20" s="189"/>
      <c r="C20" s="163"/>
      <c r="D20" s="122"/>
      <c r="E20" s="122"/>
      <c r="F20" s="158"/>
      <c r="G20" s="243"/>
      <c r="H20" s="126"/>
      <c r="I20" s="127"/>
      <c r="J20" s="128"/>
      <c r="K20" s="129"/>
      <c r="L20" s="130"/>
      <c r="M20" s="131"/>
      <c r="N20" s="128"/>
      <c r="O20" s="128"/>
      <c r="P20" s="133"/>
      <c r="Q20" s="338"/>
      <c r="R20" s="257"/>
      <c r="S20" s="338"/>
      <c r="T20" s="343"/>
      <c r="U20" s="326"/>
      <c r="V20" s="256"/>
    </row>
    <row r="21" spans="2:22">
      <c r="B21" s="189">
        <v>3</v>
      </c>
      <c r="C21" s="163" t="s">
        <v>201</v>
      </c>
      <c r="D21" s="122" t="s">
        <v>119</v>
      </c>
      <c r="E21" s="122" t="s">
        <v>202</v>
      </c>
      <c r="F21" s="274" t="s">
        <v>200</v>
      </c>
      <c r="G21" s="243"/>
      <c r="H21" s="126">
        <v>1</v>
      </c>
      <c r="I21" s="127">
        <v>25.135000000000002</v>
      </c>
      <c r="J21" s="128">
        <v>7.0369999999999999</v>
      </c>
      <c r="K21" s="129">
        <f t="shared" si="0"/>
        <v>176.87499500000001</v>
      </c>
      <c r="L21" s="130"/>
      <c r="M21" s="131">
        <v>0</v>
      </c>
      <c r="N21" s="128">
        <v>0</v>
      </c>
      <c r="O21" s="128">
        <v>0</v>
      </c>
      <c r="P21" s="133">
        <v>0</v>
      </c>
      <c r="Q21" s="338">
        <f t="shared" ref="Q21:Q27" si="3">K21-P21</f>
        <v>176.87499500000001</v>
      </c>
      <c r="R21" s="257">
        <v>0.35</v>
      </c>
      <c r="S21" s="338">
        <f t="shared" ref="S21:S27" si="4">Q21*R21</f>
        <v>61.906248249999997</v>
      </c>
      <c r="T21" s="343">
        <v>61.906248249999997</v>
      </c>
      <c r="U21" s="326">
        <f t="shared" ref="U21:U27" si="5">S21-T21</f>
        <v>0</v>
      </c>
      <c r="V21" s="256"/>
    </row>
    <row r="22" spans="2:22">
      <c r="B22" s="189"/>
      <c r="C22" s="163" t="s">
        <v>203</v>
      </c>
      <c r="D22" s="122"/>
      <c r="E22" s="123"/>
      <c r="F22" s="124"/>
      <c r="G22" s="243"/>
      <c r="H22" s="126"/>
      <c r="I22" s="127"/>
      <c r="J22" s="128"/>
      <c r="K22" s="129"/>
      <c r="L22" s="130"/>
      <c r="M22" s="131"/>
      <c r="N22" s="132"/>
      <c r="O22" s="132"/>
      <c r="P22" s="133"/>
      <c r="Q22" s="338"/>
      <c r="R22" s="244"/>
      <c r="S22" s="338"/>
      <c r="T22" s="343"/>
      <c r="U22" s="326"/>
      <c r="V22" s="256"/>
    </row>
    <row r="23" spans="2:22">
      <c r="B23" s="189"/>
      <c r="C23" s="163"/>
      <c r="D23" s="122"/>
      <c r="E23" s="122"/>
      <c r="F23" s="124"/>
      <c r="G23" s="243"/>
      <c r="H23" s="126"/>
      <c r="I23" s="127"/>
      <c r="J23" s="128"/>
      <c r="K23" s="129"/>
      <c r="L23" s="130"/>
      <c r="M23" s="131"/>
      <c r="N23" s="132"/>
      <c r="O23" s="132"/>
      <c r="P23" s="133"/>
      <c r="Q23" s="338"/>
      <c r="R23" s="244"/>
      <c r="S23" s="338"/>
      <c r="T23" s="343"/>
      <c r="U23" s="326"/>
      <c r="V23" s="256"/>
    </row>
    <row r="24" spans="2:22" ht="29">
      <c r="B24" s="189">
        <v>4</v>
      </c>
      <c r="C24" s="514" t="s">
        <v>247</v>
      </c>
      <c r="D24" s="122" t="s">
        <v>248</v>
      </c>
      <c r="E24" s="122" t="s">
        <v>249</v>
      </c>
      <c r="F24" s="274" t="s">
        <v>250</v>
      </c>
      <c r="G24" s="243"/>
      <c r="H24" s="126">
        <v>1</v>
      </c>
      <c r="I24" s="127">
        <v>14.46</v>
      </c>
      <c r="J24" s="128">
        <v>3.45</v>
      </c>
      <c r="K24" s="129">
        <f t="shared" si="0"/>
        <v>49.887000000000008</v>
      </c>
      <c r="L24" s="130" t="s">
        <v>336</v>
      </c>
      <c r="M24" s="193">
        <v>1</v>
      </c>
      <c r="N24" s="194">
        <v>1.2</v>
      </c>
      <c r="O24" s="194">
        <v>2.1</v>
      </c>
      <c r="P24" s="133">
        <f>PRODUCT(M24:O24)</f>
        <v>2.52</v>
      </c>
      <c r="Q24" s="338">
        <f t="shared" si="3"/>
        <v>47.367000000000004</v>
      </c>
      <c r="R24" s="531">
        <v>0.95</v>
      </c>
      <c r="S24" s="338">
        <f t="shared" si="4"/>
        <v>44.998650000000005</v>
      </c>
      <c r="T24" s="343">
        <v>33.1569</v>
      </c>
      <c r="U24" s="326">
        <f t="shared" si="5"/>
        <v>11.841750000000005</v>
      </c>
      <c r="V24" s="256"/>
    </row>
    <row r="25" spans="2:22" ht="29">
      <c r="B25" s="275"/>
      <c r="C25" s="276" t="s">
        <v>543</v>
      </c>
      <c r="D25" s="122"/>
      <c r="E25" s="157"/>
      <c r="F25" s="274"/>
      <c r="G25" s="260"/>
      <c r="H25" s="160"/>
      <c r="I25" s="162"/>
      <c r="J25" s="128"/>
      <c r="K25" s="129"/>
      <c r="M25" s="131"/>
      <c r="N25" s="132"/>
      <c r="O25" s="132"/>
      <c r="P25" s="133"/>
      <c r="Q25" s="338"/>
      <c r="R25" s="257"/>
      <c r="S25" s="338"/>
      <c r="T25" s="343"/>
      <c r="U25" s="326"/>
      <c r="V25" s="256"/>
    </row>
    <row r="26" spans="2:22">
      <c r="B26" s="275"/>
      <c r="C26" s="318"/>
      <c r="D26" s="122"/>
      <c r="E26" s="157"/>
      <c r="F26" s="124"/>
      <c r="G26" s="260"/>
      <c r="H26" s="160"/>
      <c r="I26" s="162"/>
      <c r="J26" s="128"/>
      <c r="K26" s="129"/>
      <c r="L26" s="165"/>
      <c r="M26" s="131"/>
      <c r="N26" s="132"/>
      <c r="O26" s="132"/>
      <c r="P26" s="133"/>
      <c r="Q26" s="338"/>
      <c r="R26" s="244"/>
      <c r="S26" s="338"/>
      <c r="T26" s="343"/>
      <c r="U26" s="326"/>
      <c r="V26" s="256"/>
    </row>
    <row r="27" spans="2:22">
      <c r="B27" s="275">
        <v>5</v>
      </c>
      <c r="C27" s="163" t="s">
        <v>252</v>
      </c>
      <c r="D27" s="122" t="s">
        <v>253</v>
      </c>
      <c r="E27" s="157" t="s">
        <v>120</v>
      </c>
      <c r="F27" s="274" t="s">
        <v>254</v>
      </c>
      <c r="G27" s="260"/>
      <c r="H27" s="160">
        <v>1</v>
      </c>
      <c r="I27" s="162">
        <v>8.6</v>
      </c>
      <c r="J27" s="127">
        <v>3.85</v>
      </c>
      <c r="K27" s="129">
        <f t="shared" si="0"/>
        <v>33.11</v>
      </c>
      <c r="L27" s="166"/>
      <c r="M27" s="131">
        <v>0</v>
      </c>
      <c r="N27" s="132">
        <v>0</v>
      </c>
      <c r="O27" s="132">
        <v>0</v>
      </c>
      <c r="P27" s="133">
        <v>0</v>
      </c>
      <c r="Q27" s="338">
        <f t="shared" si="3"/>
        <v>33.11</v>
      </c>
      <c r="R27" s="257">
        <v>0.7</v>
      </c>
      <c r="S27" s="338">
        <f t="shared" si="4"/>
        <v>23.177</v>
      </c>
      <c r="T27" s="343">
        <v>23.177</v>
      </c>
      <c r="U27" s="326">
        <f t="shared" si="5"/>
        <v>0</v>
      </c>
      <c r="V27" s="256"/>
    </row>
    <row r="28" spans="2:22">
      <c r="B28" s="126"/>
      <c r="C28" s="276" t="s">
        <v>251</v>
      </c>
      <c r="D28" s="122"/>
      <c r="E28" s="123"/>
      <c r="F28" s="124"/>
      <c r="G28" s="243"/>
      <c r="H28" s="126"/>
      <c r="I28" s="127"/>
      <c r="J28" s="128"/>
      <c r="K28" s="129"/>
      <c r="L28" s="130"/>
      <c r="M28" s="131"/>
      <c r="N28" s="132"/>
      <c r="O28" s="132"/>
      <c r="P28" s="133"/>
      <c r="Q28" s="338"/>
      <c r="R28" s="244"/>
      <c r="S28" s="338"/>
      <c r="T28" s="343"/>
      <c r="U28" s="326"/>
      <c r="V28" s="256"/>
    </row>
    <row r="29" spans="2:22">
      <c r="B29" s="160"/>
      <c r="C29" s="318"/>
      <c r="D29" s="122"/>
      <c r="E29" s="167"/>
      <c r="F29" s="124"/>
      <c r="G29" s="260"/>
      <c r="H29" s="160"/>
      <c r="I29" s="162"/>
      <c r="J29" s="127"/>
      <c r="K29" s="168"/>
      <c r="L29" s="166"/>
      <c r="M29" s="169"/>
      <c r="N29" s="170"/>
      <c r="O29" s="170"/>
      <c r="P29" s="171"/>
      <c r="Q29" s="338"/>
      <c r="R29" s="244"/>
      <c r="S29" s="338"/>
      <c r="T29" s="343"/>
      <c r="U29" s="326"/>
      <c r="V29" s="256"/>
    </row>
    <row r="30" spans="2:22">
      <c r="B30" s="160"/>
      <c r="C30" s="161"/>
      <c r="D30" s="157"/>
      <c r="E30" s="167"/>
      <c r="F30" s="158"/>
      <c r="G30" s="260"/>
      <c r="H30" s="160"/>
      <c r="I30" s="162"/>
      <c r="J30" s="172"/>
      <c r="K30" s="173"/>
      <c r="M30" s="174"/>
      <c r="N30" s="175"/>
      <c r="O30" s="175"/>
      <c r="P30" s="176"/>
      <c r="Q30" s="366"/>
      <c r="R30" s="246"/>
      <c r="S30" s="339"/>
      <c r="T30" s="344"/>
      <c r="U30" s="364"/>
      <c r="V30" s="256"/>
    </row>
    <row r="31" spans="2:22" ht="15" thickBot="1">
      <c r="B31" s="140"/>
      <c r="C31" s="249"/>
      <c r="D31" s="137"/>
      <c r="E31" s="137"/>
      <c r="F31" s="138"/>
      <c r="G31" s="261"/>
      <c r="H31" s="140"/>
      <c r="I31" s="141"/>
      <c r="J31" s="141"/>
      <c r="K31" s="142"/>
      <c r="L31" s="143"/>
      <c r="M31" s="144"/>
      <c r="N31" s="145"/>
      <c r="O31" s="145"/>
      <c r="P31" s="146"/>
      <c r="Q31" s="208"/>
      <c r="R31" s="250"/>
      <c r="S31" s="208"/>
      <c r="T31" s="251"/>
      <c r="U31" s="363"/>
      <c r="V31" s="262"/>
    </row>
    <row r="32" spans="2:22">
      <c r="K32" s="147"/>
      <c r="N32" s="147"/>
      <c r="O32" s="147"/>
      <c r="P32" s="147" t="s">
        <v>37</v>
      </c>
      <c r="Q32" s="148">
        <f>SUM(Q13:Q31)</f>
        <v>571.27897949999999</v>
      </c>
      <c r="R32" s="148"/>
      <c r="S32" s="148">
        <f>SUM(S13:S31)</f>
        <v>431.76376102500001</v>
      </c>
      <c r="T32" s="148">
        <f>SUM(T13:T31)</f>
        <v>419.92201102500002</v>
      </c>
      <c r="U32" s="148">
        <f>SUM(U13:U31)</f>
        <v>11.841750000000005</v>
      </c>
    </row>
  </sheetData>
  <mergeCells count="3">
    <mergeCell ref="B3:U3"/>
    <mergeCell ref="H11:K11"/>
    <mergeCell ref="M11:P11"/>
  </mergeCells>
  <pageMargins left="0.7" right="0.7" top="0.75" bottom="0.75" header="0.3" footer="0.3"/>
  <pageSetup paperSize="9" scale="5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pageSetUpPr fitToPage="1"/>
  </sheetPr>
  <dimension ref="B2:V29"/>
  <sheetViews>
    <sheetView view="pageBreakPreview" topLeftCell="M7" zoomScale="80" zoomScaleNormal="70" zoomScaleSheetLayoutView="80" workbookViewId="0">
      <selection activeCell="R17" sqref="R17"/>
    </sheetView>
  </sheetViews>
  <sheetFormatPr defaultColWidth="9.08984375" defaultRowHeight="14.5"/>
  <cols>
    <col min="1" max="1" width="2.08984375" style="100" customWidth="1"/>
    <col min="2" max="2" width="4.54296875" style="100" customWidth="1"/>
    <col min="3" max="3" width="38.90625" style="100" customWidth="1"/>
    <col min="4" max="4" width="29.08984375" style="100" customWidth="1"/>
    <col min="5" max="5" width="13.54296875" style="100" customWidth="1"/>
    <col min="6" max="6" width="14.6328125" style="100" customWidth="1"/>
    <col min="7" max="7" width="10" style="100" customWidth="1"/>
    <col min="8" max="8" width="4.90625" style="100" bestFit="1" customWidth="1"/>
    <col min="9" max="9" width="10.54296875" style="100" customWidth="1"/>
    <col min="10" max="10" width="9.90625" style="100" customWidth="1"/>
    <col min="11" max="11" width="8" style="100" customWidth="1"/>
    <col min="12" max="12" width="15.08984375" style="100" customWidth="1"/>
    <col min="13" max="13" width="4.90625" style="101" customWidth="1"/>
    <col min="14" max="14" width="10.54296875" style="100" customWidth="1"/>
    <col min="15" max="15" width="9.90625" style="100" customWidth="1"/>
    <col min="16" max="16" width="9" style="100" customWidth="1"/>
    <col min="17" max="17" width="13.54296875" style="147" customWidth="1"/>
    <col min="18" max="18" width="15" style="100" customWidth="1"/>
    <col min="19" max="21" width="15" style="147" customWidth="1"/>
    <col min="22" max="22" width="15.90625" style="100" customWidth="1"/>
    <col min="23" max="16384" width="9.089843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53" t="s">
        <v>187</v>
      </c>
      <c r="P10" s="232"/>
      <c r="Q10" s="334"/>
      <c r="R10" s="98"/>
      <c r="S10" s="334"/>
      <c r="T10" s="340"/>
      <c r="U10" s="357"/>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33" t="s">
        <v>115</v>
      </c>
      <c r="S11" s="200" t="s">
        <v>116</v>
      </c>
      <c r="T11" s="341" t="s">
        <v>117</v>
      </c>
      <c r="U11" s="358" t="s">
        <v>118</v>
      </c>
      <c r="V11" s="254" t="s">
        <v>176</v>
      </c>
    </row>
    <row r="12" spans="2:22" ht="15" thickBot="1">
      <c r="B12" s="105" t="s">
        <v>214</v>
      </c>
      <c r="C12" s="106"/>
      <c r="D12" s="106"/>
      <c r="E12" s="106"/>
      <c r="F12" s="106"/>
      <c r="G12" s="107"/>
      <c r="H12" s="108" t="s">
        <v>70</v>
      </c>
      <c r="I12" s="109" t="s">
        <v>83</v>
      </c>
      <c r="J12" s="109" t="s">
        <v>84</v>
      </c>
      <c r="K12" s="110" t="s">
        <v>85</v>
      </c>
      <c r="L12" s="111"/>
      <c r="M12" s="112" t="s">
        <v>70</v>
      </c>
      <c r="N12" s="109" t="s">
        <v>83</v>
      </c>
      <c r="O12" s="109" t="s">
        <v>84</v>
      </c>
      <c r="P12" s="110" t="s">
        <v>85</v>
      </c>
      <c r="Q12" s="202"/>
      <c r="R12" s="235"/>
      <c r="S12" s="202"/>
      <c r="T12" s="342"/>
      <c r="U12" s="361" t="s">
        <v>86</v>
      </c>
      <c r="V12" s="255"/>
    </row>
    <row r="13" spans="2:22">
      <c r="B13" s="114"/>
      <c r="C13" s="115"/>
      <c r="D13" s="115"/>
      <c r="E13" s="115"/>
      <c r="F13" s="116"/>
      <c r="G13" s="116"/>
      <c r="H13" s="114"/>
      <c r="I13" s="117"/>
      <c r="J13" s="117"/>
      <c r="K13" s="118"/>
      <c r="L13" s="119"/>
      <c r="M13" s="120"/>
      <c r="N13" s="115"/>
      <c r="O13" s="115"/>
      <c r="P13" s="118"/>
      <c r="Q13" s="197"/>
      <c r="R13" s="237"/>
      <c r="S13" s="238"/>
      <c r="T13" s="239"/>
      <c r="U13" s="362"/>
      <c r="V13" s="256"/>
    </row>
    <row r="14" spans="2:22">
      <c r="B14" s="189">
        <v>1</v>
      </c>
      <c r="C14" s="267" t="s">
        <v>183</v>
      </c>
      <c r="D14" s="122" t="s">
        <v>184</v>
      </c>
      <c r="E14" s="157" t="s">
        <v>128</v>
      </c>
      <c r="F14" s="158" t="s">
        <v>188</v>
      </c>
      <c r="G14" s="159"/>
      <c r="H14" s="160">
        <v>1</v>
      </c>
      <c r="I14">
        <v>8.4770000000000003</v>
      </c>
      <c r="J14">
        <v>7.2750000000000004</v>
      </c>
      <c r="K14" s="129">
        <f>H14*I14*J14</f>
        <v>61.670175000000008</v>
      </c>
      <c r="L14" s="130"/>
      <c r="M14" s="131">
        <v>0</v>
      </c>
      <c r="N14" s="132">
        <v>0</v>
      </c>
      <c r="O14" s="132">
        <v>0</v>
      </c>
      <c r="P14" s="133">
        <v>0</v>
      </c>
      <c r="Q14" s="456">
        <f>K14-P14</f>
        <v>61.670175000000008</v>
      </c>
      <c r="R14" s="241">
        <v>1</v>
      </c>
      <c r="S14" s="338">
        <f>Q14*R14</f>
        <v>61.670175000000008</v>
      </c>
      <c r="T14" s="343">
        <v>61.670175000000008</v>
      </c>
      <c r="U14" s="326">
        <f>S14-T14</f>
        <v>0</v>
      </c>
      <c r="V14" s="256"/>
    </row>
    <row r="15" spans="2:22">
      <c r="B15" s="189"/>
      <c r="C15" s="161" t="s">
        <v>255</v>
      </c>
      <c r="D15" s="122"/>
      <c r="E15" s="157"/>
      <c r="F15" s="158"/>
      <c r="G15" s="159"/>
      <c r="H15" s="160"/>
      <c r="I15" s="162"/>
      <c r="J15" s="127"/>
      <c r="K15" s="129"/>
      <c r="L15" s="96"/>
      <c r="M15" s="193"/>
      <c r="N15" s="194"/>
      <c r="O15" s="194"/>
      <c r="P15" s="195"/>
      <c r="Q15" s="456"/>
      <c r="R15" s="241"/>
      <c r="S15" s="338"/>
      <c r="T15" s="343"/>
      <c r="U15" s="326"/>
      <c r="V15" s="256"/>
    </row>
    <row r="16" spans="2:22">
      <c r="B16" s="189"/>
      <c r="C16" s="163"/>
      <c r="D16" s="134"/>
      <c r="E16" s="123"/>
      <c r="F16" s="124"/>
      <c r="G16" s="125"/>
      <c r="H16" s="126"/>
      <c r="I16" s="127"/>
      <c r="J16" s="127"/>
      <c r="K16" s="129"/>
      <c r="L16" s="96"/>
      <c r="M16" s="193"/>
      <c r="N16" s="194"/>
      <c r="O16" s="194"/>
      <c r="P16" s="195"/>
      <c r="Q16" s="456"/>
      <c r="R16" s="241"/>
      <c r="S16" s="338"/>
      <c r="T16" s="343"/>
      <c r="U16" s="326"/>
      <c r="V16" s="256"/>
    </row>
    <row r="17" spans="2:22">
      <c r="B17" s="189">
        <v>2</v>
      </c>
      <c r="C17" s="276" t="s">
        <v>189</v>
      </c>
      <c r="D17" s="122" t="s">
        <v>190</v>
      </c>
      <c r="E17" s="157" t="s">
        <v>191</v>
      </c>
      <c r="F17" s="158" t="s">
        <v>188</v>
      </c>
      <c r="G17" s="125"/>
      <c r="H17" s="126">
        <v>1</v>
      </c>
      <c r="I17" s="127">
        <v>24.817</v>
      </c>
      <c r="J17" s="128">
        <v>7.2750000000000004</v>
      </c>
      <c r="K17" s="129">
        <f t="shared" ref="K17:K23" si="0">H17*I17*J17</f>
        <v>180.54367500000001</v>
      </c>
      <c r="L17" s="96" t="s">
        <v>336</v>
      </c>
      <c r="M17" s="193">
        <v>4</v>
      </c>
      <c r="N17" s="194">
        <v>1.2</v>
      </c>
      <c r="O17" s="194">
        <v>2.1</v>
      </c>
      <c r="P17" s="195">
        <f>PRODUCT(M17:O17)</f>
        <v>10.08</v>
      </c>
      <c r="Q17" s="456">
        <f t="shared" ref="Q17:Q20" si="1">K17-P17</f>
        <v>170.46367499999999</v>
      </c>
      <c r="R17" s="520">
        <v>0.8</v>
      </c>
      <c r="S17" s="338">
        <f t="shared" ref="S17" si="2">Q17*R17</f>
        <v>136.37093999999999</v>
      </c>
      <c r="T17" s="343">
        <v>119.32457249999999</v>
      </c>
      <c r="U17" s="326">
        <f t="shared" ref="U17" si="3">S17-T17</f>
        <v>17.046367500000002</v>
      </c>
      <c r="V17" s="256"/>
    </row>
    <row r="18" spans="2:22">
      <c r="B18" s="189"/>
      <c r="C18" s="163" t="s">
        <v>544</v>
      </c>
      <c r="D18" s="122"/>
      <c r="E18" s="157"/>
      <c r="F18" s="158"/>
      <c r="G18" s="125"/>
      <c r="H18" s="126"/>
      <c r="I18" s="127"/>
      <c r="J18" s="128"/>
      <c r="K18" s="129"/>
      <c r="L18" s="96"/>
      <c r="M18" s="193"/>
      <c r="N18" s="194"/>
      <c r="O18" s="194"/>
      <c r="P18" s="195"/>
      <c r="Q18" s="456"/>
      <c r="R18" s="241"/>
      <c r="S18" s="338"/>
      <c r="T18" s="343"/>
      <c r="U18" s="326"/>
      <c r="V18" s="256"/>
    </row>
    <row r="19" spans="2:22">
      <c r="B19" s="189"/>
      <c r="C19" s="163"/>
      <c r="D19" s="122"/>
      <c r="E19" s="122"/>
      <c r="F19" s="124"/>
      <c r="G19" s="125"/>
      <c r="H19" s="126"/>
      <c r="I19" s="127"/>
      <c r="J19" s="128"/>
      <c r="K19" s="129"/>
      <c r="L19" s="96"/>
      <c r="M19" s="193"/>
      <c r="N19" s="194"/>
      <c r="O19" s="194"/>
      <c r="P19" s="195"/>
      <c r="Q19" s="456"/>
      <c r="R19" s="244"/>
      <c r="S19" s="338"/>
      <c r="T19" s="343"/>
      <c r="U19" s="326"/>
      <c r="V19" s="256"/>
    </row>
    <row r="20" spans="2:22">
      <c r="B20" s="189">
        <v>3</v>
      </c>
      <c r="C20" s="161" t="s">
        <v>192</v>
      </c>
      <c r="D20" s="122" t="s">
        <v>190</v>
      </c>
      <c r="E20" s="122" t="s">
        <v>126</v>
      </c>
      <c r="F20" s="274" t="s">
        <v>188</v>
      </c>
      <c r="G20" s="125"/>
      <c r="H20" s="126">
        <v>1</v>
      </c>
      <c r="I20" s="127">
        <v>6.694</v>
      </c>
      <c r="J20" s="128">
        <v>7.28</v>
      </c>
      <c r="K20" s="129">
        <f t="shared" si="0"/>
        <v>48.732320000000001</v>
      </c>
      <c r="L20" s="130"/>
      <c r="M20" s="131">
        <v>1</v>
      </c>
      <c r="N20" s="132">
        <v>1</v>
      </c>
      <c r="O20" s="132">
        <v>1.8</v>
      </c>
      <c r="P20" s="220">
        <f>M20*N20*O20</f>
        <v>1.8</v>
      </c>
      <c r="Q20" s="456">
        <f t="shared" si="1"/>
        <v>46.932320000000004</v>
      </c>
      <c r="R20" s="531">
        <v>0.95</v>
      </c>
      <c r="S20" s="338">
        <f t="shared" ref="S20:S23" si="4">Q20*R20</f>
        <v>44.585704</v>
      </c>
      <c r="T20" s="343">
        <v>42.239088000000002</v>
      </c>
      <c r="U20" s="326">
        <f t="shared" ref="U20:U23" si="5">S20-T20</f>
        <v>2.3466159999999974</v>
      </c>
      <c r="V20" s="256"/>
    </row>
    <row r="21" spans="2:22">
      <c r="B21" s="189"/>
      <c r="C21" s="161" t="s">
        <v>545</v>
      </c>
      <c r="D21" s="122"/>
      <c r="E21" s="123"/>
      <c r="F21" s="124"/>
      <c r="G21" s="125"/>
      <c r="H21" s="126"/>
      <c r="I21" s="127"/>
      <c r="J21" s="128"/>
      <c r="K21" s="129"/>
      <c r="L21" s="130"/>
      <c r="M21" s="131"/>
      <c r="N21" s="132"/>
      <c r="O21" s="132"/>
      <c r="P21" s="220"/>
      <c r="Q21" s="456"/>
      <c r="R21" s="257"/>
      <c r="S21" s="338"/>
      <c r="T21" s="343"/>
      <c r="U21" s="326"/>
      <c r="V21" s="256"/>
    </row>
    <row r="22" spans="2:22">
      <c r="B22" s="189"/>
      <c r="C22" s="161"/>
      <c r="D22" s="122"/>
      <c r="E22" s="122"/>
      <c r="F22" s="124"/>
      <c r="G22" s="125"/>
      <c r="H22" s="126"/>
      <c r="I22" s="127"/>
      <c r="J22" s="128"/>
      <c r="K22" s="129"/>
      <c r="L22" s="130"/>
      <c r="M22" s="131"/>
      <c r="N22" s="132"/>
      <c r="O22" s="132"/>
      <c r="P22" s="220"/>
      <c r="Q22" s="456"/>
      <c r="R22" s="257"/>
      <c r="S22" s="338"/>
      <c r="T22" s="343"/>
      <c r="U22" s="326"/>
      <c r="V22" s="256"/>
    </row>
    <row r="23" spans="2:22">
      <c r="B23" s="275">
        <v>4</v>
      </c>
      <c r="C23" s="164" t="s">
        <v>193</v>
      </c>
      <c r="D23" s="122" t="s">
        <v>190</v>
      </c>
      <c r="E23" s="157" t="s">
        <v>194</v>
      </c>
      <c r="F23" s="124" t="s">
        <v>195</v>
      </c>
      <c r="G23" s="159"/>
      <c r="H23" s="160">
        <v>1</v>
      </c>
      <c r="I23" s="162">
        <v>11.32</v>
      </c>
      <c r="J23" s="128">
        <f>0.1+2.4+2.775+0.1+4.15+2.11</f>
        <v>11.635</v>
      </c>
      <c r="K23" s="129">
        <f t="shared" si="0"/>
        <v>131.70820000000001</v>
      </c>
      <c r="L23" s="165"/>
      <c r="M23" s="131">
        <v>2</v>
      </c>
      <c r="N23" s="132">
        <v>1</v>
      </c>
      <c r="O23" s="132">
        <v>1.8</v>
      </c>
      <c r="P23" s="220">
        <f t="shared" ref="P23" si="6">M23*N23*O23</f>
        <v>3.6</v>
      </c>
      <c r="Q23" s="456">
        <f>K23-P23</f>
        <v>128.10820000000001</v>
      </c>
      <c r="R23" s="257">
        <v>1</v>
      </c>
      <c r="S23" s="338">
        <f t="shared" si="4"/>
        <v>128.10820000000001</v>
      </c>
      <c r="T23" s="343">
        <v>128.10820000000001</v>
      </c>
      <c r="U23" s="326">
        <f t="shared" si="5"/>
        <v>0</v>
      </c>
      <c r="V23" s="256"/>
    </row>
    <row r="24" spans="2:22">
      <c r="B24" s="275"/>
      <c r="C24" s="161" t="s">
        <v>256</v>
      </c>
      <c r="D24" s="157"/>
      <c r="E24" s="157"/>
      <c r="F24" s="158"/>
      <c r="G24" s="159"/>
      <c r="H24" s="160"/>
      <c r="I24" s="162"/>
      <c r="J24" s="127"/>
      <c r="K24" s="129"/>
      <c r="L24" s="166"/>
      <c r="M24" s="131"/>
      <c r="N24" s="132"/>
      <c r="O24" s="132"/>
      <c r="P24" s="133"/>
      <c r="Q24" s="456"/>
      <c r="R24" s="244"/>
      <c r="S24" s="338"/>
      <c r="T24" s="343"/>
      <c r="U24" s="326"/>
      <c r="V24" s="256"/>
    </row>
    <row r="25" spans="2:22">
      <c r="B25" s="189"/>
      <c r="C25" s="161"/>
      <c r="D25" s="122"/>
      <c r="E25" s="123"/>
      <c r="F25" s="124"/>
      <c r="G25" s="125"/>
      <c r="H25" s="126"/>
      <c r="I25" s="127"/>
      <c r="J25" s="128"/>
      <c r="K25" s="129"/>
      <c r="L25" s="130"/>
      <c r="M25" s="131"/>
      <c r="N25" s="132"/>
      <c r="O25" s="132"/>
      <c r="P25" s="133"/>
      <c r="Q25" s="456"/>
      <c r="R25" s="244"/>
      <c r="S25" s="338"/>
      <c r="T25" s="343"/>
      <c r="U25" s="326"/>
      <c r="V25" s="256"/>
    </row>
    <row r="26" spans="2:22">
      <c r="B26" s="160"/>
      <c r="C26" s="164"/>
      <c r="D26" s="122"/>
      <c r="E26" s="167"/>
      <c r="F26" s="124"/>
      <c r="G26" s="159"/>
      <c r="H26" s="160"/>
      <c r="I26" s="162"/>
      <c r="J26" s="127"/>
      <c r="K26" s="168"/>
      <c r="L26" s="166"/>
      <c r="M26" s="169"/>
      <c r="N26" s="170"/>
      <c r="O26" s="170"/>
      <c r="P26" s="171"/>
      <c r="Q26" s="456"/>
      <c r="R26" s="244"/>
      <c r="S26" s="338"/>
      <c r="T26" s="343"/>
      <c r="U26" s="326"/>
      <c r="V26" s="256"/>
    </row>
    <row r="27" spans="2:22">
      <c r="B27" s="160"/>
      <c r="C27" s="161"/>
      <c r="D27" s="157"/>
      <c r="E27" s="167"/>
      <c r="F27" s="158"/>
      <c r="G27" s="159"/>
      <c r="H27" s="160"/>
      <c r="I27" s="162"/>
      <c r="J27" s="172"/>
      <c r="K27" s="173"/>
      <c r="M27" s="174"/>
      <c r="N27" s="175"/>
      <c r="O27" s="175"/>
      <c r="P27" s="176"/>
      <c r="Q27" s="336"/>
      <c r="R27" s="246"/>
      <c r="S27" s="339"/>
      <c r="T27" s="344"/>
      <c r="U27" s="364"/>
      <c r="V27" s="256"/>
    </row>
    <row r="28" spans="2:22" ht="15" thickBot="1">
      <c r="B28" s="140"/>
      <c r="C28" s="249"/>
      <c r="D28" s="137"/>
      <c r="E28" s="137"/>
      <c r="F28" s="138"/>
      <c r="G28" s="139"/>
      <c r="H28" s="140"/>
      <c r="I28" s="141"/>
      <c r="J28" s="141"/>
      <c r="K28" s="142"/>
      <c r="L28" s="143"/>
      <c r="M28" s="144"/>
      <c r="N28" s="145"/>
      <c r="O28" s="145"/>
      <c r="P28" s="146"/>
      <c r="Q28" s="337"/>
      <c r="R28" s="250"/>
      <c r="S28" s="208"/>
      <c r="T28" s="251"/>
      <c r="U28" s="363"/>
      <c r="V28" s="258"/>
    </row>
    <row r="29" spans="2:22">
      <c r="K29" s="147"/>
      <c r="N29" s="147"/>
      <c r="O29" s="147"/>
      <c r="P29" s="147" t="s">
        <v>37</v>
      </c>
      <c r="Q29" s="148">
        <f>SUM(Q10:Q28)</f>
        <v>407.17437000000001</v>
      </c>
      <c r="R29" s="148"/>
      <c r="S29" s="148">
        <f>SUM(S10:S28)</f>
        <v>370.73501899999997</v>
      </c>
      <c r="T29" s="148">
        <f>SUM(T10:T28)</f>
        <v>351.34203550000001</v>
      </c>
      <c r="U29" s="148">
        <f>SUM(U10:U28)</f>
        <v>19.3929835</v>
      </c>
      <c r="V29" s="259"/>
    </row>
  </sheetData>
  <mergeCells count="3">
    <mergeCell ref="B3:U3"/>
    <mergeCell ref="H11:K11"/>
    <mergeCell ref="M11:P11"/>
  </mergeCells>
  <pageMargins left="0.7" right="0.7" top="0.75" bottom="0.75" header="0.3" footer="0.3"/>
  <pageSetup paperSize="9" scale="46" fitToHeight="0" orientation="landscape"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B2:V316"/>
  <sheetViews>
    <sheetView tabSelected="1" view="pageBreakPreview" topLeftCell="A85" zoomScale="80" zoomScaleNormal="70" zoomScaleSheetLayoutView="80" workbookViewId="0">
      <selection activeCell="F101" sqref="F101"/>
    </sheetView>
  </sheetViews>
  <sheetFormatPr defaultColWidth="9.08984375" defaultRowHeight="14.5"/>
  <cols>
    <col min="1" max="1" width="2.08984375" style="100" customWidth="1"/>
    <col min="2" max="2" width="4.54296875" style="100" customWidth="1"/>
    <col min="3" max="3" width="26.36328125" style="100" customWidth="1"/>
    <col min="4" max="4" width="22" style="100" customWidth="1"/>
    <col min="5" max="5" width="13.6328125" style="100" customWidth="1"/>
    <col min="6" max="6" width="20.90625" style="100" customWidth="1"/>
    <col min="7" max="7" width="9.90625" style="100" customWidth="1"/>
    <col min="8" max="8" width="3.90625" style="100" customWidth="1"/>
    <col min="9" max="9" width="6.90625" style="100" customWidth="1"/>
    <col min="10" max="10" width="7.90625" style="100" bestFit="1" customWidth="1"/>
    <col min="11" max="11" width="8.90625" style="100" customWidth="1"/>
    <col min="12" max="12" width="12.453125" style="100" customWidth="1"/>
    <col min="13" max="13" width="3.90625" style="101" customWidth="1"/>
    <col min="14" max="14" width="6.90625" style="100" customWidth="1"/>
    <col min="15" max="15" width="7.90625" style="100" bestFit="1" customWidth="1"/>
    <col min="16" max="16" width="8.90625" style="100" customWidth="1"/>
    <col min="17" max="17" width="13.36328125" style="147" customWidth="1"/>
    <col min="18" max="18" width="12.90625" style="100" customWidth="1"/>
    <col min="19" max="21" width="12.90625" style="147" customWidth="1"/>
    <col min="22" max="22" width="12.54296875" style="100" customWidth="1"/>
    <col min="23" max="16384" width="9.089843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31" t="s">
        <v>343</v>
      </c>
      <c r="P10" s="232"/>
      <c r="Q10" s="391"/>
      <c r="R10" s="98"/>
      <c r="S10" s="98"/>
      <c r="T10" s="392"/>
      <c r="U10" s="393"/>
    </row>
    <row r="11" spans="2:22" ht="52.5" thickBot="1">
      <c r="B11" s="102" t="s">
        <v>70</v>
      </c>
      <c r="C11" s="103" t="s">
        <v>71</v>
      </c>
      <c r="D11" s="103" t="s">
        <v>221</v>
      </c>
      <c r="E11" s="102" t="s">
        <v>73</v>
      </c>
      <c r="F11" s="102" t="s">
        <v>74</v>
      </c>
      <c r="G11" s="102" t="s">
        <v>75</v>
      </c>
      <c r="H11" s="563" t="s">
        <v>76</v>
      </c>
      <c r="I11" s="564"/>
      <c r="J11" s="564"/>
      <c r="K11" s="565"/>
      <c r="L11" s="104" t="s">
        <v>77</v>
      </c>
      <c r="M11" s="563" t="s">
        <v>78</v>
      </c>
      <c r="N11" s="564"/>
      <c r="O11" s="564"/>
      <c r="P11" s="565"/>
      <c r="Q11" s="394" t="s">
        <v>79</v>
      </c>
      <c r="R11" s="395" t="s">
        <v>115</v>
      </c>
      <c r="S11" s="102" t="s">
        <v>116</v>
      </c>
      <c r="T11" s="396" t="s">
        <v>117</v>
      </c>
      <c r="U11" s="397" t="s">
        <v>118</v>
      </c>
      <c r="V11" s="102" t="s">
        <v>176</v>
      </c>
    </row>
    <row r="12" spans="2:22" ht="15" thickBot="1">
      <c r="B12" s="234" t="s">
        <v>344</v>
      </c>
      <c r="C12" s="106"/>
      <c r="D12" s="106"/>
      <c r="E12" s="106"/>
      <c r="F12" s="106"/>
      <c r="G12" s="107"/>
      <c r="H12" s="108" t="s">
        <v>70</v>
      </c>
      <c r="I12" s="109" t="s">
        <v>83</v>
      </c>
      <c r="J12" s="109" t="s">
        <v>84</v>
      </c>
      <c r="K12" s="110" t="s">
        <v>85</v>
      </c>
      <c r="L12" s="111"/>
      <c r="M12" s="112" t="s">
        <v>70</v>
      </c>
      <c r="N12" s="109" t="s">
        <v>83</v>
      </c>
      <c r="O12" s="109" t="s">
        <v>84</v>
      </c>
      <c r="P12" s="110" t="s">
        <v>85</v>
      </c>
      <c r="Q12" s="398"/>
      <c r="R12" s="399"/>
      <c r="S12" s="113"/>
      <c r="T12" s="400"/>
      <c r="U12" s="401" t="s">
        <v>86</v>
      </c>
      <c r="V12" s="113"/>
    </row>
    <row r="13" spans="2:22">
      <c r="B13" s="114"/>
      <c r="C13" s="115"/>
      <c r="D13" s="115"/>
      <c r="E13" s="115"/>
      <c r="F13" s="116"/>
      <c r="G13" s="116"/>
      <c r="H13" s="114"/>
      <c r="I13" s="236"/>
      <c r="J13" s="236"/>
      <c r="K13" s="118"/>
      <c r="L13" s="119"/>
      <c r="M13" s="120"/>
      <c r="N13" s="115"/>
      <c r="O13" s="115"/>
      <c r="P13" s="118"/>
      <c r="Q13" s="402"/>
      <c r="R13" s="237"/>
      <c r="S13" s="238"/>
      <c r="T13" s="404"/>
      <c r="U13" s="405"/>
      <c r="V13" s="240"/>
    </row>
    <row r="14" spans="2:22" ht="29">
      <c r="B14" s="189">
        <v>1</v>
      </c>
      <c r="C14" s="276" t="s">
        <v>346</v>
      </c>
      <c r="D14" s="268" t="s">
        <v>224</v>
      </c>
      <c r="E14" s="157" t="s">
        <v>225</v>
      </c>
      <c r="F14" s="157" t="s">
        <v>226</v>
      </c>
      <c r="G14" s="159"/>
      <c r="H14" s="160">
        <v>1</v>
      </c>
      <c r="I14" s="269">
        <v>16</v>
      </c>
      <c r="J14" s="540">
        <v>2.95</v>
      </c>
      <c r="K14" s="129">
        <f>H14*I14*J14</f>
        <v>47.2</v>
      </c>
      <c r="L14" s="130"/>
      <c r="M14" s="131">
        <v>0</v>
      </c>
      <c r="N14" s="132">
        <v>0</v>
      </c>
      <c r="O14" s="132">
        <v>0</v>
      </c>
      <c r="P14" s="133">
        <v>0</v>
      </c>
      <c r="Q14" s="456">
        <f>K14-P14</f>
        <v>47.2</v>
      </c>
      <c r="R14" s="241">
        <v>0.9</v>
      </c>
      <c r="S14" s="242">
        <f>Q14*R14</f>
        <v>42.480000000000004</v>
      </c>
      <c r="T14" s="374">
        <v>42.480000000000004</v>
      </c>
      <c r="U14" s="375">
        <f>S14-T14</f>
        <v>0</v>
      </c>
      <c r="V14" s="243"/>
    </row>
    <row r="15" spans="2:22">
      <c r="B15" s="126"/>
      <c r="C15" s="163" t="s">
        <v>345</v>
      </c>
      <c r="D15" s="122"/>
      <c r="E15" s="157"/>
      <c r="F15" s="158"/>
      <c r="G15" s="159"/>
      <c r="H15" s="160"/>
      <c r="I15" s="162"/>
      <c r="J15" s="127"/>
      <c r="K15" s="129"/>
      <c r="L15" s="130"/>
      <c r="M15" s="131"/>
      <c r="N15" s="132"/>
      <c r="O15" s="132"/>
      <c r="P15" s="133"/>
      <c r="Q15" s="418"/>
      <c r="R15" s="241"/>
      <c r="S15" s="242"/>
      <c r="T15" s="374"/>
      <c r="U15" s="375"/>
      <c r="V15" s="243"/>
    </row>
    <row r="16" spans="2:22">
      <c r="B16" s="126"/>
      <c r="C16" s="163"/>
      <c r="D16" s="134"/>
      <c r="E16" s="123"/>
      <c r="F16" s="124"/>
      <c r="G16" s="125"/>
      <c r="H16" s="126"/>
      <c r="I16" s="127"/>
      <c r="J16" s="128"/>
      <c r="K16" s="129"/>
      <c r="L16" s="130"/>
      <c r="M16" s="131"/>
      <c r="N16" s="128"/>
      <c r="O16" s="128"/>
      <c r="P16" s="133"/>
      <c r="Q16" s="417"/>
      <c r="R16" s="244"/>
      <c r="S16" s="242"/>
      <c r="T16" s="374"/>
      <c r="U16" s="375"/>
      <c r="V16" s="243"/>
    </row>
    <row r="17" spans="2:22">
      <c r="B17" s="189"/>
      <c r="C17" s="161"/>
      <c r="D17" s="122"/>
      <c r="E17" s="123"/>
      <c r="F17" s="245"/>
      <c r="G17" s="125"/>
      <c r="H17" s="126"/>
      <c r="I17" s="127"/>
      <c r="J17" s="128"/>
      <c r="K17" s="129"/>
      <c r="L17" s="130"/>
      <c r="M17" s="131"/>
      <c r="N17" s="128"/>
      <c r="O17" s="128"/>
      <c r="P17" s="220"/>
      <c r="Q17" s="417"/>
      <c r="R17" s="241"/>
      <c r="S17" s="242"/>
      <c r="T17" s="374"/>
      <c r="U17" s="375"/>
      <c r="V17" s="243"/>
    </row>
    <row r="18" spans="2:22">
      <c r="B18" s="126"/>
      <c r="C18" s="161"/>
      <c r="D18" s="122"/>
      <c r="E18" s="122"/>
      <c r="F18" s="124"/>
      <c r="G18" s="125"/>
      <c r="H18" s="126"/>
      <c r="I18" s="127"/>
      <c r="J18" s="128"/>
      <c r="K18" s="129"/>
      <c r="L18" s="130"/>
      <c r="M18" s="131"/>
      <c r="N18" s="132"/>
      <c r="O18" s="132"/>
      <c r="P18" s="133"/>
      <c r="Q18" s="417"/>
      <c r="R18" s="244"/>
      <c r="S18" s="242"/>
      <c r="T18" s="374"/>
      <c r="U18" s="375"/>
      <c r="V18" s="243"/>
    </row>
    <row r="19" spans="2:22">
      <c r="B19" s="126"/>
      <c r="C19" s="161"/>
      <c r="D19" s="122"/>
      <c r="E19" s="122"/>
      <c r="F19" s="124"/>
      <c r="G19" s="125"/>
      <c r="H19" s="126"/>
      <c r="I19" s="127"/>
      <c r="J19" s="128"/>
      <c r="K19" s="129"/>
      <c r="L19" s="130"/>
      <c r="M19" s="131"/>
      <c r="N19" s="132"/>
      <c r="O19" s="132"/>
      <c r="P19" s="133"/>
      <c r="Q19" s="417"/>
      <c r="R19" s="377"/>
      <c r="S19" s="242"/>
      <c r="T19" s="374"/>
      <c r="U19" s="375"/>
      <c r="V19" s="243"/>
    </row>
    <row r="20" spans="2:22">
      <c r="B20" s="126"/>
      <c r="C20" s="161"/>
      <c r="D20" s="122"/>
      <c r="E20" s="123"/>
      <c r="F20" s="124"/>
      <c r="G20" s="125"/>
      <c r="H20" s="126"/>
      <c r="I20" s="127"/>
      <c r="J20" s="128"/>
      <c r="K20" s="129"/>
      <c r="L20" s="130"/>
      <c r="M20" s="131"/>
      <c r="N20" s="132"/>
      <c r="O20" s="132"/>
      <c r="P20" s="133"/>
      <c r="Q20" s="417"/>
      <c r="R20" s="377"/>
      <c r="S20" s="242"/>
      <c r="T20" s="374"/>
      <c r="U20" s="375"/>
      <c r="V20" s="243"/>
    </row>
    <row r="21" spans="2:22">
      <c r="B21" s="126"/>
      <c r="C21" s="161"/>
      <c r="D21" s="122"/>
      <c r="E21" s="122"/>
      <c r="F21" s="124"/>
      <c r="G21" s="125"/>
      <c r="H21" s="126"/>
      <c r="I21" s="127"/>
      <c r="J21" s="128"/>
      <c r="K21" s="129"/>
      <c r="L21" s="130"/>
      <c r="M21" s="131"/>
      <c r="N21" s="132"/>
      <c r="O21" s="132"/>
      <c r="P21" s="133"/>
      <c r="Q21" s="417"/>
      <c r="R21" s="377"/>
      <c r="S21" s="242"/>
      <c r="T21" s="374"/>
      <c r="U21" s="375"/>
      <c r="V21" s="243"/>
    </row>
    <row r="22" spans="2:22">
      <c r="B22" s="126"/>
      <c r="C22" s="161"/>
      <c r="D22" s="134"/>
      <c r="E22" s="122"/>
      <c r="F22" s="124"/>
      <c r="G22" s="125"/>
      <c r="H22" s="126"/>
      <c r="I22" s="127"/>
      <c r="J22" s="128"/>
      <c r="K22" s="129"/>
      <c r="L22" s="130"/>
      <c r="M22" s="131"/>
      <c r="N22" s="132"/>
      <c r="O22" s="132"/>
      <c r="P22" s="133"/>
      <c r="Q22" s="417"/>
      <c r="R22" s="377"/>
      <c r="S22" s="242"/>
      <c r="T22" s="374"/>
      <c r="U22" s="375"/>
      <c r="V22" s="243"/>
    </row>
    <row r="23" spans="2:22">
      <c r="B23" s="160"/>
      <c r="C23" s="164"/>
      <c r="D23" s="122"/>
      <c r="E23" s="157"/>
      <c r="F23" s="124"/>
      <c r="G23" s="159"/>
      <c r="H23" s="160"/>
      <c r="I23" s="162"/>
      <c r="J23" s="128"/>
      <c r="K23" s="129"/>
      <c r="L23" s="165"/>
      <c r="M23" s="131"/>
      <c r="N23" s="132"/>
      <c r="O23" s="132"/>
      <c r="P23" s="133"/>
      <c r="Q23" s="417"/>
      <c r="R23" s="377"/>
      <c r="S23" s="242"/>
      <c r="T23" s="374"/>
      <c r="U23" s="375"/>
      <c r="V23" s="243"/>
    </row>
    <row r="24" spans="2:22">
      <c r="B24" s="160"/>
      <c r="C24" s="161"/>
      <c r="D24" s="157"/>
      <c r="E24" s="157"/>
      <c r="F24" s="158"/>
      <c r="G24" s="159"/>
      <c r="H24" s="160"/>
      <c r="I24" s="162"/>
      <c r="J24" s="127"/>
      <c r="K24" s="129"/>
      <c r="L24" s="166"/>
      <c r="M24" s="131"/>
      <c r="N24" s="132"/>
      <c r="O24" s="132"/>
      <c r="P24" s="133"/>
      <c r="Q24" s="417"/>
      <c r="R24" s="377"/>
      <c r="S24" s="242"/>
      <c r="T24" s="374"/>
      <c r="U24" s="375"/>
      <c r="V24" s="243"/>
    </row>
    <row r="25" spans="2:22">
      <c r="B25" s="126"/>
      <c r="C25" s="161"/>
      <c r="D25" s="122"/>
      <c r="E25" s="123"/>
      <c r="F25" s="124"/>
      <c r="G25" s="125"/>
      <c r="H25" s="126"/>
      <c r="I25" s="127"/>
      <c r="J25" s="128"/>
      <c r="K25" s="129"/>
      <c r="L25" s="130"/>
      <c r="M25" s="131"/>
      <c r="N25" s="132"/>
      <c r="O25" s="132"/>
      <c r="P25" s="133"/>
      <c r="Q25" s="417"/>
      <c r="R25" s="377"/>
      <c r="S25" s="242"/>
      <c r="T25" s="374"/>
      <c r="U25" s="375"/>
      <c r="V25" s="243"/>
    </row>
    <row r="26" spans="2:22">
      <c r="B26" s="160"/>
      <c r="C26" s="164"/>
      <c r="D26" s="122"/>
      <c r="E26" s="167"/>
      <c r="F26" s="124"/>
      <c r="G26" s="159"/>
      <c r="H26" s="160"/>
      <c r="I26" s="162"/>
      <c r="J26" s="127"/>
      <c r="K26" s="168"/>
      <c r="L26" s="166"/>
      <c r="M26" s="169"/>
      <c r="N26" s="170"/>
      <c r="O26" s="170"/>
      <c r="P26" s="171"/>
      <c r="Q26" s="417"/>
      <c r="R26" s="377"/>
      <c r="S26" s="242"/>
      <c r="T26" s="374"/>
      <c r="U26" s="375"/>
      <c r="V26" s="243"/>
    </row>
    <row r="27" spans="2:22">
      <c r="B27" s="160"/>
      <c r="C27" s="161"/>
      <c r="D27" s="157"/>
      <c r="E27" s="167"/>
      <c r="F27" s="158"/>
      <c r="G27" s="159"/>
      <c r="H27" s="160"/>
      <c r="I27" s="162"/>
      <c r="J27" s="172"/>
      <c r="K27" s="173"/>
      <c r="M27" s="174"/>
      <c r="N27" s="175"/>
      <c r="O27" s="175"/>
      <c r="P27" s="176"/>
      <c r="Q27" s="406"/>
      <c r="R27" s="407"/>
      <c r="S27" s="247"/>
      <c r="T27" s="408"/>
      <c r="U27" s="409"/>
      <c r="V27" s="248"/>
    </row>
    <row r="28" spans="2:22" ht="15" thickBot="1">
      <c r="B28" s="140"/>
      <c r="C28" s="249"/>
      <c r="D28" s="137"/>
      <c r="E28" s="137"/>
      <c r="F28" s="138"/>
      <c r="G28" s="139"/>
      <c r="H28" s="140"/>
      <c r="I28" s="141"/>
      <c r="J28" s="141"/>
      <c r="K28" s="142"/>
      <c r="L28" s="143"/>
      <c r="M28" s="144"/>
      <c r="N28" s="145"/>
      <c r="O28" s="145"/>
      <c r="P28" s="146"/>
      <c r="Q28" s="410"/>
      <c r="R28" s="411"/>
      <c r="S28" s="208"/>
      <c r="T28" s="412"/>
      <c r="U28" s="413"/>
      <c r="V28" s="252"/>
    </row>
    <row r="29" spans="2:22">
      <c r="K29" s="147"/>
      <c r="N29" s="147"/>
      <c r="O29" s="147"/>
      <c r="P29" s="147" t="s">
        <v>37</v>
      </c>
      <c r="Q29" s="148">
        <f>SUM(Q10:Q28)</f>
        <v>47.2</v>
      </c>
      <c r="R29" s="148"/>
      <c r="S29" s="148">
        <f>SUM(S10:S28)</f>
        <v>42.480000000000004</v>
      </c>
      <c r="T29" s="148">
        <f>SUM(T10:T28)</f>
        <v>42.480000000000004</v>
      </c>
      <c r="U29" s="148">
        <f>SUM(U10:U28)</f>
        <v>0</v>
      </c>
    </row>
    <row r="30" spans="2:22" ht="15" thickBot="1">
      <c r="B30" s="231" t="s">
        <v>220</v>
      </c>
      <c r="P30" s="232"/>
      <c r="Q30" s="334"/>
      <c r="R30" s="98"/>
      <c r="S30" s="334"/>
      <c r="T30" s="340"/>
      <c r="U30" s="357"/>
    </row>
    <row r="31" spans="2:22" ht="52.5" thickBot="1">
      <c r="B31" s="102" t="s">
        <v>70</v>
      </c>
      <c r="C31" s="103" t="s">
        <v>71</v>
      </c>
      <c r="D31" s="103" t="s">
        <v>221</v>
      </c>
      <c r="E31" s="102" t="s">
        <v>73</v>
      </c>
      <c r="F31" s="102" t="s">
        <v>74</v>
      </c>
      <c r="G31" s="102" t="s">
        <v>75</v>
      </c>
      <c r="H31" s="563" t="s">
        <v>76</v>
      </c>
      <c r="I31" s="564"/>
      <c r="J31" s="564"/>
      <c r="K31" s="565"/>
      <c r="L31" s="104" t="s">
        <v>77</v>
      </c>
      <c r="M31" s="563" t="s">
        <v>78</v>
      </c>
      <c r="N31" s="564"/>
      <c r="O31" s="564"/>
      <c r="P31" s="565"/>
      <c r="Q31" s="212" t="s">
        <v>79</v>
      </c>
      <c r="R31" s="233" t="s">
        <v>115</v>
      </c>
      <c r="S31" s="200" t="s">
        <v>116</v>
      </c>
      <c r="T31" s="341" t="s">
        <v>117</v>
      </c>
      <c r="U31" s="358" t="s">
        <v>118</v>
      </c>
      <c r="V31" s="102" t="s">
        <v>176</v>
      </c>
    </row>
    <row r="32" spans="2:22" ht="15" thickBot="1">
      <c r="B32" s="234" t="s">
        <v>222</v>
      </c>
      <c r="C32" s="106"/>
      <c r="D32" s="106"/>
      <c r="E32" s="106"/>
      <c r="F32" s="106"/>
      <c r="G32" s="107"/>
      <c r="H32" s="108" t="s">
        <v>70</v>
      </c>
      <c r="I32" s="109" t="s">
        <v>83</v>
      </c>
      <c r="J32" s="109" t="s">
        <v>84</v>
      </c>
      <c r="K32" s="110" t="s">
        <v>85</v>
      </c>
      <c r="L32" s="111"/>
      <c r="M32" s="112" t="s">
        <v>70</v>
      </c>
      <c r="N32" s="109" t="s">
        <v>83</v>
      </c>
      <c r="O32" s="109" t="s">
        <v>84</v>
      </c>
      <c r="P32" s="110" t="s">
        <v>85</v>
      </c>
      <c r="Q32" s="202"/>
      <c r="R32" s="235"/>
      <c r="S32" s="202"/>
      <c r="T32" s="342"/>
      <c r="U32" s="361" t="s">
        <v>86</v>
      </c>
      <c r="V32" s="113"/>
    </row>
    <row r="33" spans="2:22">
      <c r="B33" s="114"/>
      <c r="C33" s="115"/>
      <c r="D33" s="115"/>
      <c r="E33" s="115"/>
      <c r="F33" s="116"/>
      <c r="G33" s="116"/>
      <c r="H33" s="114"/>
      <c r="I33" s="236"/>
      <c r="J33" s="236"/>
      <c r="K33" s="118"/>
      <c r="L33" s="119"/>
      <c r="M33" s="120"/>
      <c r="N33" s="115"/>
      <c r="O33" s="115"/>
      <c r="P33" s="118"/>
      <c r="Q33" s="367"/>
      <c r="R33" s="237"/>
      <c r="S33" s="238"/>
      <c r="T33" s="239"/>
      <c r="U33" s="362"/>
      <c r="V33" s="240"/>
    </row>
    <row r="34" spans="2:22" ht="29">
      <c r="B34" s="189">
        <v>1</v>
      </c>
      <c r="C34" s="276" t="s">
        <v>223</v>
      </c>
      <c r="D34" s="268" t="s">
        <v>224</v>
      </c>
      <c r="E34" s="157" t="s">
        <v>225</v>
      </c>
      <c r="F34" s="157" t="s">
        <v>226</v>
      </c>
      <c r="G34" s="159"/>
      <c r="H34" s="160">
        <v>1</v>
      </c>
      <c r="I34" s="269">
        <v>9.3000000000000007</v>
      </c>
      <c r="J34">
        <v>2.7749999999999999</v>
      </c>
      <c r="K34" s="129">
        <f>H34*I34*J34</f>
        <v>25.807500000000001</v>
      </c>
      <c r="L34" s="130"/>
      <c r="M34" s="131">
        <v>0</v>
      </c>
      <c r="N34" s="132">
        <v>0</v>
      </c>
      <c r="O34" s="132">
        <v>0</v>
      </c>
      <c r="P34" s="133">
        <v>0</v>
      </c>
      <c r="Q34" s="456">
        <f>K34-P34</f>
        <v>25.807500000000001</v>
      </c>
      <c r="R34" s="547">
        <v>0.9</v>
      </c>
      <c r="S34" s="338">
        <f>Q34*R34</f>
        <v>23.226750000000003</v>
      </c>
      <c r="T34" s="343">
        <v>20.646000000000001</v>
      </c>
      <c r="U34" s="326">
        <f>S34-T34</f>
        <v>2.5807500000000019</v>
      </c>
      <c r="V34" s="243"/>
    </row>
    <row r="35" spans="2:22">
      <c r="B35" s="126"/>
      <c r="C35" s="163" t="s">
        <v>546</v>
      </c>
      <c r="D35" s="122"/>
      <c r="E35" s="157"/>
      <c r="F35" s="158"/>
      <c r="G35" s="159"/>
      <c r="H35" s="160"/>
      <c r="I35" s="162"/>
      <c r="J35" s="127"/>
      <c r="K35" s="129"/>
      <c r="L35" s="130"/>
      <c r="M35" s="131"/>
      <c r="N35" s="132"/>
      <c r="O35" s="132"/>
      <c r="P35" s="133"/>
      <c r="Q35" s="456"/>
      <c r="R35" s="241"/>
      <c r="S35" s="338"/>
      <c r="T35" s="343"/>
      <c r="U35" s="326"/>
      <c r="V35" s="243"/>
    </row>
    <row r="36" spans="2:22">
      <c r="B36" s="126"/>
      <c r="C36" s="163"/>
      <c r="D36" s="134"/>
      <c r="E36" s="123"/>
      <c r="F36" s="124"/>
      <c r="G36" s="125"/>
      <c r="H36" s="126"/>
      <c r="I36" s="127"/>
      <c r="J36" s="128"/>
      <c r="K36" s="129"/>
      <c r="L36" s="130"/>
      <c r="M36" s="131"/>
      <c r="N36" s="128"/>
      <c r="O36" s="128"/>
      <c r="P36" s="133"/>
      <c r="Q36" s="338"/>
      <c r="R36" s="244"/>
      <c r="S36" s="338"/>
      <c r="T36" s="343"/>
      <c r="U36" s="326"/>
      <c r="V36" s="243"/>
    </row>
    <row r="37" spans="2:22">
      <c r="B37" s="126"/>
      <c r="C37" s="161"/>
      <c r="D37" s="122"/>
      <c r="E37" s="123"/>
      <c r="F37" s="245"/>
      <c r="G37" s="125"/>
      <c r="H37" s="126"/>
      <c r="I37" s="127"/>
      <c r="J37" s="128"/>
      <c r="K37" s="129"/>
      <c r="L37" s="130"/>
      <c r="M37" s="131"/>
      <c r="N37" s="128"/>
      <c r="O37" s="128"/>
      <c r="P37" s="220"/>
      <c r="Q37" s="338"/>
      <c r="R37" s="241"/>
      <c r="S37" s="338"/>
      <c r="T37" s="343"/>
      <c r="U37" s="326"/>
      <c r="V37" s="243"/>
    </row>
    <row r="38" spans="2:22">
      <c r="B38" s="126"/>
      <c r="C38" s="161"/>
      <c r="D38" s="122"/>
      <c r="E38" s="122"/>
      <c r="F38" s="124"/>
      <c r="G38" s="125"/>
      <c r="H38" s="126"/>
      <c r="I38" s="127"/>
      <c r="J38" s="128"/>
      <c r="K38" s="129"/>
      <c r="L38" s="130"/>
      <c r="M38" s="131"/>
      <c r="N38" s="132"/>
      <c r="O38" s="132"/>
      <c r="P38" s="133"/>
      <c r="Q38" s="338"/>
      <c r="R38" s="244"/>
      <c r="S38" s="338"/>
      <c r="T38" s="343"/>
      <c r="U38" s="326"/>
      <c r="V38" s="243"/>
    </row>
    <row r="39" spans="2:22">
      <c r="B39" s="126"/>
      <c r="C39" s="161"/>
      <c r="D39" s="122"/>
      <c r="E39" s="122"/>
      <c r="F39" s="124"/>
      <c r="G39" s="125"/>
      <c r="H39" s="126"/>
      <c r="I39" s="127"/>
      <c r="J39" s="128"/>
      <c r="K39" s="129"/>
      <c r="L39" s="130"/>
      <c r="M39" s="131"/>
      <c r="N39" s="132"/>
      <c r="O39" s="132"/>
      <c r="P39" s="133"/>
      <c r="Q39" s="338"/>
      <c r="R39" s="244"/>
      <c r="S39" s="338"/>
      <c r="T39" s="343"/>
      <c r="U39" s="326"/>
      <c r="V39" s="243"/>
    </row>
    <row r="40" spans="2:22">
      <c r="B40" s="126"/>
      <c r="C40" s="161"/>
      <c r="D40" s="122"/>
      <c r="E40" s="123"/>
      <c r="F40" s="124"/>
      <c r="G40" s="125"/>
      <c r="H40" s="126"/>
      <c r="I40" s="127"/>
      <c r="J40" s="128"/>
      <c r="K40" s="129"/>
      <c r="L40" s="130"/>
      <c r="M40" s="131"/>
      <c r="N40" s="132"/>
      <c r="O40" s="132"/>
      <c r="P40" s="133"/>
      <c r="Q40" s="338"/>
      <c r="R40" s="244"/>
      <c r="S40" s="338"/>
      <c r="T40" s="343"/>
      <c r="U40" s="326"/>
      <c r="V40" s="243"/>
    </row>
    <row r="41" spans="2:22">
      <c r="B41" s="126"/>
      <c r="C41" s="161"/>
      <c r="D41" s="122"/>
      <c r="E41" s="122"/>
      <c r="F41" s="124"/>
      <c r="G41" s="125"/>
      <c r="H41" s="126"/>
      <c r="I41" s="127"/>
      <c r="J41" s="128"/>
      <c r="K41" s="129"/>
      <c r="L41" s="130"/>
      <c r="M41" s="131"/>
      <c r="N41" s="132"/>
      <c r="O41" s="132"/>
      <c r="P41" s="133"/>
      <c r="Q41" s="338"/>
      <c r="R41" s="244"/>
      <c r="S41" s="338"/>
      <c r="T41" s="343"/>
      <c r="U41" s="326"/>
      <c r="V41" s="243"/>
    </row>
    <row r="42" spans="2:22">
      <c r="B42" s="126"/>
      <c r="C42" s="161"/>
      <c r="D42" s="134"/>
      <c r="E42" s="122"/>
      <c r="F42" s="124"/>
      <c r="G42" s="125"/>
      <c r="H42" s="126"/>
      <c r="I42" s="127"/>
      <c r="J42" s="128"/>
      <c r="K42" s="129"/>
      <c r="L42" s="130"/>
      <c r="M42" s="131"/>
      <c r="N42" s="132"/>
      <c r="O42" s="132"/>
      <c r="P42" s="133"/>
      <c r="Q42" s="338"/>
      <c r="R42" s="244"/>
      <c r="S42" s="338"/>
      <c r="T42" s="343"/>
      <c r="U42" s="326"/>
      <c r="V42" s="243"/>
    </row>
    <row r="43" spans="2:22">
      <c r="B43" s="160"/>
      <c r="C43" s="164"/>
      <c r="D43" s="122"/>
      <c r="E43" s="157"/>
      <c r="F43" s="124"/>
      <c r="G43" s="159"/>
      <c r="H43" s="160"/>
      <c r="I43" s="162"/>
      <c r="J43" s="128"/>
      <c r="K43" s="129"/>
      <c r="L43" s="165"/>
      <c r="M43" s="131"/>
      <c r="N43" s="132"/>
      <c r="O43" s="132"/>
      <c r="P43" s="133"/>
      <c r="Q43" s="338"/>
      <c r="R43" s="244"/>
      <c r="S43" s="338"/>
      <c r="T43" s="343"/>
      <c r="U43" s="326"/>
      <c r="V43" s="243"/>
    </row>
    <row r="44" spans="2:22">
      <c r="B44" s="160"/>
      <c r="C44" s="161"/>
      <c r="D44" s="157"/>
      <c r="E44" s="157"/>
      <c r="F44" s="158"/>
      <c r="G44" s="159"/>
      <c r="H44" s="160"/>
      <c r="I44" s="162"/>
      <c r="J44" s="127"/>
      <c r="K44" s="129"/>
      <c r="L44" s="166"/>
      <c r="M44" s="131"/>
      <c r="N44" s="132"/>
      <c r="O44" s="132"/>
      <c r="P44" s="133"/>
      <c r="Q44" s="338"/>
      <c r="R44" s="244"/>
      <c r="S44" s="338"/>
      <c r="T44" s="343"/>
      <c r="U44" s="326"/>
      <c r="V44" s="243"/>
    </row>
    <row r="45" spans="2:22">
      <c r="B45" s="126"/>
      <c r="C45" s="161"/>
      <c r="D45" s="122"/>
      <c r="E45" s="123"/>
      <c r="F45" s="124"/>
      <c r="G45" s="125"/>
      <c r="H45" s="126"/>
      <c r="I45" s="127"/>
      <c r="J45" s="128"/>
      <c r="K45" s="129"/>
      <c r="L45" s="130"/>
      <c r="M45" s="131"/>
      <c r="N45" s="132"/>
      <c r="O45" s="132"/>
      <c r="P45" s="133"/>
      <c r="Q45" s="338"/>
      <c r="R45" s="244"/>
      <c r="S45" s="338"/>
      <c r="T45" s="343"/>
      <c r="U45" s="326"/>
      <c r="V45" s="243"/>
    </row>
    <row r="46" spans="2:22">
      <c r="B46" s="160"/>
      <c r="C46" s="164"/>
      <c r="D46" s="122"/>
      <c r="E46" s="167"/>
      <c r="F46" s="124"/>
      <c r="G46" s="159"/>
      <c r="H46" s="160"/>
      <c r="I46" s="162"/>
      <c r="J46" s="127"/>
      <c r="K46" s="168"/>
      <c r="L46" s="166"/>
      <c r="M46" s="169"/>
      <c r="N46" s="170"/>
      <c r="O46" s="170"/>
      <c r="P46" s="171"/>
      <c r="Q46" s="338"/>
      <c r="R46" s="244"/>
      <c r="S46" s="338"/>
      <c r="T46" s="343"/>
      <c r="U46" s="326"/>
      <c r="V46" s="243"/>
    </row>
    <row r="47" spans="2:22">
      <c r="B47" s="160"/>
      <c r="C47" s="161"/>
      <c r="D47" s="157"/>
      <c r="E47" s="167"/>
      <c r="F47" s="158"/>
      <c r="G47" s="159"/>
      <c r="H47" s="160"/>
      <c r="I47" s="162"/>
      <c r="J47" s="172"/>
      <c r="K47" s="173"/>
      <c r="M47" s="174"/>
      <c r="N47" s="175"/>
      <c r="O47" s="175"/>
      <c r="P47" s="176"/>
      <c r="Q47" s="366"/>
      <c r="R47" s="246"/>
      <c r="S47" s="339"/>
      <c r="T47" s="344"/>
      <c r="U47" s="364"/>
      <c r="V47" s="248"/>
    </row>
    <row r="48" spans="2:22" ht="15" thickBot="1">
      <c r="B48" s="140"/>
      <c r="C48" s="249"/>
      <c r="D48" s="137"/>
      <c r="E48" s="137"/>
      <c r="F48" s="138"/>
      <c r="G48" s="139"/>
      <c r="H48" s="140"/>
      <c r="I48" s="141"/>
      <c r="J48" s="141"/>
      <c r="K48" s="142"/>
      <c r="L48" s="143"/>
      <c r="M48" s="144"/>
      <c r="N48" s="145"/>
      <c r="O48" s="145"/>
      <c r="P48" s="146"/>
      <c r="Q48" s="208"/>
      <c r="R48" s="250"/>
      <c r="S48" s="208"/>
      <c r="T48" s="251"/>
      <c r="U48" s="363"/>
      <c r="V48" s="252"/>
    </row>
    <row r="49" spans="2:22">
      <c r="K49" s="147"/>
      <c r="N49" s="147"/>
      <c r="O49" s="147"/>
      <c r="P49" s="147" t="s">
        <v>37</v>
      </c>
      <c r="Q49" s="148">
        <f>SUM(Q30:Q48)</f>
        <v>25.807500000000001</v>
      </c>
      <c r="R49" s="148"/>
      <c r="S49" s="148">
        <f>SUM(S30:S48)</f>
        <v>23.226750000000003</v>
      </c>
      <c r="T49" s="148">
        <f>SUM(T30:T48)</f>
        <v>20.646000000000001</v>
      </c>
      <c r="U49" s="148">
        <f>SUM(U30:U48)</f>
        <v>2.5807500000000019</v>
      </c>
    </row>
    <row r="52" spans="2:22" ht="15" thickBot="1">
      <c r="B52" s="231" t="s">
        <v>348</v>
      </c>
      <c r="P52" s="232"/>
      <c r="Q52" s="334"/>
      <c r="R52" s="98"/>
      <c r="S52" s="334"/>
      <c r="T52" s="340"/>
      <c r="U52" s="357"/>
    </row>
    <row r="53" spans="2:22" ht="52.5" thickBot="1">
      <c r="B53" s="102" t="s">
        <v>70</v>
      </c>
      <c r="C53" s="103" t="s">
        <v>71</v>
      </c>
      <c r="D53" s="103" t="s">
        <v>221</v>
      </c>
      <c r="E53" s="102" t="s">
        <v>73</v>
      </c>
      <c r="F53" s="102" t="s">
        <v>74</v>
      </c>
      <c r="G53" s="102" t="s">
        <v>75</v>
      </c>
      <c r="H53" s="563" t="s">
        <v>76</v>
      </c>
      <c r="I53" s="564"/>
      <c r="J53" s="564"/>
      <c r="K53" s="565"/>
      <c r="L53" s="104" t="s">
        <v>77</v>
      </c>
      <c r="M53" s="563" t="s">
        <v>78</v>
      </c>
      <c r="N53" s="564"/>
      <c r="O53" s="564"/>
      <c r="P53" s="565"/>
      <c r="Q53" s="212" t="s">
        <v>79</v>
      </c>
      <c r="R53" s="233" t="s">
        <v>115</v>
      </c>
      <c r="S53" s="200" t="s">
        <v>116</v>
      </c>
      <c r="T53" s="341" t="s">
        <v>117</v>
      </c>
      <c r="U53" s="358" t="s">
        <v>118</v>
      </c>
      <c r="V53" s="102" t="s">
        <v>176</v>
      </c>
    </row>
    <row r="54" spans="2:22" ht="15" thickBot="1">
      <c r="B54" s="234" t="s">
        <v>222</v>
      </c>
      <c r="C54" s="106"/>
      <c r="D54" s="106"/>
      <c r="E54" s="106"/>
      <c r="F54" s="106"/>
      <c r="G54" s="107"/>
      <c r="H54" s="108" t="s">
        <v>70</v>
      </c>
      <c r="I54" s="109" t="s">
        <v>83</v>
      </c>
      <c r="J54" s="109" t="s">
        <v>84</v>
      </c>
      <c r="K54" s="110" t="s">
        <v>85</v>
      </c>
      <c r="L54" s="111"/>
      <c r="M54" s="112" t="s">
        <v>70</v>
      </c>
      <c r="N54" s="109" t="s">
        <v>83</v>
      </c>
      <c r="O54" s="109" t="s">
        <v>84</v>
      </c>
      <c r="P54" s="110" t="s">
        <v>85</v>
      </c>
      <c r="Q54" s="202"/>
      <c r="R54" s="235"/>
      <c r="S54" s="202"/>
      <c r="T54" s="342"/>
      <c r="U54" s="361" t="s">
        <v>86</v>
      </c>
      <c r="V54" s="113"/>
    </row>
    <row r="55" spans="2:22">
      <c r="B55" s="114"/>
      <c r="C55" s="115"/>
      <c r="D55" s="115"/>
      <c r="E55" s="115"/>
      <c r="F55" s="116"/>
      <c r="G55" s="116"/>
      <c r="H55" s="114"/>
      <c r="I55" s="236"/>
      <c r="J55" s="236"/>
      <c r="K55" s="118"/>
      <c r="L55" s="119"/>
      <c r="M55" s="120"/>
      <c r="N55" s="115"/>
      <c r="O55" s="115"/>
      <c r="P55" s="118"/>
      <c r="Q55" s="367"/>
      <c r="R55" s="237"/>
      <c r="S55" s="238"/>
      <c r="T55" s="239"/>
      <c r="U55" s="362"/>
      <c r="V55" s="240"/>
    </row>
    <row r="56" spans="2:22" ht="29">
      <c r="B56" s="189">
        <v>1</v>
      </c>
      <c r="C56" s="276" t="s">
        <v>227</v>
      </c>
      <c r="D56" s="268" t="s">
        <v>224</v>
      </c>
      <c r="E56" s="157" t="s">
        <v>228</v>
      </c>
      <c r="F56" s="157" t="s">
        <v>229</v>
      </c>
      <c r="G56" s="159"/>
      <c r="H56" s="160">
        <v>1</v>
      </c>
      <c r="I56" s="269">
        <v>10.25</v>
      </c>
      <c r="J56">
        <v>4.6749999999999998</v>
      </c>
      <c r="K56" s="129">
        <f>H56*I56*J56</f>
        <v>47.918749999999996</v>
      </c>
      <c r="L56" s="130" t="s">
        <v>347</v>
      </c>
      <c r="M56" s="131">
        <v>1</v>
      </c>
      <c r="N56" s="132">
        <v>1.2</v>
      </c>
      <c r="O56" s="132">
        <v>2.1</v>
      </c>
      <c r="P56" s="133">
        <f>PRODUCT(M56:O56)</f>
        <v>2.52</v>
      </c>
      <c r="Q56" s="456">
        <f>K56-P56</f>
        <v>45.398749999999993</v>
      </c>
      <c r="R56" s="547">
        <v>1</v>
      </c>
      <c r="S56" s="338">
        <f>Q56*R56</f>
        <v>45.398749999999993</v>
      </c>
      <c r="T56" s="343">
        <v>40.858874999999998</v>
      </c>
      <c r="U56" s="326">
        <f>S56-T56</f>
        <v>4.539874999999995</v>
      </c>
      <c r="V56" s="243"/>
    </row>
    <row r="57" spans="2:22">
      <c r="B57" s="126"/>
      <c r="C57" s="163" t="s">
        <v>547</v>
      </c>
      <c r="D57" s="122"/>
      <c r="E57" s="157"/>
      <c r="F57" s="158"/>
      <c r="G57" s="159"/>
      <c r="H57" s="160"/>
      <c r="I57" s="162"/>
      <c r="J57" s="127"/>
      <c r="K57" s="129"/>
      <c r="L57" s="130"/>
      <c r="M57" s="131"/>
      <c r="N57" s="132"/>
      <c r="O57" s="132"/>
      <c r="P57" s="133"/>
      <c r="Q57" s="456"/>
      <c r="R57" s="241"/>
      <c r="S57" s="338"/>
      <c r="T57" s="343"/>
      <c r="U57" s="326"/>
      <c r="V57" s="243"/>
    </row>
    <row r="58" spans="2:22">
      <c r="B58" s="126"/>
      <c r="C58" s="163"/>
      <c r="D58" s="134"/>
      <c r="E58" s="123"/>
      <c r="F58" s="124"/>
      <c r="G58" s="125"/>
      <c r="H58" s="126"/>
      <c r="I58" s="127"/>
      <c r="J58" s="128"/>
      <c r="K58" s="129"/>
      <c r="L58" s="130"/>
      <c r="M58" s="131"/>
      <c r="N58" s="128"/>
      <c r="O58" s="128"/>
      <c r="P58" s="133"/>
      <c r="Q58" s="338"/>
      <c r="R58" s="244"/>
      <c r="S58" s="338"/>
      <c r="T58" s="343"/>
      <c r="U58" s="326"/>
      <c r="V58" s="243"/>
    </row>
    <row r="59" spans="2:22">
      <c r="B59" s="126"/>
      <c r="C59" s="161"/>
      <c r="D59" s="122"/>
      <c r="E59" s="123"/>
      <c r="F59" s="245"/>
      <c r="G59" s="125"/>
      <c r="H59" s="126"/>
      <c r="I59" s="127"/>
      <c r="J59" s="128"/>
      <c r="K59" s="129"/>
      <c r="L59" s="130"/>
      <c r="M59" s="131"/>
      <c r="N59" s="128"/>
      <c r="O59" s="128"/>
      <c r="P59" s="220"/>
      <c r="Q59" s="338"/>
      <c r="R59" s="241"/>
      <c r="S59" s="338"/>
      <c r="T59" s="343"/>
      <c r="U59" s="326"/>
      <c r="V59" s="243"/>
    </row>
    <row r="60" spans="2:22">
      <c r="B60" s="126"/>
      <c r="C60" s="161"/>
      <c r="D60" s="122"/>
      <c r="E60" s="122"/>
      <c r="F60" s="124"/>
      <c r="G60" s="125"/>
      <c r="H60" s="126"/>
      <c r="I60" s="127"/>
      <c r="J60" s="128"/>
      <c r="K60" s="129"/>
      <c r="L60" s="130"/>
      <c r="M60" s="131"/>
      <c r="N60" s="132"/>
      <c r="O60" s="132"/>
      <c r="P60" s="133"/>
      <c r="Q60" s="338"/>
      <c r="R60" s="244"/>
      <c r="S60" s="338"/>
      <c r="T60" s="343"/>
      <c r="U60" s="326"/>
      <c r="V60" s="243"/>
    </row>
    <row r="61" spans="2:22">
      <c r="B61" s="126"/>
      <c r="C61" s="161"/>
      <c r="D61" s="122"/>
      <c r="E61" s="122"/>
      <c r="F61" s="124"/>
      <c r="G61" s="125"/>
      <c r="H61" s="126"/>
      <c r="I61" s="127"/>
      <c r="J61" s="128"/>
      <c r="K61" s="129"/>
      <c r="L61" s="130"/>
      <c r="M61" s="131"/>
      <c r="N61" s="132"/>
      <c r="O61" s="132"/>
      <c r="P61" s="133"/>
      <c r="Q61" s="338"/>
      <c r="R61" s="244"/>
      <c r="S61" s="338"/>
      <c r="T61" s="343"/>
      <c r="U61" s="326"/>
      <c r="V61" s="243"/>
    </row>
    <row r="62" spans="2:22">
      <c r="B62" s="126"/>
      <c r="C62" s="161"/>
      <c r="D62" s="122"/>
      <c r="E62" s="123"/>
      <c r="F62" s="124"/>
      <c r="G62" s="125"/>
      <c r="H62" s="126"/>
      <c r="I62" s="127"/>
      <c r="J62" s="128"/>
      <c r="K62" s="129"/>
      <c r="L62" s="130"/>
      <c r="M62" s="131"/>
      <c r="N62" s="132"/>
      <c r="O62" s="132"/>
      <c r="P62" s="133"/>
      <c r="Q62" s="338"/>
      <c r="R62" s="244"/>
      <c r="S62" s="338"/>
      <c r="T62" s="343"/>
      <c r="U62" s="326"/>
      <c r="V62" s="243"/>
    </row>
    <row r="63" spans="2:22">
      <c r="B63" s="126"/>
      <c r="C63" s="161"/>
      <c r="D63" s="122"/>
      <c r="E63" s="122"/>
      <c r="F63" s="124"/>
      <c r="G63" s="125"/>
      <c r="H63" s="126"/>
      <c r="I63" s="127"/>
      <c r="J63" s="128"/>
      <c r="K63" s="129"/>
      <c r="L63" s="130"/>
      <c r="M63" s="131"/>
      <c r="N63" s="132"/>
      <c r="O63" s="132"/>
      <c r="P63" s="133"/>
      <c r="Q63" s="338"/>
      <c r="R63" s="244"/>
      <c r="S63" s="338"/>
      <c r="T63" s="343"/>
      <c r="U63" s="326"/>
      <c r="V63" s="243"/>
    </row>
    <row r="64" spans="2:22">
      <c r="B64" s="126"/>
      <c r="C64" s="161"/>
      <c r="D64" s="134"/>
      <c r="E64" s="122"/>
      <c r="F64" s="124"/>
      <c r="G64" s="125"/>
      <c r="H64" s="126"/>
      <c r="I64" s="127"/>
      <c r="J64" s="128"/>
      <c r="K64" s="129"/>
      <c r="L64" s="130"/>
      <c r="M64" s="131"/>
      <c r="N64" s="132"/>
      <c r="O64" s="132"/>
      <c r="P64" s="133"/>
      <c r="Q64" s="338"/>
      <c r="R64" s="244"/>
      <c r="S64" s="338"/>
      <c r="T64" s="343"/>
      <c r="U64" s="326"/>
      <c r="V64" s="243"/>
    </row>
    <row r="65" spans="2:22">
      <c r="B65" s="160"/>
      <c r="C65" s="164"/>
      <c r="D65" s="122"/>
      <c r="E65" s="157"/>
      <c r="F65" s="124"/>
      <c r="G65" s="159"/>
      <c r="H65" s="160"/>
      <c r="I65" s="162"/>
      <c r="J65" s="128"/>
      <c r="K65" s="129"/>
      <c r="L65" s="165"/>
      <c r="M65" s="131"/>
      <c r="N65" s="132"/>
      <c r="O65" s="132"/>
      <c r="P65" s="133"/>
      <c r="Q65" s="338"/>
      <c r="R65" s="244"/>
      <c r="S65" s="338"/>
      <c r="T65" s="343"/>
      <c r="U65" s="326"/>
      <c r="V65" s="243"/>
    </row>
    <row r="66" spans="2:22">
      <c r="B66" s="160"/>
      <c r="C66" s="161"/>
      <c r="D66" s="157"/>
      <c r="E66" s="157"/>
      <c r="F66" s="158"/>
      <c r="G66" s="159"/>
      <c r="H66" s="160"/>
      <c r="I66" s="162"/>
      <c r="J66" s="127"/>
      <c r="K66" s="129"/>
      <c r="L66" s="166"/>
      <c r="M66" s="131"/>
      <c r="N66" s="132"/>
      <c r="O66" s="132"/>
      <c r="P66" s="133"/>
      <c r="Q66" s="338"/>
      <c r="R66" s="244"/>
      <c r="S66" s="338"/>
      <c r="T66" s="343"/>
      <c r="U66" s="326"/>
      <c r="V66" s="243"/>
    </row>
    <row r="67" spans="2:22">
      <c r="B67" s="126"/>
      <c r="C67" s="161"/>
      <c r="D67" s="122"/>
      <c r="E67" s="123"/>
      <c r="F67" s="124"/>
      <c r="G67" s="125"/>
      <c r="H67" s="126"/>
      <c r="I67" s="127"/>
      <c r="J67" s="128"/>
      <c r="K67" s="129"/>
      <c r="L67" s="130"/>
      <c r="M67" s="131"/>
      <c r="N67" s="132"/>
      <c r="O67" s="132"/>
      <c r="P67" s="133"/>
      <c r="Q67" s="338"/>
      <c r="R67" s="244"/>
      <c r="S67" s="338"/>
      <c r="T67" s="343"/>
      <c r="U67" s="326"/>
      <c r="V67" s="243"/>
    </row>
    <row r="68" spans="2:22">
      <c r="B68" s="160"/>
      <c r="C68" s="164"/>
      <c r="D68" s="122"/>
      <c r="E68" s="167"/>
      <c r="F68" s="124"/>
      <c r="G68" s="159"/>
      <c r="H68" s="160"/>
      <c r="I68" s="162"/>
      <c r="J68" s="127"/>
      <c r="K68" s="168"/>
      <c r="L68" s="166"/>
      <c r="M68" s="169"/>
      <c r="N68" s="170"/>
      <c r="O68" s="170"/>
      <c r="P68" s="171"/>
      <c r="Q68" s="338"/>
      <c r="R68" s="244"/>
      <c r="S68" s="338"/>
      <c r="T68" s="343"/>
      <c r="U68" s="326"/>
      <c r="V68" s="243"/>
    </row>
    <row r="69" spans="2:22">
      <c r="B69" s="160"/>
      <c r="C69" s="161"/>
      <c r="D69" s="157"/>
      <c r="E69" s="167"/>
      <c r="F69" s="158"/>
      <c r="G69" s="159"/>
      <c r="H69" s="160"/>
      <c r="I69" s="162"/>
      <c r="J69" s="172"/>
      <c r="K69" s="173"/>
      <c r="M69" s="174"/>
      <c r="N69" s="175"/>
      <c r="O69" s="175"/>
      <c r="P69" s="176"/>
      <c r="Q69" s="366"/>
      <c r="R69" s="246"/>
      <c r="S69" s="339"/>
      <c r="T69" s="344"/>
      <c r="U69" s="364"/>
      <c r="V69" s="248"/>
    </row>
    <row r="70" spans="2:22" ht="15" thickBot="1">
      <c r="B70" s="140"/>
      <c r="C70" s="249"/>
      <c r="D70" s="137"/>
      <c r="E70" s="137"/>
      <c r="F70" s="138"/>
      <c r="G70" s="139"/>
      <c r="H70" s="140"/>
      <c r="I70" s="141"/>
      <c r="J70" s="141"/>
      <c r="K70" s="142"/>
      <c r="L70" s="143"/>
      <c r="M70" s="144"/>
      <c r="N70" s="145"/>
      <c r="O70" s="145"/>
      <c r="P70" s="146"/>
      <c r="Q70" s="208"/>
      <c r="R70" s="250"/>
      <c r="S70" s="208"/>
      <c r="T70" s="251"/>
      <c r="U70" s="363"/>
      <c r="V70" s="252"/>
    </row>
    <row r="71" spans="2:22">
      <c r="K71" s="147"/>
      <c r="N71" s="147"/>
      <c r="O71" s="147"/>
      <c r="P71" s="147" t="s">
        <v>37</v>
      </c>
      <c r="Q71" s="148">
        <f>SUM(Q52:Q70)</f>
        <v>45.398749999999993</v>
      </c>
      <c r="R71" s="148"/>
      <c r="S71" s="148">
        <f>SUM(S52:S70)</f>
        <v>45.398749999999993</v>
      </c>
      <c r="T71" s="148">
        <f>SUM(T52:T70)</f>
        <v>40.858874999999998</v>
      </c>
      <c r="U71" s="148">
        <f>SUM(U52:U70)</f>
        <v>4.539874999999995</v>
      </c>
    </row>
    <row r="73" spans="2:22" ht="15" thickBot="1">
      <c r="B73" s="231" t="s">
        <v>230</v>
      </c>
      <c r="P73" s="232"/>
      <c r="Q73" s="334"/>
      <c r="R73" s="98"/>
      <c r="S73" s="334"/>
      <c r="T73" s="340"/>
      <c r="U73" s="357"/>
    </row>
    <row r="74" spans="2:22" ht="52.5" thickBot="1">
      <c r="B74" s="102" t="s">
        <v>70</v>
      </c>
      <c r="C74" s="103" t="s">
        <v>71</v>
      </c>
      <c r="D74" s="103" t="s">
        <v>221</v>
      </c>
      <c r="E74" s="102" t="s">
        <v>73</v>
      </c>
      <c r="F74" s="102" t="s">
        <v>74</v>
      </c>
      <c r="G74" s="102" t="s">
        <v>75</v>
      </c>
      <c r="H74" s="563" t="s">
        <v>76</v>
      </c>
      <c r="I74" s="564"/>
      <c r="J74" s="564"/>
      <c r="K74" s="565"/>
      <c r="L74" s="104" t="s">
        <v>77</v>
      </c>
      <c r="M74" s="563" t="s">
        <v>78</v>
      </c>
      <c r="N74" s="564"/>
      <c r="O74" s="564"/>
      <c r="P74" s="565"/>
      <c r="Q74" s="212" t="s">
        <v>79</v>
      </c>
      <c r="R74" s="233" t="s">
        <v>115</v>
      </c>
      <c r="S74" s="200" t="s">
        <v>116</v>
      </c>
      <c r="T74" s="341" t="s">
        <v>117</v>
      </c>
      <c r="U74" s="358" t="s">
        <v>118</v>
      </c>
      <c r="V74" s="102" t="s">
        <v>176</v>
      </c>
    </row>
    <row r="75" spans="2:22" ht="15" thickBot="1">
      <c r="B75" s="234" t="s">
        <v>231</v>
      </c>
      <c r="C75" s="106"/>
      <c r="D75" s="106"/>
      <c r="E75" s="106"/>
      <c r="F75" s="106"/>
      <c r="G75" s="107"/>
      <c r="H75" s="108" t="s">
        <v>70</v>
      </c>
      <c r="I75" s="109" t="s">
        <v>83</v>
      </c>
      <c r="J75" s="109" t="s">
        <v>84</v>
      </c>
      <c r="K75" s="110" t="s">
        <v>85</v>
      </c>
      <c r="L75" s="111"/>
      <c r="M75" s="112" t="s">
        <v>70</v>
      </c>
      <c r="N75" s="109" t="s">
        <v>83</v>
      </c>
      <c r="O75" s="109" t="s">
        <v>84</v>
      </c>
      <c r="P75" s="110" t="s">
        <v>85</v>
      </c>
      <c r="Q75" s="202"/>
      <c r="R75" s="235"/>
      <c r="S75" s="202"/>
      <c r="T75" s="342"/>
      <c r="U75" s="361" t="s">
        <v>86</v>
      </c>
      <c r="V75" s="113"/>
    </row>
    <row r="76" spans="2:22">
      <c r="B76" s="114"/>
      <c r="C76" s="115"/>
      <c r="D76" s="115"/>
      <c r="E76" s="115"/>
      <c r="F76" s="116"/>
      <c r="G76" s="116"/>
      <c r="H76" s="114"/>
      <c r="I76" s="236"/>
      <c r="J76" s="236"/>
      <c r="K76" s="118"/>
      <c r="L76" s="119"/>
      <c r="M76" s="120"/>
      <c r="N76" s="115"/>
      <c r="O76" s="115"/>
      <c r="P76" s="118"/>
      <c r="Q76" s="367"/>
      <c r="R76" s="237"/>
      <c r="S76" s="238"/>
      <c r="T76" s="239"/>
      <c r="U76" s="362"/>
      <c r="V76" s="240"/>
    </row>
    <row r="77" spans="2:22" ht="29">
      <c r="B77" s="189">
        <v>1</v>
      </c>
      <c r="C77" s="267" t="s">
        <v>232</v>
      </c>
      <c r="D77" s="268" t="s">
        <v>233</v>
      </c>
      <c r="E77" s="157" t="s">
        <v>228</v>
      </c>
      <c r="F77" s="157" t="s">
        <v>229</v>
      </c>
      <c r="G77" s="159"/>
      <c r="H77" s="160">
        <v>1</v>
      </c>
      <c r="I77" s="269">
        <v>11.285</v>
      </c>
      <c r="J77">
        <v>4.6749999999999998</v>
      </c>
      <c r="K77" s="129">
        <f>H77*I77*J77</f>
        <v>52.757374999999996</v>
      </c>
      <c r="L77" s="130"/>
      <c r="M77" s="131">
        <v>0</v>
      </c>
      <c r="N77" s="132">
        <v>0</v>
      </c>
      <c r="O77" s="132">
        <v>0</v>
      </c>
      <c r="P77" s="133">
        <v>0</v>
      </c>
      <c r="Q77" s="456">
        <f>K77-P77</f>
        <v>52.757374999999996</v>
      </c>
      <c r="R77" s="520">
        <v>0.95</v>
      </c>
      <c r="S77" s="338">
        <f>(Q77+Q78)*R77</f>
        <v>167.24196624999999</v>
      </c>
      <c r="T77" s="343">
        <v>167.24196624999999</v>
      </c>
      <c r="U77" s="326">
        <f>S77-T77</f>
        <v>0</v>
      </c>
      <c r="V77" s="243"/>
    </row>
    <row r="78" spans="2:22">
      <c r="B78" s="126"/>
      <c r="C78" s="163" t="s">
        <v>548</v>
      </c>
      <c r="D78" s="122"/>
      <c r="E78" s="157" t="s">
        <v>234</v>
      </c>
      <c r="F78" s="158"/>
      <c r="G78" s="159"/>
      <c r="H78" s="160">
        <v>1</v>
      </c>
      <c r="I78" s="162">
        <v>31.611999999999998</v>
      </c>
      <c r="J78" s="127">
        <v>3.9</v>
      </c>
      <c r="K78" s="129">
        <f>H78*I78*J78</f>
        <v>123.28679999999999</v>
      </c>
      <c r="L78" s="130"/>
      <c r="M78" s="131">
        <v>0</v>
      </c>
      <c r="N78" s="132">
        <v>0</v>
      </c>
      <c r="O78" s="132">
        <v>0</v>
      </c>
      <c r="P78" s="133">
        <v>0</v>
      </c>
      <c r="Q78" s="456">
        <f>K78-P78</f>
        <v>123.28679999999999</v>
      </c>
      <c r="R78" s="241"/>
      <c r="S78" s="338"/>
      <c r="T78" s="343"/>
      <c r="U78" s="326"/>
      <c r="V78" s="243"/>
    </row>
    <row r="79" spans="2:22">
      <c r="B79" s="126"/>
      <c r="C79" s="163"/>
      <c r="D79" s="134"/>
      <c r="E79" s="123"/>
      <c r="F79" s="124"/>
      <c r="G79" s="125"/>
      <c r="H79" s="126"/>
      <c r="I79" s="127"/>
      <c r="J79" s="128"/>
      <c r="K79" s="129"/>
      <c r="L79" s="130"/>
      <c r="M79" s="131"/>
      <c r="N79" s="128"/>
      <c r="O79" s="128"/>
      <c r="P79" s="133"/>
      <c r="Q79" s="338"/>
      <c r="R79" s="244"/>
      <c r="S79" s="338"/>
      <c r="T79" s="343"/>
      <c r="U79" s="326"/>
      <c r="V79" s="243"/>
    </row>
    <row r="80" spans="2:22">
      <c r="B80" s="126"/>
      <c r="C80" s="161"/>
      <c r="D80" s="122"/>
      <c r="E80" s="123"/>
      <c r="F80" s="245"/>
      <c r="G80" s="125"/>
      <c r="H80" s="126"/>
      <c r="I80" s="127"/>
      <c r="J80" s="128"/>
      <c r="K80" s="129"/>
      <c r="L80" s="130"/>
      <c r="M80" s="131"/>
      <c r="N80" s="128"/>
      <c r="O80" s="128"/>
      <c r="P80" s="220"/>
      <c r="Q80" s="338"/>
      <c r="R80" s="241"/>
      <c r="S80" s="338"/>
      <c r="T80" s="343"/>
      <c r="U80" s="326"/>
      <c r="V80" s="243"/>
    </row>
    <row r="81" spans="2:22">
      <c r="B81" s="126"/>
      <c r="C81" s="161"/>
      <c r="D81" s="122"/>
      <c r="E81" s="122"/>
      <c r="F81" s="124"/>
      <c r="G81" s="125"/>
      <c r="H81" s="126"/>
      <c r="I81" s="127"/>
      <c r="J81" s="128"/>
      <c r="K81" s="129"/>
      <c r="L81" s="130"/>
      <c r="M81" s="131"/>
      <c r="N81" s="132"/>
      <c r="O81" s="132"/>
      <c r="P81" s="133"/>
      <c r="Q81" s="338"/>
      <c r="R81" s="244"/>
      <c r="S81" s="338"/>
      <c r="T81" s="343"/>
      <c r="U81" s="326"/>
      <c r="V81" s="243"/>
    </row>
    <row r="82" spans="2:22">
      <c r="B82" s="126"/>
      <c r="C82" s="161"/>
      <c r="D82" s="122"/>
      <c r="E82" s="122"/>
      <c r="F82" s="124"/>
      <c r="G82" s="125"/>
      <c r="H82" s="126"/>
      <c r="I82" s="127"/>
      <c r="J82" s="128"/>
      <c r="K82" s="129"/>
      <c r="L82" s="130"/>
      <c r="M82" s="131"/>
      <c r="N82" s="132"/>
      <c r="O82" s="132"/>
      <c r="P82" s="133"/>
      <c r="Q82" s="338"/>
      <c r="R82" s="244"/>
      <c r="S82" s="338"/>
      <c r="T82" s="343"/>
      <c r="U82" s="326"/>
      <c r="V82" s="243"/>
    </row>
    <row r="83" spans="2:22">
      <c r="B83" s="126"/>
      <c r="C83" s="161"/>
      <c r="D83" s="122"/>
      <c r="E83" s="123"/>
      <c r="F83" s="124"/>
      <c r="G83" s="125"/>
      <c r="H83" s="126"/>
      <c r="I83" s="127"/>
      <c r="J83" s="128"/>
      <c r="K83" s="129"/>
      <c r="L83" s="130"/>
      <c r="M83" s="131"/>
      <c r="N83" s="132"/>
      <c r="O83" s="132"/>
      <c r="P83" s="133"/>
      <c r="Q83" s="338"/>
      <c r="R83" s="244"/>
      <c r="S83" s="338"/>
      <c r="T83" s="343"/>
      <c r="U83" s="326"/>
      <c r="V83" s="243"/>
    </row>
    <row r="84" spans="2:22">
      <c r="B84" s="126"/>
      <c r="C84" s="161"/>
      <c r="D84" s="122"/>
      <c r="E84" s="122"/>
      <c r="F84" s="124"/>
      <c r="G84" s="125"/>
      <c r="H84" s="126"/>
      <c r="I84" s="127"/>
      <c r="J84" s="128"/>
      <c r="K84" s="129"/>
      <c r="L84" s="130"/>
      <c r="M84" s="131"/>
      <c r="N84" s="132"/>
      <c r="O84" s="132"/>
      <c r="P84" s="133"/>
      <c r="Q84" s="338"/>
      <c r="R84" s="244"/>
      <c r="S84" s="338"/>
      <c r="T84" s="343"/>
      <c r="U84" s="326"/>
      <c r="V84" s="243"/>
    </row>
    <row r="85" spans="2:22">
      <c r="B85" s="126"/>
      <c r="C85" s="161"/>
      <c r="D85" s="134"/>
      <c r="E85" s="122"/>
      <c r="F85" s="124"/>
      <c r="G85" s="125"/>
      <c r="H85" s="126"/>
      <c r="I85" s="127"/>
      <c r="J85" s="128"/>
      <c r="K85" s="129"/>
      <c r="L85" s="130"/>
      <c r="M85" s="131"/>
      <c r="N85" s="132"/>
      <c r="O85" s="132"/>
      <c r="P85" s="133"/>
      <c r="Q85" s="338"/>
      <c r="R85" s="244"/>
      <c r="S85" s="338"/>
      <c r="T85" s="343"/>
      <c r="U85" s="326"/>
      <c r="V85" s="243"/>
    </row>
    <row r="86" spans="2:22">
      <c r="B86" s="160"/>
      <c r="C86" s="164"/>
      <c r="D86" s="122"/>
      <c r="E86" s="157"/>
      <c r="F86" s="124"/>
      <c r="G86" s="159"/>
      <c r="H86" s="160"/>
      <c r="I86" s="162"/>
      <c r="J86" s="128"/>
      <c r="K86" s="129"/>
      <c r="L86" s="165"/>
      <c r="M86" s="131"/>
      <c r="N86" s="132"/>
      <c r="O86" s="132"/>
      <c r="P86" s="133"/>
      <c r="Q86" s="338"/>
      <c r="R86" s="244"/>
      <c r="S86" s="338"/>
      <c r="T86" s="343"/>
      <c r="U86" s="326"/>
      <c r="V86" s="243"/>
    </row>
    <row r="87" spans="2:22">
      <c r="B87" s="160"/>
      <c r="C87" s="161"/>
      <c r="D87" s="157"/>
      <c r="E87" s="157"/>
      <c r="F87" s="158"/>
      <c r="G87" s="159"/>
      <c r="H87" s="160"/>
      <c r="I87" s="162"/>
      <c r="J87" s="127"/>
      <c r="K87" s="129"/>
      <c r="L87" s="166"/>
      <c r="M87" s="131"/>
      <c r="N87" s="132"/>
      <c r="O87" s="132"/>
      <c r="P87" s="133"/>
      <c r="Q87" s="338"/>
      <c r="R87" s="244"/>
      <c r="S87" s="338"/>
      <c r="T87" s="343"/>
      <c r="U87" s="326"/>
      <c r="V87" s="243"/>
    </row>
    <row r="88" spans="2:22">
      <c r="B88" s="126"/>
      <c r="C88" s="161"/>
      <c r="D88" s="122"/>
      <c r="E88" s="123"/>
      <c r="F88" s="124"/>
      <c r="G88" s="125"/>
      <c r="H88" s="126"/>
      <c r="I88" s="127"/>
      <c r="J88" s="128"/>
      <c r="K88" s="129"/>
      <c r="L88" s="130"/>
      <c r="M88" s="131"/>
      <c r="N88" s="132"/>
      <c r="O88" s="132"/>
      <c r="P88" s="133"/>
      <c r="Q88" s="338"/>
      <c r="R88" s="244"/>
      <c r="S88" s="338"/>
      <c r="T88" s="343"/>
      <c r="U88" s="326"/>
      <c r="V88" s="243"/>
    </row>
    <row r="89" spans="2:22">
      <c r="B89" s="160"/>
      <c r="C89" s="164"/>
      <c r="D89" s="122"/>
      <c r="E89" s="167"/>
      <c r="F89" s="124"/>
      <c r="G89" s="159"/>
      <c r="H89" s="160"/>
      <c r="I89" s="162"/>
      <c r="J89" s="127"/>
      <c r="K89" s="168"/>
      <c r="L89" s="166"/>
      <c r="M89" s="169"/>
      <c r="N89" s="170"/>
      <c r="O89" s="170"/>
      <c r="P89" s="171"/>
      <c r="Q89" s="338"/>
      <c r="R89" s="244"/>
      <c r="S89" s="338"/>
      <c r="T89" s="343"/>
      <c r="U89" s="326"/>
      <c r="V89" s="243"/>
    </row>
    <row r="90" spans="2:22">
      <c r="B90" s="160"/>
      <c r="C90" s="161"/>
      <c r="D90" s="157"/>
      <c r="E90" s="167"/>
      <c r="F90" s="158"/>
      <c r="G90" s="159"/>
      <c r="H90" s="160"/>
      <c r="I90" s="162"/>
      <c r="J90" s="172"/>
      <c r="K90" s="173"/>
      <c r="M90" s="174"/>
      <c r="N90" s="175"/>
      <c r="O90" s="175"/>
      <c r="P90" s="176"/>
      <c r="Q90" s="366"/>
      <c r="R90" s="246"/>
      <c r="S90" s="339"/>
      <c r="T90" s="344"/>
      <c r="U90" s="364"/>
      <c r="V90" s="248"/>
    </row>
    <row r="91" spans="2:22" ht="15" thickBot="1">
      <c r="B91" s="140"/>
      <c r="C91" s="249"/>
      <c r="D91" s="137"/>
      <c r="E91" s="137"/>
      <c r="F91" s="138"/>
      <c r="G91" s="139"/>
      <c r="H91" s="140"/>
      <c r="I91" s="141"/>
      <c r="J91" s="141"/>
      <c r="K91" s="142"/>
      <c r="L91" s="143"/>
      <c r="M91" s="144"/>
      <c r="N91" s="145"/>
      <c r="O91" s="145"/>
      <c r="P91" s="146"/>
      <c r="Q91" s="208"/>
      <c r="R91" s="250"/>
      <c r="S91" s="208"/>
      <c r="T91" s="251"/>
      <c r="U91" s="363"/>
      <c r="V91" s="252"/>
    </row>
    <row r="92" spans="2:22">
      <c r="K92" s="147"/>
      <c r="N92" s="147"/>
      <c r="O92" s="147"/>
      <c r="P92" s="147" t="s">
        <v>37</v>
      </c>
      <c r="Q92" s="148">
        <f>SUM(Q73:Q91)</f>
        <v>176.044175</v>
      </c>
      <c r="R92" s="148"/>
      <c r="S92" s="148">
        <f>SUM(S73:S91)</f>
        <v>167.24196624999999</v>
      </c>
      <c r="T92" s="148">
        <f>SUM(T73:T91)</f>
        <v>167.24196624999999</v>
      </c>
      <c r="U92" s="148">
        <f>SUM(U73:U91)</f>
        <v>0</v>
      </c>
    </row>
    <row r="94" spans="2:22" ht="15" thickBot="1">
      <c r="B94" s="231" t="s">
        <v>235</v>
      </c>
      <c r="P94" s="232"/>
      <c r="Q94" s="334"/>
      <c r="R94" s="98"/>
      <c r="S94" s="334"/>
      <c r="T94" s="340"/>
      <c r="U94" s="357"/>
    </row>
    <row r="95" spans="2:22" ht="52.5" thickBot="1">
      <c r="B95" s="102" t="s">
        <v>70</v>
      </c>
      <c r="C95" s="103" t="s">
        <v>71</v>
      </c>
      <c r="D95" s="103" t="s">
        <v>221</v>
      </c>
      <c r="E95" s="102" t="s">
        <v>73</v>
      </c>
      <c r="F95" s="102" t="s">
        <v>74</v>
      </c>
      <c r="G95" s="102" t="s">
        <v>75</v>
      </c>
      <c r="H95" s="563" t="s">
        <v>76</v>
      </c>
      <c r="I95" s="564"/>
      <c r="J95" s="564"/>
      <c r="K95" s="565"/>
      <c r="L95" s="104" t="s">
        <v>77</v>
      </c>
      <c r="M95" s="563" t="s">
        <v>78</v>
      </c>
      <c r="N95" s="564"/>
      <c r="O95" s="564"/>
      <c r="P95" s="565"/>
      <c r="Q95" s="212" t="s">
        <v>79</v>
      </c>
      <c r="R95" s="233" t="s">
        <v>115</v>
      </c>
      <c r="S95" s="200" t="s">
        <v>116</v>
      </c>
      <c r="T95" s="341" t="s">
        <v>117</v>
      </c>
      <c r="U95" s="358" t="s">
        <v>118</v>
      </c>
      <c r="V95" s="102" t="s">
        <v>176</v>
      </c>
    </row>
    <row r="96" spans="2:22" ht="15" thickBot="1">
      <c r="B96" s="234" t="s">
        <v>231</v>
      </c>
      <c r="C96" s="106"/>
      <c r="D96" s="106"/>
      <c r="E96" s="106"/>
      <c r="F96" s="106"/>
      <c r="G96" s="107"/>
      <c r="H96" s="108" t="s">
        <v>70</v>
      </c>
      <c r="I96" s="109" t="s">
        <v>83</v>
      </c>
      <c r="J96" s="109" t="s">
        <v>84</v>
      </c>
      <c r="K96" s="110" t="s">
        <v>85</v>
      </c>
      <c r="L96" s="111"/>
      <c r="M96" s="112" t="s">
        <v>70</v>
      </c>
      <c r="N96" s="109" t="s">
        <v>83</v>
      </c>
      <c r="O96" s="109" t="s">
        <v>84</v>
      </c>
      <c r="P96" s="110" t="s">
        <v>85</v>
      </c>
      <c r="Q96" s="202"/>
      <c r="R96" s="235"/>
      <c r="S96" s="202"/>
      <c r="T96" s="342"/>
      <c r="U96" s="361" t="s">
        <v>86</v>
      </c>
      <c r="V96" s="113"/>
    </row>
    <row r="97" spans="2:22">
      <c r="B97" s="114"/>
      <c r="C97" s="115"/>
      <c r="D97" s="115"/>
      <c r="E97" s="115"/>
      <c r="F97" s="116"/>
      <c r="G97" s="116"/>
      <c r="H97" s="114"/>
      <c r="I97" s="236"/>
      <c r="J97" s="236"/>
      <c r="K97" s="118"/>
      <c r="L97" s="119"/>
      <c r="M97" s="120"/>
      <c r="N97" s="115"/>
      <c r="O97" s="115"/>
      <c r="P97" s="118"/>
      <c r="Q97" s="367"/>
      <c r="R97" s="237"/>
      <c r="S97" s="238"/>
      <c r="T97" s="239"/>
      <c r="U97" s="362"/>
      <c r="V97" s="240"/>
    </row>
    <row r="98" spans="2:22" ht="29">
      <c r="B98" s="189">
        <v>1</v>
      </c>
      <c r="C98" s="267" t="s">
        <v>236</v>
      </c>
      <c r="D98" s="268" t="s">
        <v>237</v>
      </c>
      <c r="E98" s="157" t="s">
        <v>238</v>
      </c>
      <c r="F98" s="157"/>
      <c r="G98" s="159"/>
      <c r="H98" s="160">
        <v>1</v>
      </c>
      <c r="I98" s="269">
        <v>11.5</v>
      </c>
      <c r="J98">
        <v>1.38</v>
      </c>
      <c r="K98" s="129">
        <f t="shared" ref="K98:K103" si="0">H98*I98*J98</f>
        <v>15.87</v>
      </c>
      <c r="L98" s="130"/>
      <c r="M98" s="131">
        <v>0</v>
      </c>
      <c r="N98" s="132">
        <v>0</v>
      </c>
      <c r="O98" s="132">
        <v>0</v>
      </c>
      <c r="P98" s="133">
        <v>0</v>
      </c>
      <c r="Q98" s="456">
        <f>SUM(K98:K103)</f>
        <v>156.83349999999999</v>
      </c>
      <c r="R98" s="241">
        <v>0.9</v>
      </c>
      <c r="S98" s="338">
        <f>(Q98+Q99)*R98</f>
        <v>141.15015</v>
      </c>
      <c r="T98" s="343">
        <v>141.15015</v>
      </c>
      <c r="U98" s="326">
        <f>S98-T98</f>
        <v>0</v>
      </c>
      <c r="V98" s="243"/>
    </row>
    <row r="99" spans="2:22">
      <c r="B99" s="126"/>
      <c r="C99" s="161"/>
      <c r="D99" s="122"/>
      <c r="E99" s="157"/>
      <c r="F99" s="158"/>
      <c r="G99" s="159"/>
      <c r="H99" s="160">
        <v>1</v>
      </c>
      <c r="I99" s="162">
        <v>21.8</v>
      </c>
      <c r="J99" s="127">
        <v>0.9</v>
      </c>
      <c r="K99" s="129">
        <f t="shared" si="0"/>
        <v>19.62</v>
      </c>
      <c r="L99" s="130"/>
      <c r="M99" s="131"/>
      <c r="N99" s="132"/>
      <c r="O99" s="132"/>
      <c r="P99" s="133"/>
      <c r="Q99" s="456"/>
      <c r="R99" s="241"/>
      <c r="S99" s="338"/>
      <c r="T99" s="343"/>
      <c r="U99" s="326"/>
      <c r="V99" s="243"/>
    </row>
    <row r="100" spans="2:22">
      <c r="B100" s="126"/>
      <c r="C100" s="163"/>
      <c r="D100" s="134"/>
      <c r="E100" s="123"/>
      <c r="F100" s="124"/>
      <c r="G100" s="125"/>
      <c r="H100" s="126">
        <v>1</v>
      </c>
      <c r="I100" s="127">
        <v>29.25</v>
      </c>
      <c r="J100" s="128">
        <v>0.9</v>
      </c>
      <c r="K100" s="129">
        <f t="shared" si="0"/>
        <v>26.324999999999999</v>
      </c>
      <c r="L100" s="130"/>
      <c r="M100" s="131"/>
      <c r="N100" s="128"/>
      <c r="O100" s="128"/>
      <c r="P100" s="133"/>
      <c r="Q100" s="338"/>
      <c r="R100" s="257"/>
      <c r="S100" s="338"/>
      <c r="T100" s="343"/>
      <c r="U100" s="326"/>
      <c r="V100" s="243"/>
    </row>
    <row r="101" spans="2:22">
      <c r="B101" s="126"/>
      <c r="C101" s="161"/>
      <c r="D101" s="122"/>
      <c r="E101" s="123"/>
      <c r="F101" s="245"/>
      <c r="G101" s="125"/>
      <c r="H101" s="126">
        <v>1</v>
      </c>
      <c r="I101" s="127">
        <v>14.2</v>
      </c>
      <c r="J101" s="128">
        <v>1.115</v>
      </c>
      <c r="K101" s="129">
        <f t="shared" si="0"/>
        <v>15.832999999999998</v>
      </c>
      <c r="L101" s="130"/>
      <c r="M101" s="131"/>
      <c r="N101" s="128"/>
      <c r="O101" s="128"/>
      <c r="P101" s="220"/>
      <c r="Q101" s="338"/>
      <c r="R101" s="241"/>
      <c r="S101" s="338"/>
      <c r="T101" s="343"/>
      <c r="U101" s="326"/>
      <c r="V101" s="243"/>
    </row>
    <row r="102" spans="2:22">
      <c r="B102" s="126"/>
      <c r="C102" s="161"/>
      <c r="D102" s="122"/>
      <c r="E102" s="122"/>
      <c r="F102" s="124"/>
      <c r="G102" s="125"/>
      <c r="H102" s="126">
        <v>1</v>
      </c>
      <c r="I102" s="127">
        <v>27.75</v>
      </c>
      <c r="J102" s="128">
        <v>1.45</v>
      </c>
      <c r="K102" s="129">
        <f t="shared" si="0"/>
        <v>40.237499999999997</v>
      </c>
      <c r="L102" s="130"/>
      <c r="M102" s="131"/>
      <c r="N102" s="132"/>
      <c r="O102" s="132"/>
      <c r="P102" s="133"/>
      <c r="Q102" s="338"/>
      <c r="R102" s="257"/>
      <c r="S102" s="338"/>
      <c r="T102" s="343"/>
      <c r="U102" s="326"/>
      <c r="V102" s="243"/>
    </row>
    <row r="103" spans="2:22">
      <c r="B103" s="126"/>
      <c r="C103" s="161"/>
      <c r="D103" s="122"/>
      <c r="E103" s="122"/>
      <c r="F103" s="124"/>
      <c r="G103" s="125"/>
      <c r="H103" s="126">
        <v>1</v>
      </c>
      <c r="I103" s="127">
        <v>29.96</v>
      </c>
      <c r="J103" s="128">
        <v>1.3</v>
      </c>
      <c r="K103" s="129">
        <f t="shared" si="0"/>
        <v>38.948</v>
      </c>
      <c r="L103" s="130"/>
      <c r="M103" s="131"/>
      <c r="N103" s="132"/>
      <c r="O103" s="132"/>
      <c r="P103" s="133"/>
      <c r="Q103" s="338"/>
      <c r="R103" s="257"/>
      <c r="S103" s="338"/>
      <c r="T103" s="343"/>
      <c r="U103" s="326"/>
      <c r="V103" s="243"/>
    </row>
    <row r="104" spans="2:22">
      <c r="B104" s="126"/>
      <c r="C104" s="161"/>
      <c r="D104" s="515"/>
      <c r="E104" s="123"/>
      <c r="F104" s="124"/>
      <c r="G104" s="125"/>
      <c r="H104" s="126"/>
      <c r="I104" s="127"/>
      <c r="J104" s="128"/>
      <c r="K104" s="129"/>
      <c r="L104" s="130"/>
      <c r="M104" s="131"/>
      <c r="N104" s="132"/>
      <c r="O104" s="132"/>
      <c r="P104" s="133"/>
      <c r="Q104" s="338"/>
      <c r="R104" s="257"/>
      <c r="S104" s="338"/>
      <c r="T104" s="343"/>
      <c r="U104" s="326"/>
      <c r="V104" s="243"/>
    </row>
    <row r="105" spans="2:22">
      <c r="B105" s="126"/>
      <c r="C105" s="163" t="s">
        <v>349</v>
      </c>
      <c r="D105" s="516" t="s">
        <v>400</v>
      </c>
      <c r="E105" s="123" t="s">
        <v>350</v>
      </c>
      <c r="F105" s="124" t="s">
        <v>351</v>
      </c>
      <c r="G105" s="125"/>
      <c r="H105" s="126">
        <v>1</v>
      </c>
      <c r="I105" s="127">
        <v>23.216000000000001</v>
      </c>
      <c r="J105" s="128">
        <v>1.3</v>
      </c>
      <c r="K105" s="129">
        <f t="shared" ref="K105:K122" si="1">H105*I105*J105</f>
        <v>30.180800000000001</v>
      </c>
      <c r="L105" s="130"/>
      <c r="M105" s="131">
        <v>0</v>
      </c>
      <c r="N105" s="132">
        <v>0</v>
      </c>
      <c r="O105" s="132">
        <v>0</v>
      </c>
      <c r="P105" s="133">
        <v>0</v>
      </c>
      <c r="Q105" s="456">
        <f>SUM(K105:K113)</f>
        <v>347.92944999999997</v>
      </c>
      <c r="R105" s="443">
        <v>0.9</v>
      </c>
      <c r="S105" s="338">
        <f>(Q105+Q106)*R105</f>
        <v>313.136505</v>
      </c>
      <c r="T105" s="459">
        <v>313.136505</v>
      </c>
      <c r="U105" s="326">
        <f>S105-T105</f>
        <v>0</v>
      </c>
      <c r="V105" s="243"/>
    </row>
    <row r="106" spans="2:22">
      <c r="B106" s="126"/>
      <c r="C106" s="163" t="s">
        <v>352</v>
      </c>
      <c r="D106" s="516" t="s">
        <v>402</v>
      </c>
      <c r="E106" s="122" t="s">
        <v>353</v>
      </c>
      <c r="F106" s="124" t="s">
        <v>354</v>
      </c>
      <c r="G106" s="125"/>
      <c r="H106" s="126">
        <v>1</v>
      </c>
      <c r="I106" s="127">
        <v>34.253</v>
      </c>
      <c r="J106" s="128">
        <v>2.9</v>
      </c>
      <c r="K106" s="129">
        <f t="shared" si="1"/>
        <v>99.333699999999993</v>
      </c>
      <c r="L106" s="130"/>
      <c r="M106" s="131"/>
      <c r="N106" s="132"/>
      <c r="O106" s="132"/>
      <c r="P106" s="133"/>
      <c r="Q106" s="456"/>
      <c r="R106" s="443"/>
      <c r="S106" s="338"/>
      <c r="T106" s="459"/>
      <c r="U106" s="326"/>
      <c r="V106" s="243"/>
    </row>
    <row r="107" spans="2:22">
      <c r="B107" s="126"/>
      <c r="C107" s="163" t="s">
        <v>355</v>
      </c>
      <c r="D107" s="516" t="s">
        <v>400</v>
      </c>
      <c r="E107" s="122" t="s">
        <v>356</v>
      </c>
      <c r="F107" s="124" t="s">
        <v>351</v>
      </c>
      <c r="G107" s="125"/>
      <c r="H107" s="126">
        <v>1</v>
      </c>
      <c r="I107" s="127">
        <v>32.951000000000001</v>
      </c>
      <c r="J107" s="128">
        <v>1</v>
      </c>
      <c r="K107" s="129">
        <f t="shared" si="1"/>
        <v>32.951000000000001</v>
      </c>
      <c r="L107" s="130"/>
      <c r="M107" s="131"/>
      <c r="N107" s="132"/>
      <c r="O107" s="132"/>
      <c r="P107" s="133"/>
      <c r="Q107" s="456"/>
      <c r="R107" s="443"/>
      <c r="S107" s="338"/>
      <c r="T107" s="459"/>
      <c r="U107" s="326"/>
      <c r="V107" s="243"/>
    </row>
    <row r="108" spans="2:22">
      <c r="B108" s="160"/>
      <c r="C108" s="163" t="s">
        <v>355</v>
      </c>
      <c r="D108" s="516" t="s">
        <v>400</v>
      </c>
      <c r="E108" s="122" t="s">
        <v>357</v>
      </c>
      <c r="F108" s="124" t="s">
        <v>358</v>
      </c>
      <c r="G108" s="159"/>
      <c r="H108" s="160">
        <v>1</v>
      </c>
      <c r="I108" s="162">
        <v>37.411000000000001</v>
      </c>
      <c r="J108" s="128">
        <v>1.35</v>
      </c>
      <c r="K108" s="129">
        <f t="shared" si="1"/>
        <v>50.504850000000005</v>
      </c>
      <c r="M108" s="131"/>
      <c r="N108" s="132"/>
      <c r="O108" s="132"/>
      <c r="P108" s="133"/>
      <c r="Q108" s="456"/>
      <c r="R108" s="443"/>
      <c r="S108" s="338"/>
      <c r="T108" s="459"/>
      <c r="U108" s="326"/>
      <c r="V108" s="243"/>
    </row>
    <row r="109" spans="2:22">
      <c r="B109" s="160"/>
      <c r="C109" s="163" t="s">
        <v>355</v>
      </c>
      <c r="D109" s="516" t="s">
        <v>400</v>
      </c>
      <c r="E109" s="157" t="s">
        <v>359</v>
      </c>
      <c r="F109" s="124" t="s">
        <v>351</v>
      </c>
      <c r="G109" s="159"/>
      <c r="H109" s="160">
        <v>1</v>
      </c>
      <c r="I109" s="162">
        <v>28.010999999999999</v>
      </c>
      <c r="J109" s="128">
        <v>1.4</v>
      </c>
      <c r="K109" s="129">
        <f t="shared" si="1"/>
        <v>39.215399999999995</v>
      </c>
      <c r="L109" s="165"/>
      <c r="M109" s="131"/>
      <c r="N109" s="132"/>
      <c r="O109" s="132"/>
      <c r="P109" s="133"/>
      <c r="Q109" s="456"/>
      <c r="R109" s="443"/>
      <c r="S109" s="338"/>
      <c r="T109" s="459"/>
      <c r="U109" s="326"/>
      <c r="V109" s="243"/>
    </row>
    <row r="110" spans="2:22">
      <c r="B110" s="160"/>
      <c r="C110" s="163" t="s">
        <v>355</v>
      </c>
      <c r="D110" s="516" t="s">
        <v>400</v>
      </c>
      <c r="E110" s="157" t="s">
        <v>360</v>
      </c>
      <c r="F110" s="124" t="s">
        <v>361</v>
      </c>
      <c r="G110" s="159"/>
      <c r="H110" s="160">
        <v>4</v>
      </c>
      <c r="I110" s="162">
        <v>3.8479999999999999</v>
      </c>
      <c r="J110" s="127">
        <v>0.45</v>
      </c>
      <c r="K110" s="129">
        <f t="shared" si="1"/>
        <v>6.9264000000000001</v>
      </c>
      <c r="L110" s="166"/>
      <c r="M110" s="131"/>
      <c r="N110" s="132"/>
      <c r="O110" s="132"/>
      <c r="P110" s="133"/>
      <c r="Q110" s="456"/>
      <c r="R110" s="443"/>
      <c r="S110" s="338"/>
      <c r="T110" s="459"/>
      <c r="U110" s="326"/>
      <c r="V110" s="243"/>
    </row>
    <row r="111" spans="2:22">
      <c r="B111" s="126"/>
      <c r="C111" s="163" t="s">
        <v>355</v>
      </c>
      <c r="D111" s="516" t="s">
        <v>400</v>
      </c>
      <c r="E111" s="157" t="s">
        <v>362</v>
      </c>
      <c r="F111" s="124" t="s">
        <v>351</v>
      </c>
      <c r="G111" s="125"/>
      <c r="H111" s="126">
        <v>1</v>
      </c>
      <c r="I111" s="127">
        <v>3.85</v>
      </c>
      <c r="J111" s="128">
        <v>0.75</v>
      </c>
      <c r="K111" s="129">
        <f t="shared" si="1"/>
        <v>2.8875000000000002</v>
      </c>
      <c r="L111" s="130"/>
      <c r="M111" s="131"/>
      <c r="N111" s="132"/>
      <c r="O111" s="132"/>
      <c r="P111" s="133"/>
      <c r="Q111" s="456"/>
      <c r="R111" s="443"/>
      <c r="S111" s="338"/>
      <c r="T111" s="459"/>
      <c r="U111" s="326"/>
      <c r="V111" s="243"/>
    </row>
    <row r="112" spans="2:22">
      <c r="B112" s="160"/>
      <c r="C112" s="318" t="s">
        <v>363</v>
      </c>
      <c r="D112" s="516" t="s">
        <v>400</v>
      </c>
      <c r="E112" s="157" t="s">
        <v>364</v>
      </c>
      <c r="F112" s="124" t="s">
        <v>351</v>
      </c>
      <c r="G112" s="159"/>
      <c r="H112" s="160">
        <v>1</v>
      </c>
      <c r="I112" s="162">
        <v>33.729999999999997</v>
      </c>
      <c r="J112" s="127">
        <v>1.2</v>
      </c>
      <c r="K112" s="168">
        <f t="shared" si="1"/>
        <v>40.475999999999992</v>
      </c>
      <c r="L112" s="166"/>
      <c r="M112" s="169"/>
      <c r="N112" s="170"/>
      <c r="O112" s="170"/>
      <c r="P112" s="171"/>
      <c r="Q112" s="456"/>
      <c r="R112" s="257"/>
      <c r="S112" s="338"/>
      <c r="T112" s="459"/>
      <c r="U112" s="326"/>
      <c r="V112" s="243"/>
    </row>
    <row r="113" spans="2:22">
      <c r="B113" s="160"/>
      <c r="C113" s="318" t="s">
        <v>363</v>
      </c>
      <c r="D113" s="516" t="s">
        <v>400</v>
      </c>
      <c r="E113" s="157" t="s">
        <v>365</v>
      </c>
      <c r="F113" s="124" t="s">
        <v>351</v>
      </c>
      <c r="G113" s="159"/>
      <c r="H113" s="160">
        <v>1</v>
      </c>
      <c r="I113" s="162">
        <v>32.466999999999999</v>
      </c>
      <c r="J113" s="127">
        <v>1.4</v>
      </c>
      <c r="K113" s="168">
        <f t="shared" si="1"/>
        <v>45.453799999999994</v>
      </c>
      <c r="L113" s="166"/>
      <c r="M113" s="169"/>
      <c r="N113" s="170"/>
      <c r="O113" s="170"/>
      <c r="P113" s="171"/>
      <c r="Q113" s="456"/>
      <c r="R113" s="241"/>
      <c r="S113" s="338"/>
      <c r="T113" s="459"/>
      <c r="U113" s="326"/>
      <c r="V113" s="243"/>
    </row>
    <row r="114" spans="2:22">
      <c r="B114" s="160"/>
      <c r="C114" s="318"/>
      <c r="D114" s="542"/>
      <c r="E114" s="157"/>
      <c r="F114" s="124"/>
      <c r="G114" s="159"/>
      <c r="H114" s="160"/>
      <c r="I114" s="162"/>
      <c r="J114" s="127"/>
      <c r="K114" s="168"/>
      <c r="L114" s="166"/>
      <c r="M114" s="169"/>
      <c r="N114" s="170"/>
      <c r="O114" s="170"/>
      <c r="P114" s="171"/>
      <c r="Q114" s="456"/>
      <c r="R114" s="257"/>
      <c r="S114" s="338"/>
      <c r="T114" s="459"/>
      <c r="U114" s="326"/>
      <c r="V114" s="243"/>
    </row>
    <row r="115" spans="2:22">
      <c r="B115" s="543"/>
      <c r="C115" s="420" t="s">
        <v>502</v>
      </c>
      <c r="D115" s="544"/>
      <c r="E115" s="544" t="s">
        <v>503</v>
      </c>
      <c r="F115" s="545" t="s">
        <v>351</v>
      </c>
      <c r="G115" s="159"/>
      <c r="H115" s="160">
        <v>1</v>
      </c>
      <c r="I115" s="162">
        <v>4.4290000000000003</v>
      </c>
      <c r="J115" s="127">
        <v>5</v>
      </c>
      <c r="K115" s="168">
        <f t="shared" si="1"/>
        <v>22.145000000000003</v>
      </c>
      <c r="L115" s="166"/>
      <c r="M115" s="169">
        <v>0</v>
      </c>
      <c r="N115" s="170">
        <v>0</v>
      </c>
      <c r="O115" s="170">
        <v>0</v>
      </c>
      <c r="P115" s="171">
        <v>0</v>
      </c>
      <c r="Q115" s="456">
        <f>SUM(K115:K123)</f>
        <v>156.7621</v>
      </c>
      <c r="R115" s="531">
        <v>0.5</v>
      </c>
      <c r="S115" s="338">
        <f t="shared" ref="S115" si="2">(Q115+Q116)*R115</f>
        <v>78.381050000000002</v>
      </c>
      <c r="T115" s="459">
        <v>0</v>
      </c>
      <c r="U115" s="326">
        <f t="shared" ref="U115" si="3">S115-T115</f>
        <v>78.381050000000002</v>
      </c>
      <c r="V115" s="243"/>
    </row>
    <row r="116" spans="2:22">
      <c r="B116" s="543"/>
      <c r="C116" s="420"/>
      <c r="D116" s="544"/>
      <c r="E116" s="544" t="s">
        <v>503</v>
      </c>
      <c r="F116" s="545" t="s">
        <v>351</v>
      </c>
      <c r="G116" s="159"/>
      <c r="H116" s="160">
        <v>1</v>
      </c>
      <c r="I116" s="162">
        <v>3.37</v>
      </c>
      <c r="J116" s="127">
        <v>8.5500000000000007</v>
      </c>
      <c r="K116" s="168">
        <f t="shared" si="1"/>
        <v>28.813500000000005</v>
      </c>
      <c r="L116" s="166"/>
      <c r="M116" s="169"/>
      <c r="N116" s="170"/>
      <c r="O116" s="170"/>
      <c r="P116" s="171"/>
      <c r="Q116" s="376"/>
      <c r="R116" s="541"/>
      <c r="S116" s="242"/>
      <c r="T116" s="374"/>
      <c r="U116" s="375"/>
      <c r="V116" s="243"/>
    </row>
    <row r="117" spans="2:22">
      <c r="B117" s="543"/>
      <c r="C117" s="420"/>
      <c r="D117" s="544"/>
      <c r="E117" s="544" t="s">
        <v>503</v>
      </c>
      <c r="F117" s="545" t="s">
        <v>351</v>
      </c>
      <c r="G117" s="159"/>
      <c r="H117" s="160">
        <v>1</v>
      </c>
      <c r="I117" s="162">
        <v>2.0539999999999998</v>
      </c>
      <c r="J117" s="127">
        <v>3.2</v>
      </c>
      <c r="K117" s="168">
        <f t="shared" si="1"/>
        <v>6.5728</v>
      </c>
      <c r="L117" s="166"/>
      <c r="M117" s="169"/>
      <c r="N117" s="170"/>
      <c r="O117" s="170"/>
      <c r="P117" s="171"/>
      <c r="Q117" s="376"/>
      <c r="R117" s="541"/>
      <c r="S117" s="242"/>
      <c r="T117" s="374"/>
      <c r="U117" s="375"/>
      <c r="V117" s="243"/>
    </row>
    <row r="118" spans="2:22">
      <c r="B118" s="543"/>
      <c r="C118" s="420"/>
      <c r="D118" s="544"/>
      <c r="E118" s="544" t="s">
        <v>504</v>
      </c>
      <c r="F118" s="545" t="s">
        <v>351</v>
      </c>
      <c r="G118" s="159"/>
      <c r="H118" s="160">
        <v>1</v>
      </c>
      <c r="I118" s="162">
        <v>4.4660000000000002</v>
      </c>
      <c r="J118" s="127">
        <v>3</v>
      </c>
      <c r="K118" s="168">
        <f t="shared" si="1"/>
        <v>13.398</v>
      </c>
      <c r="L118" s="166"/>
      <c r="M118" s="169"/>
      <c r="N118" s="170"/>
      <c r="O118" s="170"/>
      <c r="P118" s="171"/>
      <c r="Q118" s="376"/>
      <c r="R118" s="541"/>
      <c r="S118" s="242"/>
      <c r="T118" s="374"/>
      <c r="U118" s="375"/>
      <c r="V118" s="243"/>
    </row>
    <row r="119" spans="2:22">
      <c r="B119" s="543"/>
      <c r="C119" s="420"/>
      <c r="D119" s="544"/>
      <c r="E119" s="544" t="s">
        <v>504</v>
      </c>
      <c r="F119" s="546" t="s">
        <v>505</v>
      </c>
      <c r="G119" s="159"/>
      <c r="H119" s="160">
        <v>1</v>
      </c>
      <c r="I119" s="162">
        <v>17.713999999999999</v>
      </c>
      <c r="J119" s="127">
        <v>1.4</v>
      </c>
      <c r="K119" s="168">
        <f t="shared" si="1"/>
        <v>24.799599999999998</v>
      </c>
      <c r="L119" s="166"/>
      <c r="M119" s="169"/>
      <c r="N119" s="170"/>
      <c r="O119" s="170"/>
      <c r="P119" s="171"/>
      <c r="Q119" s="376"/>
      <c r="R119" s="541"/>
      <c r="S119" s="242"/>
      <c r="T119" s="374"/>
      <c r="U119" s="375"/>
      <c r="V119" s="243"/>
    </row>
    <row r="120" spans="2:22">
      <c r="B120" s="543"/>
      <c r="C120" s="420"/>
      <c r="D120" s="544"/>
      <c r="E120" s="544" t="s">
        <v>504</v>
      </c>
      <c r="F120" s="546" t="s">
        <v>506</v>
      </c>
      <c r="G120" s="159"/>
      <c r="H120" s="160">
        <v>1</v>
      </c>
      <c r="I120" s="162">
        <v>7.1520000000000001</v>
      </c>
      <c r="J120" s="127">
        <v>1.1000000000000001</v>
      </c>
      <c r="K120" s="168">
        <f t="shared" si="1"/>
        <v>7.8672000000000004</v>
      </c>
      <c r="L120" s="166"/>
      <c r="M120" s="169"/>
      <c r="N120" s="170"/>
      <c r="O120" s="170"/>
      <c r="P120" s="171"/>
      <c r="Q120" s="376"/>
      <c r="R120" s="541"/>
      <c r="S120" s="242"/>
      <c r="T120" s="374"/>
      <c r="U120" s="375"/>
      <c r="V120" s="243"/>
    </row>
    <row r="121" spans="2:22">
      <c r="B121" s="543"/>
      <c r="C121" s="420"/>
      <c r="D121" s="544"/>
      <c r="E121" s="544" t="s">
        <v>507</v>
      </c>
      <c r="F121" s="546" t="s">
        <v>508</v>
      </c>
      <c r="G121" s="159"/>
      <c r="H121" s="160">
        <v>1</v>
      </c>
      <c r="I121" s="162">
        <v>22.44</v>
      </c>
      <c r="J121" s="127">
        <v>1.3</v>
      </c>
      <c r="K121" s="168">
        <f t="shared" si="1"/>
        <v>29.172000000000004</v>
      </c>
      <c r="L121" s="166"/>
      <c r="M121" s="169"/>
      <c r="N121" s="170"/>
      <c r="O121" s="170"/>
      <c r="P121" s="171"/>
      <c r="Q121" s="376"/>
      <c r="R121" s="541"/>
      <c r="S121" s="242"/>
      <c r="T121" s="374"/>
      <c r="U121" s="375"/>
      <c r="V121" s="243"/>
    </row>
    <row r="122" spans="2:22">
      <c r="B122" s="543"/>
      <c r="C122" s="420"/>
      <c r="D122" s="544"/>
      <c r="E122" s="544" t="s">
        <v>507</v>
      </c>
      <c r="F122" s="546" t="s">
        <v>509</v>
      </c>
      <c r="G122" s="159"/>
      <c r="H122" s="160">
        <v>1</v>
      </c>
      <c r="I122" s="162">
        <v>13.33</v>
      </c>
      <c r="J122" s="127">
        <v>1.8</v>
      </c>
      <c r="K122" s="168">
        <f t="shared" si="1"/>
        <v>23.994</v>
      </c>
      <c r="L122" s="166"/>
      <c r="M122" s="169"/>
      <c r="N122" s="170"/>
      <c r="O122" s="170"/>
      <c r="P122" s="171"/>
      <c r="Q122" s="376"/>
      <c r="R122" s="541"/>
      <c r="S122" s="242"/>
      <c r="T122" s="374"/>
      <c r="U122" s="375"/>
      <c r="V122" s="243"/>
    </row>
    <row r="123" spans="2:22">
      <c r="B123" s="160"/>
      <c r="C123" s="318"/>
      <c r="D123" s="517"/>
      <c r="E123" s="157"/>
      <c r="F123" s="158"/>
      <c r="G123" s="159"/>
      <c r="H123" s="160"/>
      <c r="I123" s="162"/>
      <c r="J123" s="127"/>
      <c r="K123" s="168"/>
      <c r="L123" s="166"/>
      <c r="M123" s="169"/>
      <c r="N123" s="170"/>
      <c r="O123" s="170"/>
      <c r="P123" s="171"/>
      <c r="Q123" s="456"/>
      <c r="R123" s="241"/>
      <c r="S123" s="338"/>
      <c r="T123" s="459"/>
      <c r="U123" s="326"/>
      <c r="V123" s="243"/>
    </row>
    <row r="124" spans="2:22" ht="29">
      <c r="B124" s="160">
        <v>2</v>
      </c>
      <c r="C124" s="419" t="s">
        <v>375</v>
      </c>
      <c r="D124" s="517"/>
      <c r="E124" s="157"/>
      <c r="F124" s="158"/>
      <c r="G124" s="159"/>
      <c r="H124" s="160"/>
      <c r="I124" s="162"/>
      <c r="J124" s="127"/>
      <c r="K124" s="168"/>
      <c r="L124" s="166"/>
      <c r="M124" s="169"/>
      <c r="N124" s="170"/>
      <c r="O124" s="170"/>
      <c r="P124" s="171"/>
      <c r="Q124" s="456"/>
      <c r="R124" s="241"/>
      <c r="S124" s="338"/>
      <c r="T124" s="459"/>
      <c r="U124" s="326"/>
      <c r="V124" s="243"/>
    </row>
    <row r="125" spans="2:22">
      <c r="B125" s="160" t="s">
        <v>260</v>
      </c>
      <c r="C125" s="420" t="s">
        <v>366</v>
      </c>
      <c r="D125" s="517"/>
      <c r="E125" s="157" t="s">
        <v>367</v>
      </c>
      <c r="F125" s="158" t="s">
        <v>351</v>
      </c>
      <c r="G125" s="159"/>
      <c r="H125" s="160">
        <v>1</v>
      </c>
      <c r="I125" s="162">
        <v>8.6050000000000004</v>
      </c>
      <c r="J125" s="127">
        <v>1.35</v>
      </c>
      <c r="K125" s="168">
        <f>H125*I125*J125</f>
        <v>11.616750000000001</v>
      </c>
      <c r="L125" s="166"/>
      <c r="M125" s="169">
        <v>0</v>
      </c>
      <c r="N125" s="170">
        <v>0</v>
      </c>
      <c r="O125" s="170">
        <v>0</v>
      </c>
      <c r="P125" s="171">
        <v>0</v>
      </c>
      <c r="Q125" s="456">
        <f>SUM(K125:K127)</f>
        <v>101.58885000000001</v>
      </c>
      <c r="R125" s="531">
        <v>0.5</v>
      </c>
      <c r="S125" s="338">
        <f>(Q125+Q126)*R125</f>
        <v>50.794425000000004</v>
      </c>
      <c r="T125" s="459">
        <v>50.794425000000004</v>
      </c>
      <c r="U125" s="326">
        <f>S125-T125</f>
        <v>0</v>
      </c>
      <c r="V125" s="243"/>
    </row>
    <row r="126" spans="2:22">
      <c r="B126" s="160" t="s">
        <v>368</v>
      </c>
      <c r="C126" s="420" t="s">
        <v>366</v>
      </c>
      <c r="D126" s="517"/>
      <c r="E126" s="157" t="s">
        <v>367</v>
      </c>
      <c r="F126" s="158" t="s">
        <v>351</v>
      </c>
      <c r="G126" s="159"/>
      <c r="H126" s="160">
        <v>1</v>
      </c>
      <c r="I126" s="162">
        <v>13.84</v>
      </c>
      <c r="J126" s="127">
        <v>1.35</v>
      </c>
      <c r="K126" s="168">
        <f>H126*I126*J126</f>
        <v>18.684000000000001</v>
      </c>
      <c r="L126" s="166"/>
      <c r="M126" s="169"/>
      <c r="N126" s="170"/>
      <c r="O126" s="170"/>
      <c r="P126" s="171"/>
      <c r="Q126" s="456"/>
      <c r="R126" s="241"/>
      <c r="S126" s="338"/>
      <c r="T126" s="459"/>
      <c r="U126" s="326"/>
      <c r="V126" s="243"/>
    </row>
    <row r="127" spans="2:22">
      <c r="B127" s="160" t="s">
        <v>369</v>
      </c>
      <c r="C127" s="420" t="s">
        <v>370</v>
      </c>
      <c r="D127" s="517"/>
      <c r="E127" s="157" t="s">
        <v>371</v>
      </c>
      <c r="F127" s="158" t="s">
        <v>351</v>
      </c>
      <c r="G127" s="159"/>
      <c r="H127" s="160">
        <v>1</v>
      </c>
      <c r="I127" s="162">
        <v>52.805999999999997</v>
      </c>
      <c r="J127" s="127">
        <v>1.35</v>
      </c>
      <c r="K127" s="168">
        <f>H127*I127*J127</f>
        <v>71.2881</v>
      </c>
      <c r="L127" s="166"/>
      <c r="M127" s="169"/>
      <c r="N127" s="170"/>
      <c r="O127" s="170"/>
      <c r="P127" s="171"/>
      <c r="Q127" s="456"/>
      <c r="R127" s="241"/>
      <c r="S127" s="338"/>
      <c r="T127" s="459"/>
      <c r="U127" s="326"/>
      <c r="V127" s="243"/>
    </row>
    <row r="128" spans="2:22">
      <c r="B128" s="160"/>
      <c r="C128" s="420"/>
      <c r="D128" s="517"/>
      <c r="E128" s="157"/>
      <c r="F128" s="158"/>
      <c r="G128" s="159"/>
      <c r="H128" s="160"/>
      <c r="I128" s="162"/>
      <c r="J128" s="127"/>
      <c r="K128" s="168"/>
      <c r="L128" s="166"/>
      <c r="M128" s="169"/>
      <c r="N128" s="170"/>
      <c r="O128" s="170"/>
      <c r="P128" s="171"/>
      <c r="Q128" s="456"/>
      <c r="R128" s="241"/>
      <c r="S128" s="338"/>
      <c r="T128" s="459"/>
      <c r="U128" s="326"/>
      <c r="V128" s="243"/>
    </row>
    <row r="129" spans="2:22">
      <c r="B129" s="543" t="s">
        <v>510</v>
      </c>
      <c r="C129" s="164" t="s">
        <v>511</v>
      </c>
      <c r="D129" s="157"/>
      <c r="E129" s="157" t="s">
        <v>512</v>
      </c>
      <c r="F129" s="158"/>
      <c r="G129" s="159"/>
      <c r="H129" s="160">
        <v>1</v>
      </c>
      <c r="I129" s="162">
        <v>130.20599999999999</v>
      </c>
      <c r="J129" s="127">
        <v>1.35</v>
      </c>
      <c r="K129" s="168">
        <f t="shared" ref="K129" si="4">H129*I129*J129</f>
        <v>175.77809999999999</v>
      </c>
      <c r="L129" s="166"/>
      <c r="M129" s="169">
        <v>0</v>
      </c>
      <c r="N129" s="170">
        <v>0</v>
      </c>
      <c r="O129" s="170">
        <v>0</v>
      </c>
      <c r="P129" s="171">
        <v>0</v>
      </c>
      <c r="Q129" s="456">
        <f>SUM(K129)</f>
        <v>175.77809999999999</v>
      </c>
      <c r="R129" s="531">
        <v>0.5</v>
      </c>
      <c r="S129" s="338">
        <f>(Q129)*R129</f>
        <v>87.889049999999997</v>
      </c>
      <c r="T129" s="459">
        <v>0</v>
      </c>
      <c r="U129" s="326">
        <f>S129-T129</f>
        <v>87.889049999999997</v>
      </c>
      <c r="V129" s="243"/>
    </row>
    <row r="130" spans="2:22">
      <c r="B130" s="160"/>
      <c r="C130" s="318"/>
      <c r="D130" s="517"/>
      <c r="E130" s="157"/>
      <c r="F130" s="158"/>
      <c r="G130" s="159"/>
      <c r="H130" s="160"/>
      <c r="I130" s="162"/>
      <c r="J130" s="127"/>
      <c r="K130" s="168"/>
      <c r="L130" s="166"/>
      <c r="M130" s="169"/>
      <c r="N130" s="170"/>
      <c r="O130" s="170"/>
      <c r="P130" s="171"/>
      <c r="Q130" s="456"/>
      <c r="R130" s="241"/>
      <c r="S130" s="338"/>
      <c r="T130" s="459"/>
      <c r="U130" s="326"/>
      <c r="V130" s="243"/>
    </row>
    <row r="131" spans="2:22" ht="29">
      <c r="B131" s="160">
        <v>3</v>
      </c>
      <c r="C131" s="276" t="s">
        <v>376</v>
      </c>
      <c r="D131" s="517"/>
      <c r="E131" s="157"/>
      <c r="F131" s="158"/>
      <c r="G131" s="159"/>
      <c r="H131" s="160"/>
      <c r="I131" s="162"/>
      <c r="J131" s="127"/>
      <c r="K131" s="168"/>
      <c r="L131" s="166"/>
      <c r="M131" s="169"/>
      <c r="N131" s="170"/>
      <c r="O131" s="170"/>
      <c r="P131" s="171"/>
      <c r="Q131" s="456"/>
      <c r="R131" s="241"/>
      <c r="S131" s="338"/>
      <c r="T131" s="459"/>
      <c r="U131" s="326"/>
      <c r="V131" s="243"/>
    </row>
    <row r="132" spans="2:22">
      <c r="B132" s="160" t="s">
        <v>260</v>
      </c>
      <c r="C132" s="318" t="s">
        <v>372</v>
      </c>
      <c r="D132" s="516" t="s">
        <v>401</v>
      </c>
      <c r="E132" s="157" t="s">
        <v>373</v>
      </c>
      <c r="F132" s="158"/>
      <c r="G132" s="159"/>
      <c r="H132" s="160">
        <v>1</v>
      </c>
      <c r="I132" s="162">
        <v>85.382000000000005</v>
      </c>
      <c r="J132" s="127">
        <v>0.8</v>
      </c>
      <c r="K132" s="168">
        <f>H132*I132*J132</f>
        <v>68.305600000000013</v>
      </c>
      <c r="L132" s="166"/>
      <c r="M132" s="169"/>
      <c r="N132" s="170"/>
      <c r="O132" s="170"/>
      <c r="P132" s="171"/>
      <c r="Q132" s="456">
        <f>SUM(K132:K134)</f>
        <v>683.90560000000005</v>
      </c>
      <c r="R132" s="520">
        <v>0.85</v>
      </c>
      <c r="S132" s="338">
        <f>(Q132+Q133)*R132</f>
        <v>581.31975999999997</v>
      </c>
      <c r="T132" s="459">
        <v>547.12448000000006</v>
      </c>
      <c r="U132" s="326">
        <f>S132-T132</f>
        <v>34.195279999999912</v>
      </c>
      <c r="V132" s="243"/>
    </row>
    <row r="133" spans="2:22">
      <c r="B133" s="160" t="s">
        <v>368</v>
      </c>
      <c r="C133" s="318" t="s">
        <v>372</v>
      </c>
      <c r="D133" s="516" t="s">
        <v>401</v>
      </c>
      <c r="E133" s="157" t="s">
        <v>374</v>
      </c>
      <c r="F133" s="158"/>
      <c r="G133" s="159"/>
      <c r="H133" s="160">
        <v>1</v>
      </c>
      <c r="I133" s="162">
        <v>684</v>
      </c>
      <c r="J133" s="127">
        <v>0.9</v>
      </c>
      <c r="K133" s="168">
        <f>H133*I133*J133</f>
        <v>615.6</v>
      </c>
      <c r="L133" s="166"/>
      <c r="M133" s="169"/>
      <c r="N133" s="170"/>
      <c r="O133" s="170"/>
      <c r="P133" s="171"/>
      <c r="Q133" s="456"/>
      <c r="R133" s="241"/>
      <c r="S133" s="338"/>
      <c r="T133" s="459"/>
      <c r="U133" s="326"/>
      <c r="V133" s="243"/>
    </row>
    <row r="134" spans="2:22">
      <c r="B134" s="126"/>
      <c r="C134" s="161"/>
      <c r="D134" s="515"/>
      <c r="E134" s="122"/>
      <c r="F134" s="124"/>
      <c r="G134" s="125"/>
      <c r="H134" s="126"/>
      <c r="I134" s="127"/>
      <c r="J134" s="128"/>
      <c r="K134" s="129"/>
      <c r="L134" s="130"/>
      <c r="M134" s="131"/>
      <c r="N134" s="132"/>
      <c r="O134" s="132"/>
      <c r="P134" s="133"/>
      <c r="Q134" s="338"/>
      <c r="R134" s="257"/>
      <c r="S134" s="338"/>
      <c r="T134" s="343"/>
      <c r="U134" s="326"/>
      <c r="V134" s="243"/>
    </row>
    <row r="135" spans="2:22">
      <c r="B135" s="160" t="s">
        <v>369</v>
      </c>
      <c r="C135" s="164" t="s">
        <v>513</v>
      </c>
      <c r="D135" s="157"/>
      <c r="E135" s="157"/>
      <c r="F135" s="158"/>
      <c r="G135" s="159"/>
      <c r="H135" s="160">
        <v>1</v>
      </c>
      <c r="I135" s="162">
        <v>26.928000000000001</v>
      </c>
      <c r="J135" s="127">
        <v>1.35</v>
      </c>
      <c r="K135" s="168">
        <f t="shared" ref="K135:K143" si="5">H135*I135*J135</f>
        <v>36.352800000000002</v>
      </c>
      <c r="L135" s="166"/>
      <c r="M135" s="169"/>
      <c r="N135" s="170"/>
      <c r="O135" s="170"/>
      <c r="P135" s="171"/>
      <c r="Q135" s="456">
        <f>SUM(K135:K143)</f>
        <v>259.98714999999999</v>
      </c>
      <c r="R135" s="531">
        <v>0.5</v>
      </c>
      <c r="S135" s="338">
        <f t="shared" ref="S135" si="6">(Q135+Q136)*R135</f>
        <v>129.99357499999999</v>
      </c>
      <c r="T135" s="459">
        <v>0</v>
      </c>
      <c r="U135" s="326">
        <f t="shared" ref="U135" si="7">S135-T135</f>
        <v>129.99357499999999</v>
      </c>
      <c r="V135" s="243"/>
    </row>
    <row r="136" spans="2:22">
      <c r="B136" s="160"/>
      <c r="C136" s="164"/>
      <c r="D136" s="157"/>
      <c r="E136" s="157"/>
      <c r="F136" s="158"/>
      <c r="G136" s="159"/>
      <c r="H136" s="160">
        <v>1</v>
      </c>
      <c r="I136" s="162">
        <v>25.42</v>
      </c>
      <c r="J136" s="127">
        <v>1.35</v>
      </c>
      <c r="K136" s="168">
        <f t="shared" si="5"/>
        <v>34.317000000000007</v>
      </c>
      <c r="L136" s="166"/>
      <c r="M136" s="169"/>
      <c r="N136" s="170"/>
      <c r="O136" s="170"/>
      <c r="P136" s="171"/>
      <c r="Q136" s="378"/>
      <c r="R136" s="541"/>
      <c r="S136" s="242"/>
      <c r="T136" s="374"/>
      <c r="U136" s="375"/>
      <c r="V136" s="243"/>
    </row>
    <row r="137" spans="2:22">
      <c r="B137" s="160"/>
      <c r="C137" s="164"/>
      <c r="D137" s="157"/>
      <c r="E137" s="157"/>
      <c r="F137" s="158"/>
      <c r="G137" s="159"/>
      <c r="H137" s="160">
        <v>1</v>
      </c>
      <c r="I137" s="162">
        <v>7.8879999999999999</v>
      </c>
      <c r="J137" s="127">
        <v>1.35</v>
      </c>
      <c r="K137" s="168">
        <f t="shared" si="5"/>
        <v>10.648800000000001</v>
      </c>
      <c r="L137" s="166"/>
      <c r="M137" s="169"/>
      <c r="N137" s="170"/>
      <c r="O137" s="170"/>
      <c r="P137" s="171"/>
      <c r="Q137" s="378"/>
      <c r="R137" s="541"/>
      <c r="S137" s="242"/>
      <c r="T137" s="374"/>
      <c r="U137" s="375"/>
      <c r="V137" s="243"/>
    </row>
    <row r="138" spans="2:22">
      <c r="B138" s="160" t="s">
        <v>510</v>
      </c>
      <c r="C138" s="164" t="s">
        <v>514</v>
      </c>
      <c r="D138" s="157"/>
      <c r="E138" s="157"/>
      <c r="F138" s="158"/>
      <c r="G138" s="159"/>
      <c r="H138" s="160">
        <v>1</v>
      </c>
      <c r="I138" s="162">
        <v>16.98</v>
      </c>
      <c r="J138" s="127">
        <v>1.35</v>
      </c>
      <c r="K138" s="168">
        <f t="shared" si="5"/>
        <v>22.923000000000002</v>
      </c>
      <c r="L138" s="166"/>
      <c r="M138" s="169"/>
      <c r="N138" s="170"/>
      <c r="O138" s="170"/>
      <c r="P138" s="171"/>
      <c r="Q138" s="378"/>
      <c r="R138" s="541"/>
      <c r="S138" s="242"/>
      <c r="T138" s="374"/>
      <c r="U138" s="375"/>
      <c r="V138" s="243"/>
    </row>
    <row r="139" spans="2:22">
      <c r="B139" s="160"/>
      <c r="C139" s="164"/>
      <c r="D139" s="157"/>
      <c r="E139" s="157"/>
      <c r="F139" s="158"/>
      <c r="G139" s="159"/>
      <c r="H139" s="160">
        <v>1</v>
      </c>
      <c r="I139" s="162">
        <v>41.500999999999998</v>
      </c>
      <c r="J139" s="127">
        <v>1.35</v>
      </c>
      <c r="K139" s="168">
        <f t="shared" si="5"/>
        <v>56.026350000000001</v>
      </c>
      <c r="L139" s="166"/>
      <c r="M139" s="169"/>
      <c r="N139" s="170"/>
      <c r="O139" s="170"/>
      <c r="P139" s="171"/>
      <c r="Q139" s="378"/>
      <c r="R139" s="541"/>
      <c r="S139" s="242"/>
      <c r="T139" s="374"/>
      <c r="U139" s="375"/>
      <c r="V139" s="243"/>
    </row>
    <row r="140" spans="2:22">
      <c r="B140" s="160"/>
      <c r="C140" s="164"/>
      <c r="D140" s="157"/>
      <c r="E140" s="157"/>
      <c r="F140" s="158"/>
      <c r="G140" s="159"/>
      <c r="H140" s="160">
        <v>1</v>
      </c>
      <c r="I140" s="162">
        <v>1.79</v>
      </c>
      <c r="J140" s="127">
        <v>0.35</v>
      </c>
      <c r="K140" s="168">
        <f t="shared" si="5"/>
        <v>0.62649999999999995</v>
      </c>
      <c r="L140" s="166"/>
      <c r="M140" s="169"/>
      <c r="N140" s="170"/>
      <c r="O140" s="170"/>
      <c r="P140" s="171"/>
      <c r="Q140" s="378"/>
      <c r="R140" s="541"/>
      <c r="S140" s="242"/>
      <c r="T140" s="374"/>
      <c r="U140" s="375"/>
      <c r="V140" s="243"/>
    </row>
    <row r="141" spans="2:22">
      <c r="B141" s="160"/>
      <c r="C141" s="164"/>
      <c r="D141" s="157"/>
      <c r="E141" s="157"/>
      <c r="F141" s="158"/>
      <c r="G141" s="159"/>
      <c r="H141" s="160">
        <v>1</v>
      </c>
      <c r="I141" s="162">
        <v>41.113999999999997</v>
      </c>
      <c r="J141" s="127">
        <v>1.35</v>
      </c>
      <c r="K141" s="168">
        <f t="shared" si="5"/>
        <v>55.503900000000002</v>
      </c>
      <c r="L141" s="166"/>
      <c r="M141" s="169"/>
      <c r="N141" s="170"/>
      <c r="O141" s="170"/>
      <c r="P141" s="171"/>
      <c r="Q141" s="378"/>
      <c r="R141" s="541"/>
      <c r="S141" s="242"/>
      <c r="T141" s="374"/>
      <c r="U141" s="375"/>
      <c r="V141" s="243"/>
    </row>
    <row r="142" spans="2:22">
      <c r="B142" s="160" t="s">
        <v>515</v>
      </c>
      <c r="C142" s="164" t="s">
        <v>516</v>
      </c>
      <c r="D142" s="157"/>
      <c r="E142" s="157"/>
      <c r="F142" s="158"/>
      <c r="G142" s="159"/>
      <c r="H142" s="160">
        <v>1</v>
      </c>
      <c r="I142" s="162">
        <v>12.602</v>
      </c>
      <c r="J142" s="127">
        <v>1.35</v>
      </c>
      <c r="K142" s="168">
        <f t="shared" si="5"/>
        <v>17.012700000000002</v>
      </c>
      <c r="L142" s="166"/>
      <c r="M142" s="169"/>
      <c r="N142" s="170"/>
      <c r="O142" s="170"/>
      <c r="P142" s="171"/>
      <c r="Q142" s="378"/>
      <c r="R142" s="541"/>
      <c r="S142" s="242"/>
      <c r="T142" s="374"/>
      <c r="U142" s="375"/>
      <c r="V142" s="243"/>
    </row>
    <row r="143" spans="2:22">
      <c r="B143" s="160"/>
      <c r="C143" s="164" t="s">
        <v>502</v>
      </c>
      <c r="D143" s="157"/>
      <c r="E143" s="157" t="s">
        <v>517</v>
      </c>
      <c r="F143" s="158"/>
      <c r="G143" s="159"/>
      <c r="H143" s="160">
        <v>1</v>
      </c>
      <c r="I143" s="162">
        <v>19.686</v>
      </c>
      <c r="J143" s="127">
        <v>1.35</v>
      </c>
      <c r="K143" s="168">
        <f t="shared" si="5"/>
        <v>26.5761</v>
      </c>
      <c r="L143" s="166"/>
      <c r="M143" s="169"/>
      <c r="N143" s="170"/>
      <c r="O143" s="170"/>
      <c r="P143" s="171"/>
      <c r="Q143" s="378"/>
      <c r="R143" s="541"/>
      <c r="S143" s="242"/>
      <c r="T143" s="374"/>
      <c r="U143" s="375"/>
      <c r="V143" s="243"/>
    </row>
    <row r="144" spans="2:22">
      <c r="B144" s="126"/>
      <c r="C144" s="161"/>
      <c r="D144" s="157"/>
      <c r="E144" s="122"/>
      <c r="F144" s="124"/>
      <c r="G144" s="125"/>
      <c r="H144" s="126"/>
      <c r="I144" s="127"/>
      <c r="J144" s="128"/>
      <c r="K144" s="129"/>
      <c r="L144" s="130"/>
      <c r="M144" s="131"/>
      <c r="N144" s="132"/>
      <c r="O144" s="132"/>
      <c r="P144" s="133"/>
      <c r="Q144" s="338"/>
      <c r="R144" s="257"/>
      <c r="S144" s="338"/>
      <c r="T144" s="343"/>
      <c r="U144" s="326"/>
      <c r="V144" s="243"/>
    </row>
    <row r="145" spans="2:22">
      <c r="B145" s="160"/>
      <c r="C145" s="164"/>
      <c r="D145" s="157"/>
      <c r="E145" s="157"/>
      <c r="F145" s="124"/>
      <c r="G145" s="159"/>
      <c r="H145" s="160"/>
      <c r="I145" s="162"/>
      <c r="J145" s="128"/>
      <c r="K145" s="129"/>
      <c r="L145" s="165"/>
      <c r="M145" s="131"/>
      <c r="N145" s="132"/>
      <c r="O145" s="132"/>
      <c r="P145" s="133"/>
      <c r="Q145" s="338"/>
      <c r="R145" s="257"/>
      <c r="S145" s="338"/>
      <c r="T145" s="343"/>
      <c r="U145" s="326"/>
      <c r="V145" s="243"/>
    </row>
    <row r="146" spans="2:22">
      <c r="B146" s="160"/>
      <c r="C146" s="161"/>
      <c r="D146" s="157"/>
      <c r="E146" s="157"/>
      <c r="F146" s="158"/>
      <c r="G146" s="159"/>
      <c r="H146" s="160"/>
      <c r="I146" s="162"/>
      <c r="J146" s="127"/>
      <c r="K146" s="129"/>
      <c r="L146" s="166"/>
      <c r="M146" s="131"/>
      <c r="N146" s="132"/>
      <c r="O146" s="132"/>
      <c r="P146" s="133"/>
      <c r="Q146" s="338"/>
      <c r="R146" s="257"/>
      <c r="S146" s="338"/>
      <c r="T146" s="343"/>
      <c r="U146" s="326"/>
      <c r="V146" s="243"/>
    </row>
    <row r="147" spans="2:22">
      <c r="B147" s="126"/>
      <c r="C147" s="161"/>
      <c r="D147" s="122"/>
      <c r="E147" s="123"/>
      <c r="F147" s="124"/>
      <c r="G147" s="125"/>
      <c r="H147" s="126"/>
      <c r="I147" s="127"/>
      <c r="J147" s="128"/>
      <c r="K147" s="129"/>
      <c r="L147" s="130"/>
      <c r="M147" s="131"/>
      <c r="N147" s="132"/>
      <c r="O147" s="132"/>
      <c r="P147" s="133"/>
      <c r="Q147" s="338"/>
      <c r="R147" s="257"/>
      <c r="S147" s="338"/>
      <c r="T147" s="343"/>
      <c r="U147" s="326"/>
      <c r="V147" s="243"/>
    </row>
    <row r="148" spans="2:22">
      <c r="B148" s="160"/>
      <c r="C148" s="164"/>
      <c r="D148" s="122"/>
      <c r="E148" s="167"/>
      <c r="F148" s="124"/>
      <c r="G148" s="159"/>
      <c r="H148" s="160"/>
      <c r="I148" s="162"/>
      <c r="J148" s="127"/>
      <c r="K148" s="168"/>
      <c r="L148" s="166"/>
      <c r="M148" s="169"/>
      <c r="N148" s="170"/>
      <c r="O148" s="170"/>
      <c r="P148" s="171"/>
      <c r="Q148" s="338"/>
      <c r="R148" s="244"/>
      <c r="S148" s="338"/>
      <c r="T148" s="343"/>
      <c r="U148" s="326"/>
      <c r="V148" s="243"/>
    </row>
    <row r="149" spans="2:22">
      <c r="B149" s="160"/>
      <c r="C149" s="161"/>
      <c r="D149" s="157"/>
      <c r="E149" s="167"/>
      <c r="F149" s="158"/>
      <c r="G149" s="159"/>
      <c r="H149" s="160"/>
      <c r="I149" s="162"/>
      <c r="J149" s="172"/>
      <c r="K149" s="173"/>
      <c r="M149" s="174"/>
      <c r="N149" s="175"/>
      <c r="O149" s="175"/>
      <c r="P149" s="176"/>
      <c r="Q149" s="366"/>
      <c r="R149" s="246"/>
      <c r="S149" s="339"/>
      <c r="T149" s="344"/>
      <c r="U149" s="364"/>
      <c r="V149" s="248"/>
    </row>
    <row r="150" spans="2:22" ht="15" thickBot="1">
      <c r="B150" s="140"/>
      <c r="C150" s="249"/>
      <c r="D150" s="137"/>
      <c r="E150" s="137"/>
      <c r="F150" s="138"/>
      <c r="G150" s="139"/>
      <c r="H150" s="140"/>
      <c r="I150" s="141"/>
      <c r="J150" s="141"/>
      <c r="K150" s="142"/>
      <c r="L150" s="143"/>
      <c r="M150" s="144"/>
      <c r="N150" s="145"/>
      <c r="O150" s="145"/>
      <c r="P150" s="146"/>
      <c r="Q150" s="208"/>
      <c r="R150" s="250"/>
      <c r="S150" s="208"/>
      <c r="T150" s="251"/>
      <c r="U150" s="363"/>
      <c r="V150" s="252"/>
    </row>
    <row r="151" spans="2:22">
      <c r="K151" s="147"/>
      <c r="N151" s="147"/>
      <c r="O151" s="147"/>
      <c r="P151" s="147" t="s">
        <v>37</v>
      </c>
      <c r="Q151" s="148">
        <f>SUM(Q94:Q150)</f>
        <v>1882.7847499999998</v>
      </c>
      <c r="R151" s="148"/>
      <c r="S151" s="148">
        <f>SUM(S94:S150)</f>
        <v>1382.6645149999999</v>
      </c>
      <c r="T151" s="148">
        <f>SUM(T94:T150)</f>
        <v>1052.2055600000001</v>
      </c>
      <c r="U151" s="148">
        <f>SUM(U94:U150)</f>
        <v>330.45895499999995</v>
      </c>
    </row>
    <row r="153" spans="2:22" ht="15" thickBot="1">
      <c r="B153" s="231" t="s">
        <v>377</v>
      </c>
      <c r="P153" s="232"/>
      <c r="Q153" s="391"/>
      <c r="R153" s="98"/>
      <c r="S153" s="98"/>
      <c r="T153" s="392"/>
      <c r="U153" s="393"/>
    </row>
    <row r="154" spans="2:22" ht="52.5" thickBot="1">
      <c r="B154" s="102" t="s">
        <v>70</v>
      </c>
      <c r="C154" s="103" t="s">
        <v>71</v>
      </c>
      <c r="D154" s="103" t="s">
        <v>221</v>
      </c>
      <c r="E154" s="102" t="s">
        <v>73</v>
      </c>
      <c r="F154" s="102" t="s">
        <v>74</v>
      </c>
      <c r="G154" s="102" t="s">
        <v>75</v>
      </c>
      <c r="H154" s="563" t="s">
        <v>76</v>
      </c>
      <c r="I154" s="564"/>
      <c r="J154" s="564"/>
      <c r="K154" s="565"/>
      <c r="L154" s="104" t="s">
        <v>77</v>
      </c>
      <c r="M154" s="563" t="s">
        <v>78</v>
      </c>
      <c r="N154" s="564"/>
      <c r="O154" s="564"/>
      <c r="P154" s="565"/>
      <c r="Q154" s="394" t="s">
        <v>79</v>
      </c>
      <c r="R154" s="395" t="s">
        <v>115</v>
      </c>
      <c r="S154" s="102" t="s">
        <v>116</v>
      </c>
      <c r="T154" s="396" t="s">
        <v>117</v>
      </c>
      <c r="U154" s="397" t="s">
        <v>118</v>
      </c>
      <c r="V154" s="102" t="s">
        <v>176</v>
      </c>
    </row>
    <row r="155" spans="2:22" ht="15" thickBot="1">
      <c r="B155" s="234" t="s">
        <v>378</v>
      </c>
      <c r="C155" s="106"/>
      <c r="D155" s="106"/>
      <c r="E155" s="106"/>
      <c r="F155" s="106"/>
      <c r="G155" s="107"/>
      <c r="H155" s="108" t="s">
        <v>70</v>
      </c>
      <c r="I155" s="109" t="s">
        <v>83</v>
      </c>
      <c r="J155" s="109" t="s">
        <v>84</v>
      </c>
      <c r="K155" s="110" t="s">
        <v>85</v>
      </c>
      <c r="L155" s="111"/>
      <c r="M155" s="112" t="s">
        <v>70</v>
      </c>
      <c r="N155" s="109" t="s">
        <v>83</v>
      </c>
      <c r="O155" s="109" t="s">
        <v>84</v>
      </c>
      <c r="P155" s="110" t="s">
        <v>85</v>
      </c>
      <c r="Q155" s="398"/>
      <c r="R155" s="399"/>
      <c r="S155" s="113"/>
      <c r="T155" s="400"/>
      <c r="U155" s="401" t="s">
        <v>86</v>
      </c>
      <c r="V155" s="113"/>
    </row>
    <row r="156" spans="2:22">
      <c r="B156" s="114"/>
      <c r="C156" s="115"/>
      <c r="D156" s="115"/>
      <c r="E156" s="115"/>
      <c r="F156" s="116"/>
      <c r="G156" s="116"/>
      <c r="H156" s="114"/>
      <c r="I156" s="236"/>
      <c r="J156" s="236"/>
      <c r="K156" s="118"/>
      <c r="L156" s="119"/>
      <c r="M156" s="120"/>
      <c r="N156" s="115"/>
      <c r="O156" s="115"/>
      <c r="P156" s="118"/>
      <c r="Q156" s="402"/>
      <c r="R156" s="237"/>
      <c r="S156" s="238"/>
      <c r="T156" s="404"/>
      <c r="U156" s="405"/>
      <c r="V156" s="240"/>
    </row>
    <row r="157" spans="2:22" ht="29">
      <c r="B157" s="189">
        <v>1</v>
      </c>
      <c r="C157" s="267" t="s">
        <v>379</v>
      </c>
      <c r="D157" s="268" t="s">
        <v>380</v>
      </c>
      <c r="E157" s="157" t="s">
        <v>381</v>
      </c>
      <c r="F157" s="157"/>
      <c r="G157" s="159"/>
      <c r="H157" s="160">
        <v>1</v>
      </c>
      <c r="I157" s="269">
        <v>82.218000000000004</v>
      </c>
      <c r="J157">
        <v>1</v>
      </c>
      <c r="K157" s="129">
        <f>H157*I157*J157</f>
        <v>82.218000000000004</v>
      </c>
      <c r="L157" s="130"/>
      <c r="M157" s="131">
        <v>0</v>
      </c>
      <c r="N157" s="132">
        <v>0</v>
      </c>
      <c r="O157" s="132">
        <v>0</v>
      </c>
      <c r="P157" s="133">
        <v>0</v>
      </c>
      <c r="Q157" s="456">
        <f>K157-P157</f>
        <v>82.218000000000004</v>
      </c>
      <c r="R157" s="241">
        <v>1</v>
      </c>
      <c r="S157" s="338">
        <f>(Q157)*R157</f>
        <v>82.218000000000004</v>
      </c>
      <c r="T157" s="459">
        <v>82.218000000000004</v>
      </c>
      <c r="U157" s="326">
        <f>S157-T157</f>
        <v>0</v>
      </c>
      <c r="V157" s="243"/>
    </row>
    <row r="158" spans="2:22">
      <c r="B158" s="126"/>
      <c r="C158" s="163" t="s">
        <v>382</v>
      </c>
      <c r="D158" s="122"/>
      <c r="E158" s="157"/>
      <c r="F158" s="158"/>
      <c r="G158" s="159"/>
      <c r="H158" s="160">
        <v>1</v>
      </c>
      <c r="I158" s="162">
        <v>77.781999999999996</v>
      </c>
      <c r="J158" s="127">
        <v>1</v>
      </c>
      <c r="K158" s="129">
        <f>H158*I158*J158</f>
        <v>77.781999999999996</v>
      </c>
      <c r="L158" s="130"/>
      <c r="M158" s="131">
        <v>0</v>
      </c>
      <c r="N158" s="132">
        <v>0</v>
      </c>
      <c r="O158" s="132">
        <v>0</v>
      </c>
      <c r="P158" s="133">
        <v>0</v>
      </c>
      <c r="Q158" s="456">
        <f>SUM(K158:K163)</f>
        <v>77.781999999999996</v>
      </c>
      <c r="R158" s="241">
        <v>1</v>
      </c>
      <c r="S158" s="338">
        <f>(Q158)*R158</f>
        <v>77.781999999999996</v>
      </c>
      <c r="T158" s="459">
        <v>77.781999999999996</v>
      </c>
      <c r="U158" s="326">
        <f>S158-T158</f>
        <v>0</v>
      </c>
      <c r="V158" s="243"/>
    </row>
    <row r="159" spans="2:22">
      <c r="B159" s="126"/>
      <c r="C159" s="163"/>
      <c r="D159" s="134"/>
      <c r="E159" s="123"/>
      <c r="F159" s="124"/>
      <c r="G159" s="125"/>
      <c r="H159" s="126"/>
      <c r="I159" s="127"/>
      <c r="J159" s="128"/>
      <c r="K159" s="129"/>
      <c r="L159" s="130"/>
      <c r="M159" s="131"/>
      <c r="N159" s="128"/>
      <c r="O159" s="128"/>
      <c r="P159" s="133"/>
      <c r="Q159" s="456"/>
      <c r="R159" s="244"/>
      <c r="S159" s="338"/>
      <c r="T159" s="459"/>
      <c r="U159" s="326"/>
      <c r="V159" s="243"/>
    </row>
    <row r="160" spans="2:22">
      <c r="B160" s="126"/>
      <c r="C160" s="161"/>
      <c r="D160" s="122"/>
      <c r="E160" s="123"/>
      <c r="F160" s="245"/>
      <c r="G160" s="125"/>
      <c r="H160" s="126"/>
      <c r="I160" s="127"/>
      <c r="J160" s="128"/>
      <c r="K160" s="129"/>
      <c r="L160" s="130"/>
      <c r="M160" s="131"/>
      <c r="N160" s="128"/>
      <c r="O160" s="128"/>
      <c r="P160" s="220"/>
      <c r="Q160" s="456"/>
      <c r="R160" s="241"/>
      <c r="S160" s="338"/>
      <c r="T160" s="459"/>
      <c r="U160" s="375"/>
      <c r="V160" s="243"/>
    </row>
    <row r="161" spans="2:22">
      <c r="B161" s="126"/>
      <c r="C161" s="161"/>
      <c r="D161" s="122"/>
      <c r="E161" s="122"/>
      <c r="F161" s="124"/>
      <c r="G161" s="125"/>
      <c r="H161" s="126"/>
      <c r="I161" s="127"/>
      <c r="J161" s="128"/>
      <c r="K161" s="129"/>
      <c r="L161" s="130"/>
      <c r="M161" s="131"/>
      <c r="N161" s="132"/>
      <c r="O161" s="132"/>
      <c r="P161" s="133"/>
      <c r="Q161" s="417"/>
      <c r="R161" s="377"/>
      <c r="S161" s="242"/>
      <c r="T161" s="459"/>
      <c r="U161" s="375"/>
      <c r="V161" s="243"/>
    </row>
    <row r="162" spans="2:22">
      <c r="B162" s="126"/>
      <c r="C162" s="161"/>
      <c r="D162" s="122"/>
      <c r="E162" s="122"/>
      <c r="F162" s="124"/>
      <c r="G162" s="125"/>
      <c r="H162" s="126"/>
      <c r="I162" s="127"/>
      <c r="J162" s="128"/>
      <c r="K162" s="129"/>
      <c r="L162" s="130"/>
      <c r="M162" s="131"/>
      <c r="N162" s="132"/>
      <c r="O162" s="132"/>
      <c r="P162" s="133"/>
      <c r="Q162" s="417"/>
      <c r="R162" s="377"/>
      <c r="S162" s="242"/>
      <c r="T162" s="459"/>
      <c r="U162" s="375"/>
      <c r="V162" s="243"/>
    </row>
    <row r="163" spans="2:22">
      <c r="B163" s="126"/>
      <c r="C163" s="161"/>
      <c r="D163" s="122"/>
      <c r="E163" s="123"/>
      <c r="F163" s="124"/>
      <c r="G163" s="125"/>
      <c r="H163" s="126"/>
      <c r="I163" s="127"/>
      <c r="J163" s="128"/>
      <c r="K163" s="129"/>
      <c r="L163" s="130"/>
      <c r="M163" s="131"/>
      <c r="N163" s="132"/>
      <c r="O163" s="132"/>
      <c r="P163" s="133"/>
      <c r="Q163" s="417"/>
      <c r="R163" s="377"/>
      <c r="S163" s="242"/>
      <c r="T163" s="459"/>
      <c r="U163" s="375"/>
      <c r="V163" s="243"/>
    </row>
    <row r="164" spans="2:22">
      <c r="B164" s="126"/>
      <c r="C164" s="161"/>
      <c r="D164" s="122"/>
      <c r="E164" s="122"/>
      <c r="F164" s="124"/>
      <c r="G164" s="125"/>
      <c r="H164" s="126"/>
      <c r="I164" s="127"/>
      <c r="J164" s="128"/>
      <c r="K164" s="129"/>
      <c r="L164" s="130"/>
      <c r="M164" s="131"/>
      <c r="N164" s="132"/>
      <c r="O164" s="132"/>
      <c r="P164" s="133"/>
      <c r="Q164" s="417"/>
      <c r="R164" s="377"/>
      <c r="S164" s="242"/>
      <c r="T164" s="459"/>
      <c r="U164" s="375"/>
      <c r="V164" s="243"/>
    </row>
    <row r="165" spans="2:22">
      <c r="B165" s="126"/>
      <c r="C165" s="161"/>
      <c r="D165" s="134"/>
      <c r="E165" s="122"/>
      <c r="F165" s="124"/>
      <c r="G165" s="125"/>
      <c r="H165" s="126"/>
      <c r="I165" s="127"/>
      <c r="J165" s="128"/>
      <c r="K165" s="129"/>
      <c r="L165" s="130"/>
      <c r="M165" s="131"/>
      <c r="N165" s="132"/>
      <c r="O165" s="132"/>
      <c r="P165" s="133"/>
      <c r="Q165" s="417"/>
      <c r="R165" s="377"/>
      <c r="S165" s="242"/>
      <c r="T165" s="459"/>
      <c r="U165" s="375"/>
      <c r="V165" s="243"/>
    </row>
    <row r="166" spans="2:22">
      <c r="B166" s="160"/>
      <c r="C166" s="164"/>
      <c r="D166" s="122"/>
      <c r="E166" s="157"/>
      <c r="F166" s="124"/>
      <c r="G166" s="159"/>
      <c r="H166" s="160"/>
      <c r="I166" s="162"/>
      <c r="J166" s="128"/>
      <c r="K166" s="129"/>
      <c r="L166" s="165"/>
      <c r="M166" s="131"/>
      <c r="N166" s="132"/>
      <c r="O166" s="132"/>
      <c r="P166" s="133"/>
      <c r="Q166" s="417"/>
      <c r="R166" s="377"/>
      <c r="S166" s="242"/>
      <c r="T166" s="459"/>
      <c r="U166" s="375"/>
      <c r="V166" s="243"/>
    </row>
    <row r="167" spans="2:22">
      <c r="B167" s="160"/>
      <c r="C167" s="161"/>
      <c r="D167" s="157"/>
      <c r="E167" s="157"/>
      <c r="F167" s="158"/>
      <c r="G167" s="159"/>
      <c r="H167" s="160"/>
      <c r="I167" s="162"/>
      <c r="J167" s="127"/>
      <c r="K167" s="129"/>
      <c r="L167" s="166"/>
      <c r="M167" s="131"/>
      <c r="N167" s="132"/>
      <c r="O167" s="132"/>
      <c r="P167" s="133"/>
      <c r="Q167" s="417"/>
      <c r="R167" s="377"/>
      <c r="S167" s="242"/>
      <c r="T167" s="459"/>
      <c r="U167" s="375"/>
      <c r="V167" s="243"/>
    </row>
    <row r="168" spans="2:22">
      <c r="B168" s="126"/>
      <c r="C168" s="161"/>
      <c r="D168" s="122"/>
      <c r="E168" s="123"/>
      <c r="F168" s="124"/>
      <c r="G168" s="125"/>
      <c r="H168" s="126"/>
      <c r="I168" s="127"/>
      <c r="J168" s="128"/>
      <c r="K168" s="129"/>
      <c r="L168" s="130"/>
      <c r="M168" s="131"/>
      <c r="N168" s="132"/>
      <c r="O168" s="132"/>
      <c r="P168" s="133"/>
      <c r="Q168" s="417"/>
      <c r="R168" s="377"/>
      <c r="S168" s="242"/>
      <c r="T168" s="459"/>
      <c r="U168" s="375"/>
      <c r="V168" s="243"/>
    </row>
    <row r="169" spans="2:22">
      <c r="B169" s="160"/>
      <c r="C169" s="164"/>
      <c r="D169" s="122"/>
      <c r="E169" s="167"/>
      <c r="F169" s="124"/>
      <c r="G169" s="159"/>
      <c r="H169" s="160"/>
      <c r="I169" s="162"/>
      <c r="J169" s="127"/>
      <c r="K169" s="168"/>
      <c r="L169" s="166"/>
      <c r="M169" s="169"/>
      <c r="N169" s="170"/>
      <c r="O169" s="170"/>
      <c r="P169" s="171"/>
      <c r="Q169" s="417"/>
      <c r="R169" s="377"/>
      <c r="S169" s="242"/>
      <c r="T169" s="459"/>
      <c r="U169" s="375"/>
      <c r="V169" s="243"/>
    </row>
    <row r="170" spans="2:22">
      <c r="B170" s="160"/>
      <c r="C170" s="161"/>
      <c r="D170" s="157"/>
      <c r="E170" s="167"/>
      <c r="F170" s="158"/>
      <c r="G170" s="159"/>
      <c r="H170" s="160"/>
      <c r="I170" s="162"/>
      <c r="J170" s="172"/>
      <c r="K170" s="173"/>
      <c r="M170" s="174"/>
      <c r="N170" s="175"/>
      <c r="O170" s="175"/>
      <c r="P170" s="176"/>
      <c r="Q170" s="406"/>
      <c r="R170" s="407"/>
      <c r="S170" s="247"/>
      <c r="T170" s="462"/>
      <c r="U170" s="409"/>
      <c r="V170" s="248"/>
    </row>
    <row r="171" spans="2:22" ht="15" thickBot="1">
      <c r="B171" s="140"/>
      <c r="C171" s="249"/>
      <c r="D171" s="137"/>
      <c r="E171" s="137"/>
      <c r="F171" s="138"/>
      <c r="G171" s="139"/>
      <c r="H171" s="140"/>
      <c r="I171" s="141"/>
      <c r="J171" s="141"/>
      <c r="K171" s="142"/>
      <c r="L171" s="143"/>
      <c r="M171" s="144"/>
      <c r="N171" s="145"/>
      <c r="O171" s="145"/>
      <c r="P171" s="146"/>
      <c r="Q171" s="410"/>
      <c r="R171" s="411"/>
      <c r="S171" s="208"/>
      <c r="T171" s="412"/>
      <c r="U171" s="413"/>
      <c r="V171" s="252"/>
    </row>
    <row r="172" spans="2:22">
      <c r="K172" s="147"/>
      <c r="N172" s="147"/>
      <c r="O172" s="147"/>
      <c r="P172" s="147" t="s">
        <v>37</v>
      </c>
      <c r="Q172" s="148">
        <f>SUM(Q153:Q171)</f>
        <v>160</v>
      </c>
      <c r="R172" s="148"/>
      <c r="S172" s="148">
        <f>SUM(S153:S171)</f>
        <v>160</v>
      </c>
      <c r="T172" s="148">
        <f>SUM(T153:T171)</f>
        <v>160</v>
      </c>
      <c r="U172" s="148">
        <f>SUM(U153:U171)</f>
        <v>0</v>
      </c>
    </row>
    <row r="174" spans="2:22" ht="15" thickBot="1">
      <c r="B174" s="231" t="s">
        <v>383</v>
      </c>
      <c r="P174" s="232"/>
      <c r="Q174" s="391"/>
      <c r="R174" s="98"/>
      <c r="S174" s="98"/>
      <c r="T174" s="392"/>
      <c r="U174" s="393"/>
    </row>
    <row r="175" spans="2:22" ht="52.5" thickBot="1">
      <c r="B175" s="102" t="s">
        <v>70</v>
      </c>
      <c r="C175" s="103" t="s">
        <v>71</v>
      </c>
      <c r="D175" s="103" t="s">
        <v>221</v>
      </c>
      <c r="E175" s="102" t="s">
        <v>73</v>
      </c>
      <c r="F175" s="102" t="s">
        <v>74</v>
      </c>
      <c r="G175" s="102" t="s">
        <v>75</v>
      </c>
      <c r="H175" s="563" t="s">
        <v>76</v>
      </c>
      <c r="I175" s="564"/>
      <c r="J175" s="564"/>
      <c r="K175" s="565"/>
      <c r="L175" s="104" t="s">
        <v>77</v>
      </c>
      <c r="M175" s="563" t="s">
        <v>78</v>
      </c>
      <c r="N175" s="564"/>
      <c r="O175" s="564"/>
      <c r="P175" s="565"/>
      <c r="Q175" s="394" t="s">
        <v>79</v>
      </c>
      <c r="R175" s="395" t="s">
        <v>115</v>
      </c>
      <c r="S175" s="102" t="s">
        <v>116</v>
      </c>
      <c r="T175" s="396" t="s">
        <v>117</v>
      </c>
      <c r="U175" s="397" t="s">
        <v>118</v>
      </c>
      <c r="V175" s="102" t="s">
        <v>176</v>
      </c>
    </row>
    <row r="176" spans="2:22" ht="15" thickBot="1">
      <c r="B176" s="234" t="s">
        <v>384</v>
      </c>
      <c r="C176" s="106"/>
      <c r="D176" s="106"/>
      <c r="E176" s="106"/>
      <c r="F176" s="106"/>
      <c r="G176" s="107"/>
      <c r="H176" s="108" t="s">
        <v>70</v>
      </c>
      <c r="I176" s="109" t="s">
        <v>83</v>
      </c>
      <c r="J176" s="109" t="s">
        <v>84</v>
      </c>
      <c r="K176" s="110" t="s">
        <v>85</v>
      </c>
      <c r="L176" s="111"/>
      <c r="M176" s="112" t="s">
        <v>70</v>
      </c>
      <c r="N176" s="109" t="s">
        <v>83</v>
      </c>
      <c r="O176" s="109" t="s">
        <v>84</v>
      </c>
      <c r="P176" s="110" t="s">
        <v>85</v>
      </c>
      <c r="Q176" s="398"/>
      <c r="R176" s="235"/>
      <c r="S176" s="113"/>
      <c r="T176" s="400"/>
      <c r="U176" s="401" t="s">
        <v>86</v>
      </c>
      <c r="V176" s="113"/>
    </row>
    <row r="177" spans="2:22">
      <c r="B177" s="114"/>
      <c r="C177" s="115"/>
      <c r="D177" s="115"/>
      <c r="E177" s="115"/>
      <c r="F177" s="116"/>
      <c r="G177" s="116"/>
      <c r="H177" s="114"/>
      <c r="I177" s="236"/>
      <c r="J177" s="236"/>
      <c r="K177" s="118"/>
      <c r="L177" s="119"/>
      <c r="M177" s="120"/>
      <c r="N177" s="115"/>
      <c r="O177" s="115"/>
      <c r="P177" s="118"/>
      <c r="Q177" s="402"/>
      <c r="R177" s="237"/>
      <c r="S177" s="238"/>
      <c r="T177" s="404"/>
      <c r="U177" s="405"/>
      <c r="V177" s="240"/>
    </row>
    <row r="178" spans="2:22">
      <c r="B178" s="189">
        <v>1</v>
      </c>
      <c r="C178" s="267" t="s">
        <v>385</v>
      </c>
      <c r="D178" s="268" t="s">
        <v>386</v>
      </c>
      <c r="E178" s="157" t="s">
        <v>387</v>
      </c>
      <c r="F178" s="157"/>
      <c r="G178" s="159"/>
      <c r="H178" s="160">
        <v>1</v>
      </c>
      <c r="I178" s="269">
        <v>16.899999999999999</v>
      </c>
      <c r="J178">
        <v>4</v>
      </c>
      <c r="K178" s="129">
        <f>H178*I178*J178</f>
        <v>67.599999999999994</v>
      </c>
      <c r="L178" s="130"/>
      <c r="M178" s="131">
        <v>0</v>
      </c>
      <c r="N178" s="132">
        <v>0</v>
      </c>
      <c r="O178" s="132">
        <v>0</v>
      </c>
      <c r="P178" s="133">
        <v>0</v>
      </c>
      <c r="Q178" s="456">
        <f>K178-P178</f>
        <v>67.599999999999994</v>
      </c>
      <c r="R178" s="547">
        <v>1</v>
      </c>
      <c r="S178" s="338">
        <f>(Q178)*R178</f>
        <v>67.599999999999994</v>
      </c>
      <c r="T178" s="459">
        <v>47.319999999999993</v>
      </c>
      <c r="U178" s="326">
        <f>S178-T178</f>
        <v>20.28</v>
      </c>
      <c r="V178" s="243"/>
    </row>
    <row r="179" spans="2:22">
      <c r="B179" s="126"/>
      <c r="C179" s="163" t="s">
        <v>549</v>
      </c>
      <c r="D179" s="122"/>
      <c r="E179" s="157"/>
      <c r="F179" s="158"/>
      <c r="G179" s="159"/>
      <c r="H179" s="160"/>
      <c r="I179" s="162"/>
      <c r="J179" s="127"/>
      <c r="K179" s="129"/>
      <c r="L179" s="130"/>
      <c r="M179" s="131"/>
      <c r="N179" s="132"/>
      <c r="O179" s="132"/>
      <c r="P179" s="133"/>
      <c r="Q179" s="418"/>
      <c r="R179" s="241"/>
      <c r="S179" s="242"/>
      <c r="T179" s="459"/>
      <c r="U179" s="375"/>
      <c r="V179" s="243"/>
    </row>
    <row r="180" spans="2:22">
      <c r="B180" s="126"/>
      <c r="C180" s="163"/>
      <c r="D180" s="134"/>
      <c r="E180" s="123"/>
      <c r="F180" s="124"/>
      <c r="G180" s="125"/>
      <c r="H180" s="126"/>
      <c r="I180" s="127"/>
      <c r="J180" s="128"/>
      <c r="K180" s="129"/>
      <c r="L180" s="130"/>
      <c r="M180" s="131"/>
      <c r="N180" s="128"/>
      <c r="O180" s="128"/>
      <c r="P180" s="133"/>
      <c r="Q180" s="417"/>
      <c r="R180" s="244"/>
      <c r="S180" s="242"/>
      <c r="T180" s="459"/>
      <c r="U180" s="375"/>
      <c r="V180" s="243"/>
    </row>
    <row r="181" spans="2:22">
      <c r="B181" s="126"/>
      <c r="C181" s="161"/>
      <c r="D181" s="122"/>
      <c r="E181" s="123"/>
      <c r="F181" s="245"/>
      <c r="G181" s="125"/>
      <c r="H181" s="126"/>
      <c r="I181" s="127"/>
      <c r="J181" s="128"/>
      <c r="K181" s="129"/>
      <c r="L181" s="130"/>
      <c r="M181" s="131"/>
      <c r="N181" s="128"/>
      <c r="O181" s="128"/>
      <c r="P181" s="220"/>
      <c r="Q181" s="417"/>
      <c r="R181" s="241"/>
      <c r="S181" s="242"/>
      <c r="T181" s="459"/>
      <c r="U181" s="375"/>
      <c r="V181" s="243"/>
    </row>
    <row r="182" spans="2:22">
      <c r="B182" s="126"/>
      <c r="C182" s="161"/>
      <c r="D182" s="122"/>
      <c r="E182" s="122"/>
      <c r="F182" s="124"/>
      <c r="G182" s="125"/>
      <c r="H182" s="126"/>
      <c r="I182" s="127"/>
      <c r="J182" s="128"/>
      <c r="K182" s="129"/>
      <c r="L182" s="130"/>
      <c r="M182" s="131"/>
      <c r="N182" s="132"/>
      <c r="O182" s="132"/>
      <c r="P182" s="133"/>
      <c r="Q182" s="417"/>
      <c r="R182" s="377"/>
      <c r="S182" s="242"/>
      <c r="T182" s="459"/>
      <c r="U182" s="375"/>
      <c r="V182" s="243"/>
    </row>
    <row r="183" spans="2:22">
      <c r="B183" s="126"/>
      <c r="C183" s="161"/>
      <c r="D183" s="122"/>
      <c r="E183" s="122"/>
      <c r="F183" s="124"/>
      <c r="G183" s="125"/>
      <c r="H183" s="126"/>
      <c r="I183" s="127"/>
      <c r="J183" s="128"/>
      <c r="K183" s="129"/>
      <c r="L183" s="130"/>
      <c r="M183" s="131"/>
      <c r="N183" s="132"/>
      <c r="O183" s="132"/>
      <c r="P183" s="133"/>
      <c r="Q183" s="417"/>
      <c r="R183" s="377"/>
      <c r="S183" s="242"/>
      <c r="T183" s="459"/>
      <c r="U183" s="375"/>
      <c r="V183" s="243"/>
    </row>
    <row r="184" spans="2:22">
      <c r="B184" s="126"/>
      <c r="C184" s="161"/>
      <c r="D184" s="122"/>
      <c r="E184" s="123"/>
      <c r="F184" s="124"/>
      <c r="G184" s="125"/>
      <c r="H184" s="126"/>
      <c r="I184" s="127"/>
      <c r="J184" s="128"/>
      <c r="K184" s="129"/>
      <c r="L184" s="130"/>
      <c r="M184" s="131"/>
      <c r="N184" s="132"/>
      <c r="O184" s="132"/>
      <c r="P184" s="133"/>
      <c r="Q184" s="417"/>
      <c r="R184" s="377"/>
      <c r="S184" s="242"/>
      <c r="T184" s="459"/>
      <c r="U184" s="375"/>
      <c r="V184" s="243"/>
    </row>
    <row r="185" spans="2:22">
      <c r="B185" s="126"/>
      <c r="C185" s="161"/>
      <c r="D185" s="122"/>
      <c r="E185" s="122"/>
      <c r="F185" s="124"/>
      <c r="G185" s="125"/>
      <c r="H185" s="126"/>
      <c r="I185" s="127"/>
      <c r="J185" s="128"/>
      <c r="K185" s="129"/>
      <c r="L185" s="130"/>
      <c r="M185" s="131"/>
      <c r="N185" s="132"/>
      <c r="O185" s="132"/>
      <c r="P185" s="133"/>
      <c r="Q185" s="417"/>
      <c r="R185" s="377"/>
      <c r="S185" s="242"/>
      <c r="T185" s="459"/>
      <c r="U185" s="375"/>
      <c r="V185" s="243"/>
    </row>
    <row r="186" spans="2:22">
      <c r="B186" s="126"/>
      <c r="C186" s="161"/>
      <c r="D186" s="134"/>
      <c r="E186" s="122"/>
      <c r="F186" s="124"/>
      <c r="G186" s="125"/>
      <c r="H186" s="126"/>
      <c r="I186" s="127"/>
      <c r="J186" s="128"/>
      <c r="K186" s="129"/>
      <c r="L186" s="130"/>
      <c r="M186" s="131"/>
      <c r="N186" s="132"/>
      <c r="O186" s="132"/>
      <c r="P186" s="133"/>
      <c r="Q186" s="417"/>
      <c r="R186" s="377"/>
      <c r="S186" s="242"/>
      <c r="T186" s="459"/>
      <c r="U186" s="375"/>
      <c r="V186" s="243"/>
    </row>
    <row r="187" spans="2:22">
      <c r="B187" s="160"/>
      <c r="C187" s="164"/>
      <c r="D187" s="122"/>
      <c r="E187" s="157"/>
      <c r="F187" s="124"/>
      <c r="G187" s="159"/>
      <c r="H187" s="160"/>
      <c r="I187" s="162"/>
      <c r="J187" s="128"/>
      <c r="K187" s="129"/>
      <c r="L187" s="165"/>
      <c r="M187" s="131"/>
      <c r="N187" s="132"/>
      <c r="O187" s="132"/>
      <c r="P187" s="133"/>
      <c r="Q187" s="417"/>
      <c r="R187" s="377"/>
      <c r="S187" s="242"/>
      <c r="T187" s="459"/>
      <c r="U187" s="375"/>
      <c r="V187" s="243"/>
    </row>
    <row r="188" spans="2:22">
      <c r="B188" s="160"/>
      <c r="C188" s="161"/>
      <c r="D188" s="157"/>
      <c r="E188" s="157"/>
      <c r="F188" s="158"/>
      <c r="G188" s="159"/>
      <c r="H188" s="160"/>
      <c r="I188" s="162"/>
      <c r="J188" s="127"/>
      <c r="K188" s="129"/>
      <c r="L188" s="166"/>
      <c r="M188" s="131"/>
      <c r="N188" s="132"/>
      <c r="O188" s="132"/>
      <c r="P188" s="133"/>
      <c r="Q188" s="417"/>
      <c r="R188" s="377"/>
      <c r="S188" s="242"/>
      <c r="T188" s="459"/>
      <c r="U188" s="375"/>
      <c r="V188" s="243"/>
    </row>
    <row r="189" spans="2:22">
      <c r="B189" s="126"/>
      <c r="C189" s="161"/>
      <c r="D189" s="122"/>
      <c r="E189" s="123"/>
      <c r="F189" s="124"/>
      <c r="G189" s="125"/>
      <c r="H189" s="126"/>
      <c r="I189" s="127"/>
      <c r="J189" s="128"/>
      <c r="K189" s="129"/>
      <c r="L189" s="130"/>
      <c r="M189" s="131"/>
      <c r="N189" s="132"/>
      <c r="O189" s="132"/>
      <c r="P189" s="133"/>
      <c r="Q189" s="417"/>
      <c r="R189" s="377"/>
      <c r="S189" s="242"/>
      <c r="T189" s="459"/>
      <c r="U189" s="375"/>
      <c r="V189" s="243"/>
    </row>
    <row r="190" spans="2:22">
      <c r="B190" s="160"/>
      <c r="C190" s="164"/>
      <c r="D190" s="122"/>
      <c r="E190" s="167"/>
      <c r="F190" s="124"/>
      <c r="G190" s="159"/>
      <c r="H190" s="160"/>
      <c r="I190" s="162"/>
      <c r="J190" s="127"/>
      <c r="K190" s="168"/>
      <c r="L190" s="166"/>
      <c r="M190" s="169"/>
      <c r="N190" s="170"/>
      <c r="O190" s="170"/>
      <c r="P190" s="171"/>
      <c r="Q190" s="417"/>
      <c r="R190" s="377"/>
      <c r="S190" s="242"/>
      <c r="T190" s="459"/>
      <c r="U190" s="375"/>
      <c r="V190" s="243"/>
    </row>
    <row r="191" spans="2:22">
      <c r="B191" s="160"/>
      <c r="C191" s="161"/>
      <c r="D191" s="157"/>
      <c r="E191" s="167"/>
      <c r="F191" s="158"/>
      <c r="G191" s="159"/>
      <c r="H191" s="160"/>
      <c r="I191" s="162"/>
      <c r="J191" s="172"/>
      <c r="K191" s="173"/>
      <c r="M191" s="174"/>
      <c r="N191" s="175"/>
      <c r="O191" s="175"/>
      <c r="P191" s="176"/>
      <c r="Q191" s="406"/>
      <c r="R191" s="407"/>
      <c r="S191" s="247"/>
      <c r="T191" s="462"/>
      <c r="U191" s="409"/>
      <c r="V191" s="248"/>
    </row>
    <row r="192" spans="2:22" ht="15" thickBot="1">
      <c r="B192" s="140"/>
      <c r="C192" s="249"/>
      <c r="D192" s="137"/>
      <c r="E192" s="137"/>
      <c r="F192" s="138"/>
      <c r="G192" s="139"/>
      <c r="H192" s="140"/>
      <c r="I192" s="141"/>
      <c r="J192" s="141"/>
      <c r="K192" s="142"/>
      <c r="L192" s="143"/>
      <c r="M192" s="144"/>
      <c r="N192" s="145"/>
      <c r="O192" s="145"/>
      <c r="P192" s="146"/>
      <c r="Q192" s="410"/>
      <c r="R192" s="411"/>
      <c r="S192" s="208"/>
      <c r="T192" s="412"/>
      <c r="U192" s="413"/>
      <c r="V192" s="252"/>
    </row>
    <row r="193" spans="2:22">
      <c r="K193" s="147"/>
      <c r="N193" s="147"/>
      <c r="O193" s="147"/>
      <c r="P193" s="147" t="s">
        <v>37</v>
      </c>
      <c r="Q193" s="148">
        <f>SUM(Q174:Q192)</f>
        <v>67.599999999999994</v>
      </c>
      <c r="R193" s="148"/>
      <c r="S193" s="148">
        <f>SUM(S174:S192)</f>
        <v>67.599999999999994</v>
      </c>
      <c r="T193" s="148">
        <f>SUM(T174:T192)</f>
        <v>47.319999999999993</v>
      </c>
      <c r="U193" s="148">
        <f>SUM(U174:U192)</f>
        <v>20.28</v>
      </c>
    </row>
    <row r="195" spans="2:22" ht="15" thickBot="1">
      <c r="B195" s="231" t="s">
        <v>392</v>
      </c>
      <c r="P195" s="232"/>
      <c r="Q195" s="391"/>
      <c r="R195" s="98"/>
      <c r="S195" s="98"/>
      <c r="T195" s="392"/>
      <c r="U195" s="393"/>
    </row>
    <row r="196" spans="2:22" ht="52.5" thickBot="1">
      <c r="B196" s="102" t="s">
        <v>70</v>
      </c>
      <c r="C196" s="103" t="s">
        <v>71</v>
      </c>
      <c r="D196" s="103" t="s">
        <v>221</v>
      </c>
      <c r="E196" s="102" t="s">
        <v>73</v>
      </c>
      <c r="F196" s="102" t="s">
        <v>74</v>
      </c>
      <c r="G196" s="102" t="s">
        <v>75</v>
      </c>
      <c r="H196" s="563" t="s">
        <v>76</v>
      </c>
      <c r="I196" s="564"/>
      <c r="J196" s="564"/>
      <c r="K196" s="565"/>
      <c r="L196" s="104" t="s">
        <v>77</v>
      </c>
      <c r="M196" s="563" t="s">
        <v>78</v>
      </c>
      <c r="N196" s="564"/>
      <c r="O196" s="564"/>
      <c r="P196" s="565"/>
      <c r="Q196" s="394" t="s">
        <v>79</v>
      </c>
      <c r="R196" s="395" t="s">
        <v>115</v>
      </c>
      <c r="S196" s="102" t="s">
        <v>116</v>
      </c>
      <c r="T196" s="396" t="s">
        <v>117</v>
      </c>
      <c r="U196" s="397" t="s">
        <v>118</v>
      </c>
      <c r="V196" s="102" t="s">
        <v>176</v>
      </c>
    </row>
    <row r="197" spans="2:22" ht="15" thickBot="1">
      <c r="B197" s="234" t="s">
        <v>388</v>
      </c>
      <c r="C197" s="106"/>
      <c r="D197" s="106"/>
      <c r="E197" s="106"/>
      <c r="F197" s="106"/>
      <c r="G197" s="107"/>
      <c r="H197" s="108" t="s">
        <v>70</v>
      </c>
      <c r="I197" s="109" t="s">
        <v>83</v>
      </c>
      <c r="J197" s="109" t="s">
        <v>84</v>
      </c>
      <c r="K197" s="110" t="s">
        <v>85</v>
      </c>
      <c r="L197" s="111"/>
      <c r="M197" s="112" t="s">
        <v>70</v>
      </c>
      <c r="N197" s="109" t="s">
        <v>83</v>
      </c>
      <c r="O197" s="109" t="s">
        <v>84</v>
      </c>
      <c r="P197" s="110" t="s">
        <v>85</v>
      </c>
      <c r="Q197" s="398"/>
      <c r="R197" s="399"/>
      <c r="S197" s="113"/>
      <c r="T197" s="400"/>
      <c r="U197" s="401" t="s">
        <v>86</v>
      </c>
      <c r="V197" s="113"/>
    </row>
    <row r="198" spans="2:22">
      <c r="B198" s="114"/>
      <c r="C198" s="115"/>
      <c r="D198" s="115"/>
      <c r="E198" s="115"/>
      <c r="F198" s="116"/>
      <c r="G198" s="116"/>
      <c r="H198" s="114"/>
      <c r="I198" s="236"/>
      <c r="J198" s="236"/>
      <c r="K198" s="118"/>
      <c r="L198" s="119"/>
      <c r="M198" s="120"/>
      <c r="N198" s="115"/>
      <c r="O198" s="115"/>
      <c r="P198" s="118"/>
      <c r="Q198" s="402"/>
      <c r="R198" s="237"/>
      <c r="S198" s="238"/>
      <c r="T198" s="404"/>
      <c r="U198" s="405"/>
      <c r="V198" s="240"/>
    </row>
    <row r="199" spans="2:22" ht="29">
      <c r="B199" s="189">
        <v>1</v>
      </c>
      <c r="C199" s="276" t="s">
        <v>393</v>
      </c>
      <c r="D199" s="268" t="s">
        <v>394</v>
      </c>
      <c r="E199" s="157" t="s">
        <v>395</v>
      </c>
      <c r="F199" s="157"/>
      <c r="G199" s="159"/>
      <c r="H199" s="160">
        <v>1</v>
      </c>
      <c r="I199" s="269">
        <v>5</v>
      </c>
      <c r="J199">
        <v>2</v>
      </c>
      <c r="K199" s="129">
        <f>H199*I199*J199</f>
        <v>10</v>
      </c>
      <c r="L199" s="130"/>
      <c r="M199" s="415">
        <v>0</v>
      </c>
      <c r="N199" s="416">
        <v>0</v>
      </c>
      <c r="O199" s="416">
        <v>0</v>
      </c>
      <c r="P199" s="133">
        <v>0</v>
      </c>
      <c r="Q199" s="456">
        <f>K199-P199</f>
        <v>10</v>
      </c>
      <c r="R199" s="241">
        <v>0.9</v>
      </c>
      <c r="S199" s="338">
        <f>(Q199)*R199</f>
        <v>9</v>
      </c>
      <c r="T199" s="459">
        <v>9</v>
      </c>
      <c r="U199" s="326">
        <f>S199-T199</f>
        <v>0</v>
      </c>
      <c r="V199" s="243"/>
    </row>
    <row r="200" spans="2:22">
      <c r="B200" s="126"/>
      <c r="C200" s="163" t="s">
        <v>396</v>
      </c>
      <c r="D200" s="122"/>
      <c r="E200" s="157"/>
      <c r="F200" s="158"/>
      <c r="G200" s="159"/>
      <c r="H200" s="160"/>
      <c r="I200" s="162"/>
      <c r="J200" s="127"/>
      <c r="K200" s="129"/>
      <c r="L200" s="130"/>
      <c r="M200" s="131"/>
      <c r="N200" s="132"/>
      <c r="O200" s="132"/>
      <c r="P200" s="133"/>
      <c r="Q200" s="418"/>
      <c r="R200" s="241"/>
      <c r="S200" s="242"/>
      <c r="T200" s="459"/>
      <c r="U200" s="375"/>
      <c r="V200" s="243"/>
    </row>
    <row r="201" spans="2:22">
      <c r="B201" s="126"/>
      <c r="C201" s="163"/>
      <c r="D201" s="134"/>
      <c r="E201" s="123"/>
      <c r="F201" s="124"/>
      <c r="G201" s="125"/>
      <c r="H201" s="126"/>
      <c r="I201" s="127"/>
      <c r="J201" s="128"/>
      <c r="K201" s="129"/>
      <c r="L201" s="130"/>
      <c r="M201" s="131"/>
      <c r="N201" s="128"/>
      <c r="O201" s="128"/>
      <c r="P201" s="133"/>
      <c r="Q201" s="417"/>
      <c r="R201" s="244"/>
      <c r="S201" s="242"/>
      <c r="T201" s="459"/>
      <c r="U201" s="375"/>
      <c r="V201" s="243"/>
    </row>
    <row r="202" spans="2:22">
      <c r="B202" s="126"/>
      <c r="C202" s="163"/>
      <c r="D202" s="122"/>
      <c r="E202" s="123"/>
      <c r="F202" s="245"/>
      <c r="G202" s="125"/>
      <c r="H202" s="126"/>
      <c r="I202" s="127"/>
      <c r="J202" s="128"/>
      <c r="K202" s="129"/>
      <c r="L202" s="130"/>
      <c r="M202" s="131"/>
      <c r="N202" s="128"/>
      <c r="O202" s="128"/>
      <c r="P202" s="220"/>
      <c r="Q202" s="417"/>
      <c r="R202" s="241"/>
      <c r="S202" s="242"/>
      <c r="T202" s="459"/>
      <c r="U202" s="375"/>
      <c r="V202" s="243"/>
    </row>
    <row r="203" spans="2:22">
      <c r="B203" s="126"/>
      <c r="C203" s="163"/>
      <c r="D203" s="122"/>
      <c r="E203" s="122"/>
      <c r="F203" s="124"/>
      <c r="G203" s="125"/>
      <c r="H203" s="126"/>
      <c r="I203" s="127"/>
      <c r="J203" s="128"/>
      <c r="K203" s="129"/>
      <c r="L203" s="130"/>
      <c r="M203" s="131"/>
      <c r="N203" s="132"/>
      <c r="O203" s="132"/>
      <c r="P203" s="133"/>
      <c r="Q203" s="417"/>
      <c r="R203" s="377"/>
      <c r="S203" s="242"/>
      <c r="T203" s="459"/>
      <c r="U203" s="375"/>
      <c r="V203" s="243"/>
    </row>
    <row r="204" spans="2:22">
      <c r="B204" s="126"/>
      <c r="C204" s="161"/>
      <c r="D204" s="122"/>
      <c r="E204" s="122"/>
      <c r="F204" s="124"/>
      <c r="G204" s="125"/>
      <c r="H204" s="126"/>
      <c r="I204" s="127"/>
      <c r="J204" s="128"/>
      <c r="K204" s="129"/>
      <c r="L204" s="130"/>
      <c r="M204" s="131"/>
      <c r="N204" s="132"/>
      <c r="O204" s="132"/>
      <c r="P204" s="133"/>
      <c r="Q204" s="417"/>
      <c r="R204" s="377"/>
      <c r="S204" s="242"/>
      <c r="T204" s="459"/>
      <c r="U204" s="375"/>
      <c r="V204" s="243"/>
    </row>
    <row r="205" spans="2:22">
      <c r="B205" s="126"/>
      <c r="C205" s="161"/>
      <c r="D205" s="122"/>
      <c r="E205" s="123"/>
      <c r="F205" s="124"/>
      <c r="G205" s="125"/>
      <c r="H205" s="126"/>
      <c r="I205" s="127"/>
      <c r="J205" s="128"/>
      <c r="K205" s="129"/>
      <c r="L205" s="130"/>
      <c r="M205" s="131"/>
      <c r="N205" s="132"/>
      <c r="O205" s="132"/>
      <c r="P205" s="133"/>
      <c r="Q205" s="417"/>
      <c r="R205" s="377"/>
      <c r="S205" s="242"/>
      <c r="T205" s="459"/>
      <c r="U205" s="375"/>
      <c r="V205" s="243"/>
    </row>
    <row r="206" spans="2:22">
      <c r="B206" s="126"/>
      <c r="C206" s="161"/>
      <c r="D206" s="122"/>
      <c r="E206" s="122"/>
      <c r="F206" s="124"/>
      <c r="G206" s="125"/>
      <c r="H206" s="126"/>
      <c r="I206" s="127"/>
      <c r="J206" s="128"/>
      <c r="K206" s="129"/>
      <c r="L206" s="130"/>
      <c r="M206" s="131"/>
      <c r="N206" s="132"/>
      <c r="O206" s="132"/>
      <c r="P206" s="133"/>
      <c r="Q206" s="417"/>
      <c r="R206" s="377"/>
      <c r="S206" s="242"/>
      <c r="T206" s="459"/>
      <c r="U206" s="375"/>
      <c r="V206" s="243"/>
    </row>
    <row r="207" spans="2:22">
      <c r="B207" s="126"/>
      <c r="C207" s="161"/>
      <c r="D207" s="134"/>
      <c r="E207" s="122"/>
      <c r="F207" s="124"/>
      <c r="G207" s="125"/>
      <c r="H207" s="126"/>
      <c r="I207" s="127"/>
      <c r="J207" s="128"/>
      <c r="K207" s="129"/>
      <c r="L207" s="130"/>
      <c r="M207" s="131"/>
      <c r="N207" s="132"/>
      <c r="O207" s="132"/>
      <c r="P207" s="133"/>
      <c r="Q207" s="417"/>
      <c r="R207" s="377"/>
      <c r="S207" s="242"/>
      <c r="T207" s="459"/>
      <c r="U207" s="375"/>
      <c r="V207" s="243"/>
    </row>
    <row r="208" spans="2:22">
      <c r="B208" s="160"/>
      <c r="C208" s="164"/>
      <c r="D208" s="122"/>
      <c r="E208" s="157"/>
      <c r="F208" s="124"/>
      <c r="G208" s="159"/>
      <c r="H208" s="160"/>
      <c r="I208" s="162"/>
      <c r="J208" s="128"/>
      <c r="K208" s="129"/>
      <c r="L208" s="165"/>
      <c r="M208" s="131"/>
      <c r="N208" s="132"/>
      <c r="O208" s="132"/>
      <c r="P208" s="133"/>
      <c r="Q208" s="417"/>
      <c r="R208" s="377"/>
      <c r="S208" s="242"/>
      <c r="T208" s="459"/>
      <c r="U208" s="375"/>
      <c r="V208" s="243"/>
    </row>
    <row r="209" spans="2:22">
      <c r="B209" s="160"/>
      <c r="C209" s="161"/>
      <c r="D209" s="157"/>
      <c r="E209" s="157"/>
      <c r="F209" s="158"/>
      <c r="G209" s="159"/>
      <c r="H209" s="160"/>
      <c r="I209" s="162"/>
      <c r="J209" s="127"/>
      <c r="K209" s="129"/>
      <c r="L209" s="166"/>
      <c r="M209" s="131"/>
      <c r="N209" s="132"/>
      <c r="O209" s="132"/>
      <c r="P209" s="133"/>
      <c r="Q209" s="417"/>
      <c r="R209" s="377"/>
      <c r="S209" s="242"/>
      <c r="T209" s="459"/>
      <c r="U209" s="375"/>
      <c r="V209" s="243"/>
    </row>
    <row r="210" spans="2:22">
      <c r="B210" s="126"/>
      <c r="C210" s="161"/>
      <c r="D210" s="122"/>
      <c r="E210" s="123"/>
      <c r="F210" s="124"/>
      <c r="G210" s="125"/>
      <c r="H210" s="126"/>
      <c r="I210" s="127"/>
      <c r="J210" s="128"/>
      <c r="K210" s="129"/>
      <c r="L210" s="130"/>
      <c r="M210" s="131"/>
      <c r="N210" s="132"/>
      <c r="O210" s="132"/>
      <c r="P210" s="133"/>
      <c r="Q210" s="417"/>
      <c r="R210" s="377"/>
      <c r="S210" s="242"/>
      <c r="T210" s="459"/>
      <c r="U210" s="375"/>
      <c r="V210" s="243"/>
    </row>
    <row r="211" spans="2:22">
      <c r="B211" s="160"/>
      <c r="C211" s="164"/>
      <c r="D211" s="122"/>
      <c r="E211" s="167"/>
      <c r="F211" s="124"/>
      <c r="G211" s="159"/>
      <c r="H211" s="160"/>
      <c r="I211" s="162"/>
      <c r="J211" s="127"/>
      <c r="K211" s="168"/>
      <c r="L211" s="166"/>
      <c r="M211" s="169"/>
      <c r="N211" s="170"/>
      <c r="O211" s="170"/>
      <c r="P211" s="171"/>
      <c r="Q211" s="417"/>
      <c r="R211" s="377"/>
      <c r="S211" s="242"/>
      <c r="T211" s="459"/>
      <c r="U211" s="375"/>
      <c r="V211" s="243"/>
    </row>
    <row r="212" spans="2:22">
      <c r="B212" s="160"/>
      <c r="C212" s="161"/>
      <c r="D212" s="157"/>
      <c r="E212" s="167"/>
      <c r="F212" s="158"/>
      <c r="G212" s="159"/>
      <c r="H212" s="160"/>
      <c r="I212" s="162"/>
      <c r="J212" s="172"/>
      <c r="K212" s="173"/>
      <c r="M212" s="174"/>
      <c r="N212" s="175"/>
      <c r="O212" s="175"/>
      <c r="P212" s="176"/>
      <c r="Q212" s="406"/>
      <c r="R212" s="407"/>
      <c r="S212" s="247"/>
      <c r="T212" s="462"/>
      <c r="U212" s="409"/>
      <c r="V212" s="248"/>
    </row>
    <row r="213" spans="2:22" ht="15" thickBot="1">
      <c r="B213" s="140"/>
      <c r="C213" s="249"/>
      <c r="D213" s="137"/>
      <c r="E213" s="137"/>
      <c r="F213" s="138"/>
      <c r="G213" s="139"/>
      <c r="H213" s="140"/>
      <c r="I213" s="141"/>
      <c r="J213" s="141"/>
      <c r="K213" s="142"/>
      <c r="L213" s="143"/>
      <c r="M213" s="144"/>
      <c r="N213" s="145"/>
      <c r="O213" s="145"/>
      <c r="P213" s="146"/>
      <c r="Q213" s="410"/>
      <c r="R213" s="411"/>
      <c r="S213" s="208"/>
      <c r="T213" s="412"/>
      <c r="U213" s="413"/>
      <c r="V213" s="252"/>
    </row>
    <row r="214" spans="2:22">
      <c r="K214" s="147"/>
      <c r="N214" s="147"/>
      <c r="O214" s="147"/>
      <c r="P214" s="147" t="s">
        <v>37</v>
      </c>
      <c r="Q214" s="148">
        <f>SUM(Q195:Q213)</f>
        <v>10</v>
      </c>
      <c r="R214" s="148"/>
      <c r="S214" s="148">
        <f>SUM(S195:S213)</f>
        <v>9</v>
      </c>
      <c r="T214" s="148">
        <f>SUM(T195:T213)</f>
        <v>9</v>
      </c>
      <c r="U214" s="148">
        <f>SUM(U195:U213)</f>
        <v>0</v>
      </c>
    </row>
    <row r="216" spans="2:22" ht="15" thickBot="1">
      <c r="B216" s="231" t="s">
        <v>518</v>
      </c>
      <c r="P216" s="232"/>
      <c r="Q216" s="391"/>
      <c r="R216" s="98"/>
      <c r="S216" s="98"/>
      <c r="T216" s="392" t="s">
        <v>493</v>
      </c>
      <c r="U216" s="393" t="s">
        <v>519</v>
      </c>
    </row>
    <row r="217" spans="2:22" ht="52.5" thickBot="1">
      <c r="B217" s="102" t="s">
        <v>70</v>
      </c>
      <c r="C217" s="103" t="s">
        <v>71</v>
      </c>
      <c r="D217" s="103" t="s">
        <v>221</v>
      </c>
      <c r="E217" s="102" t="s">
        <v>73</v>
      </c>
      <c r="F217" s="102" t="s">
        <v>74</v>
      </c>
      <c r="G217" s="102" t="s">
        <v>75</v>
      </c>
      <c r="H217" s="563" t="s">
        <v>76</v>
      </c>
      <c r="I217" s="564"/>
      <c r="J217" s="564"/>
      <c r="K217" s="565"/>
      <c r="L217" s="104" t="s">
        <v>77</v>
      </c>
      <c r="M217" s="563" t="s">
        <v>78</v>
      </c>
      <c r="N217" s="564"/>
      <c r="O217" s="564"/>
      <c r="P217" s="565"/>
      <c r="Q217" s="394" t="s">
        <v>79</v>
      </c>
      <c r="R217" s="395" t="s">
        <v>115</v>
      </c>
      <c r="S217" s="102" t="s">
        <v>116</v>
      </c>
      <c r="T217" s="396" t="s">
        <v>117</v>
      </c>
      <c r="U217" s="397" t="s">
        <v>118</v>
      </c>
      <c r="V217" s="102" t="s">
        <v>176</v>
      </c>
    </row>
    <row r="218" spans="2:22" ht="15" thickBot="1">
      <c r="B218" s="234" t="s">
        <v>388</v>
      </c>
      <c r="C218" s="106"/>
      <c r="D218" s="106"/>
      <c r="E218" s="106"/>
      <c r="F218" s="106"/>
      <c r="G218" s="107"/>
      <c r="H218" s="108" t="s">
        <v>70</v>
      </c>
      <c r="I218" s="109" t="s">
        <v>83</v>
      </c>
      <c r="J218" s="109" t="s">
        <v>84</v>
      </c>
      <c r="K218" s="110" t="s">
        <v>85</v>
      </c>
      <c r="L218" s="111"/>
      <c r="M218" s="112" t="s">
        <v>70</v>
      </c>
      <c r="N218" s="109" t="s">
        <v>83</v>
      </c>
      <c r="O218" s="109" t="s">
        <v>84</v>
      </c>
      <c r="P218" s="110" t="s">
        <v>85</v>
      </c>
      <c r="Q218" s="398"/>
      <c r="R218" s="399"/>
      <c r="S218" s="113"/>
      <c r="T218" s="400"/>
      <c r="U218" s="401" t="s">
        <v>86</v>
      </c>
      <c r="V218" s="113"/>
    </row>
    <row r="219" spans="2:22">
      <c r="B219" s="114"/>
      <c r="C219" s="115"/>
      <c r="D219" s="115"/>
      <c r="E219" s="115"/>
      <c r="F219" s="116"/>
      <c r="G219" s="116"/>
      <c r="H219" s="114"/>
      <c r="I219" s="236"/>
      <c r="J219" s="236"/>
      <c r="K219" s="118"/>
      <c r="L219" s="119"/>
      <c r="M219" s="120"/>
      <c r="N219" s="115"/>
      <c r="O219" s="115"/>
      <c r="P219" s="118"/>
      <c r="Q219" s="402"/>
      <c r="R219" s="403"/>
      <c r="S219" s="238"/>
      <c r="T219" s="404"/>
      <c r="U219" s="405"/>
      <c r="V219" s="240"/>
    </row>
    <row r="220" spans="2:22" ht="29">
      <c r="B220" s="189">
        <v>1</v>
      </c>
      <c r="C220" s="581" t="s">
        <v>520</v>
      </c>
      <c r="D220" s="268" t="s">
        <v>521</v>
      </c>
      <c r="E220" s="157" t="s">
        <v>522</v>
      </c>
      <c r="F220" s="157"/>
      <c r="G220" s="159"/>
      <c r="H220" s="160">
        <v>1</v>
      </c>
      <c r="I220" s="269">
        <v>9.1910000000000007</v>
      </c>
      <c r="J220">
        <v>1.4</v>
      </c>
      <c r="K220" s="129">
        <f>H220*I220*J220</f>
        <v>12.8674</v>
      </c>
      <c r="L220" s="130"/>
      <c r="M220" s="415">
        <v>0</v>
      </c>
      <c r="N220" s="416">
        <v>0</v>
      </c>
      <c r="O220" s="416">
        <v>0</v>
      </c>
      <c r="P220" s="133">
        <v>0</v>
      </c>
      <c r="Q220" s="335">
        <f>K220-P220</f>
        <v>12.8674</v>
      </c>
      <c r="R220" s="547">
        <v>1</v>
      </c>
      <c r="S220" s="338">
        <f>(Q220)*R220</f>
        <v>12.8674</v>
      </c>
      <c r="T220" s="459">
        <v>0</v>
      </c>
      <c r="U220" s="460">
        <f>S220-T220</f>
        <v>12.8674</v>
      </c>
      <c r="V220" s="243"/>
    </row>
    <row r="221" spans="2:22">
      <c r="B221" s="126"/>
      <c r="C221" s="161" t="s">
        <v>523</v>
      </c>
      <c r="D221" s="122"/>
      <c r="E221" s="157"/>
      <c r="F221" s="158"/>
      <c r="G221" s="159"/>
      <c r="H221" s="160"/>
      <c r="I221" s="162"/>
      <c r="J221" s="127"/>
      <c r="K221" s="129"/>
      <c r="L221" s="130"/>
      <c r="M221" s="131"/>
      <c r="N221" s="132"/>
      <c r="O221" s="132"/>
      <c r="P221" s="133"/>
      <c r="Q221" s="376"/>
      <c r="R221" s="373"/>
      <c r="S221" s="242"/>
      <c r="T221" s="374"/>
      <c r="U221" s="375"/>
      <c r="V221" s="243"/>
    </row>
    <row r="222" spans="2:22">
      <c r="B222" s="126"/>
      <c r="C222" s="163"/>
      <c r="D222" s="134"/>
      <c r="E222" s="123"/>
      <c r="F222" s="124"/>
      <c r="G222" s="125"/>
      <c r="H222" s="126"/>
      <c r="I222" s="127"/>
      <c r="J222" s="128"/>
      <c r="K222" s="129"/>
      <c r="L222" s="130"/>
      <c r="M222" s="131"/>
      <c r="N222" s="128"/>
      <c r="O222" s="128"/>
      <c r="P222" s="133"/>
      <c r="Q222" s="378"/>
      <c r="R222" s="377"/>
      <c r="S222" s="242"/>
      <c r="T222" s="374"/>
      <c r="U222" s="375"/>
      <c r="V222" s="243"/>
    </row>
    <row r="223" spans="2:22">
      <c r="B223" s="126"/>
      <c r="C223" s="161"/>
      <c r="D223" s="122"/>
      <c r="E223" s="123"/>
      <c r="F223" s="245"/>
      <c r="G223" s="125"/>
      <c r="H223" s="126"/>
      <c r="I223" s="127"/>
      <c r="J223" s="128"/>
      <c r="K223" s="129"/>
      <c r="L223" s="130"/>
      <c r="M223" s="131"/>
      <c r="N223" s="128"/>
      <c r="O223" s="128"/>
      <c r="P223" s="220"/>
      <c r="Q223" s="378"/>
      <c r="R223" s="373"/>
      <c r="S223" s="242"/>
      <c r="T223" s="374"/>
      <c r="U223" s="375"/>
      <c r="V223" s="243"/>
    </row>
    <row r="224" spans="2:22">
      <c r="B224" s="126"/>
      <c r="C224" s="161"/>
      <c r="D224" s="122"/>
      <c r="E224" s="122"/>
      <c r="F224" s="124"/>
      <c r="G224" s="125"/>
      <c r="H224" s="126"/>
      <c r="I224" s="127"/>
      <c r="J224" s="128"/>
      <c r="K224" s="129"/>
      <c r="L224" s="130"/>
      <c r="M224" s="131"/>
      <c r="N224" s="132"/>
      <c r="O224" s="132"/>
      <c r="P224" s="133"/>
      <c r="Q224" s="378"/>
      <c r="R224" s="377"/>
      <c r="S224" s="242"/>
      <c r="T224" s="374"/>
      <c r="U224" s="375"/>
      <c r="V224" s="243"/>
    </row>
    <row r="225" spans="2:22">
      <c r="B225" s="126"/>
      <c r="C225" s="161"/>
      <c r="D225" s="122"/>
      <c r="E225" s="122"/>
      <c r="F225" s="124"/>
      <c r="G225" s="125"/>
      <c r="H225" s="126"/>
      <c r="I225" s="127"/>
      <c r="J225" s="128"/>
      <c r="K225" s="129"/>
      <c r="L225" s="130"/>
      <c r="M225" s="131"/>
      <c r="N225" s="132"/>
      <c r="O225" s="132"/>
      <c r="P225" s="133"/>
      <c r="Q225" s="378"/>
      <c r="R225" s="377"/>
      <c r="S225" s="242"/>
      <c r="T225" s="374"/>
      <c r="U225" s="375"/>
      <c r="V225" s="243"/>
    </row>
    <row r="226" spans="2:22">
      <c r="B226" s="126"/>
      <c r="C226" s="161"/>
      <c r="D226" s="122"/>
      <c r="E226" s="123"/>
      <c r="F226" s="124"/>
      <c r="G226" s="125"/>
      <c r="H226" s="126"/>
      <c r="I226" s="127"/>
      <c r="J226" s="128"/>
      <c r="K226" s="129"/>
      <c r="L226" s="130"/>
      <c r="M226" s="131"/>
      <c r="N226" s="132"/>
      <c r="O226" s="132"/>
      <c r="P226" s="133"/>
      <c r="Q226" s="378"/>
      <c r="R226" s="377"/>
      <c r="S226" s="242"/>
      <c r="T226" s="374"/>
      <c r="U226" s="375"/>
      <c r="V226" s="243"/>
    </row>
    <row r="227" spans="2:22">
      <c r="B227" s="126"/>
      <c r="C227" s="161"/>
      <c r="D227" s="122"/>
      <c r="E227" s="122"/>
      <c r="F227" s="124"/>
      <c r="G227" s="125"/>
      <c r="H227" s="126"/>
      <c r="I227" s="127"/>
      <c r="J227" s="128"/>
      <c r="K227" s="129"/>
      <c r="L227" s="130"/>
      <c r="M227" s="131"/>
      <c r="N227" s="132"/>
      <c r="O227" s="132"/>
      <c r="P227" s="133"/>
      <c r="Q227" s="378"/>
      <c r="R227" s="377"/>
      <c r="S227" s="242"/>
      <c r="T227" s="374"/>
      <c r="U227" s="375"/>
      <c r="V227" s="243"/>
    </row>
    <row r="228" spans="2:22">
      <c r="B228" s="126"/>
      <c r="C228" s="161"/>
      <c r="D228" s="134"/>
      <c r="E228" s="122"/>
      <c r="F228" s="124"/>
      <c r="G228" s="125"/>
      <c r="H228" s="126"/>
      <c r="I228" s="127"/>
      <c r="J228" s="128"/>
      <c r="K228" s="129"/>
      <c r="L228" s="130"/>
      <c r="M228" s="131"/>
      <c r="N228" s="132"/>
      <c r="O228" s="132"/>
      <c r="P228" s="133"/>
      <c r="Q228" s="378"/>
      <c r="R228" s="377"/>
      <c r="S228" s="242"/>
      <c r="T228" s="374"/>
      <c r="U228" s="375"/>
      <c r="V228" s="243"/>
    </row>
    <row r="229" spans="2:22">
      <c r="B229" s="160"/>
      <c r="C229" s="164"/>
      <c r="D229" s="122"/>
      <c r="E229" s="157"/>
      <c r="F229" s="124"/>
      <c r="G229" s="159"/>
      <c r="H229" s="160"/>
      <c r="I229" s="162"/>
      <c r="J229" s="128"/>
      <c r="K229" s="129"/>
      <c r="L229" s="165"/>
      <c r="M229" s="131"/>
      <c r="N229" s="132"/>
      <c r="O229" s="132"/>
      <c r="P229" s="133"/>
      <c r="Q229" s="378"/>
      <c r="R229" s="377"/>
      <c r="S229" s="242"/>
      <c r="T229" s="374"/>
      <c r="U229" s="375"/>
      <c r="V229" s="243"/>
    </row>
    <row r="230" spans="2:22">
      <c r="B230" s="160"/>
      <c r="C230" s="161"/>
      <c r="D230" s="157"/>
      <c r="E230" s="157"/>
      <c r="F230" s="158"/>
      <c r="G230" s="159"/>
      <c r="H230" s="160"/>
      <c r="I230" s="162"/>
      <c r="J230" s="127"/>
      <c r="K230" s="129"/>
      <c r="L230" s="166"/>
      <c r="M230" s="131"/>
      <c r="N230" s="132"/>
      <c r="O230" s="132"/>
      <c r="P230" s="133"/>
      <c r="Q230" s="378"/>
      <c r="R230" s="377"/>
      <c r="S230" s="242"/>
      <c r="T230" s="374"/>
      <c r="U230" s="375"/>
      <c r="V230" s="243"/>
    </row>
    <row r="231" spans="2:22">
      <c r="B231" s="126"/>
      <c r="C231" s="161"/>
      <c r="D231" s="122"/>
      <c r="E231" s="123"/>
      <c r="F231" s="124"/>
      <c r="G231" s="125"/>
      <c r="H231" s="126"/>
      <c r="I231" s="127"/>
      <c r="J231" s="128"/>
      <c r="K231" s="129"/>
      <c r="L231" s="130"/>
      <c r="M231" s="131"/>
      <c r="N231" s="132"/>
      <c r="O231" s="132"/>
      <c r="P231" s="133"/>
      <c r="Q231" s="378"/>
      <c r="R231" s="377"/>
      <c r="S231" s="242"/>
      <c r="T231" s="374"/>
      <c r="U231" s="375"/>
      <c r="V231" s="243"/>
    </row>
    <row r="232" spans="2:22">
      <c r="B232" s="160"/>
      <c r="C232" s="164"/>
      <c r="D232" s="122"/>
      <c r="E232" s="167"/>
      <c r="F232" s="124"/>
      <c r="G232" s="159"/>
      <c r="H232" s="160"/>
      <c r="I232" s="162"/>
      <c r="J232" s="127"/>
      <c r="K232" s="168"/>
      <c r="L232" s="166"/>
      <c r="M232" s="169"/>
      <c r="N232" s="170"/>
      <c r="O232" s="170"/>
      <c r="P232" s="171"/>
      <c r="Q232" s="378"/>
      <c r="R232" s="377"/>
      <c r="S232" s="242"/>
      <c r="T232" s="374"/>
      <c r="U232" s="375"/>
      <c r="V232" s="243"/>
    </row>
    <row r="233" spans="2:22">
      <c r="B233" s="160"/>
      <c r="C233" s="161"/>
      <c r="D233" s="157"/>
      <c r="E233" s="167"/>
      <c r="F233" s="158"/>
      <c r="G233" s="159"/>
      <c r="H233" s="160"/>
      <c r="I233" s="162"/>
      <c r="J233" s="172"/>
      <c r="K233" s="173"/>
      <c r="M233" s="174"/>
      <c r="N233" s="175"/>
      <c r="O233" s="175"/>
      <c r="P233" s="176"/>
      <c r="Q233" s="406"/>
      <c r="R233" s="407"/>
      <c r="S233" s="247"/>
      <c r="T233" s="408"/>
      <c r="U233" s="409"/>
      <c r="V233" s="248"/>
    </row>
    <row r="234" spans="2:22" ht="15" thickBot="1">
      <c r="B234" s="140"/>
      <c r="C234" s="249"/>
      <c r="D234" s="137"/>
      <c r="E234" s="137"/>
      <c r="F234" s="138"/>
      <c r="G234" s="139"/>
      <c r="H234" s="140"/>
      <c r="I234" s="141"/>
      <c r="J234" s="141"/>
      <c r="K234" s="142"/>
      <c r="L234" s="143"/>
      <c r="M234" s="144"/>
      <c r="N234" s="145"/>
      <c r="O234" s="145"/>
      <c r="P234" s="146"/>
      <c r="Q234" s="410"/>
      <c r="R234" s="411"/>
      <c r="S234" s="208"/>
      <c r="T234" s="412"/>
      <c r="U234" s="413"/>
      <c r="V234" s="252"/>
    </row>
    <row r="235" spans="2:22">
      <c r="K235" s="147"/>
      <c r="N235" s="147"/>
      <c r="O235" s="147"/>
      <c r="P235" s="147" t="s">
        <v>37</v>
      </c>
      <c r="Q235" s="148">
        <f>SUM(Q216:Q234)</f>
        <v>12.8674</v>
      </c>
      <c r="R235" s="148"/>
      <c r="S235" s="148">
        <f>SUM(S216:S234)</f>
        <v>12.8674</v>
      </c>
      <c r="T235" s="148">
        <f>SUM(T216:T234)</f>
        <v>0</v>
      </c>
      <c r="U235" s="148">
        <f>SUM(U216:U234)</f>
        <v>12.8674</v>
      </c>
    </row>
    <row r="237" spans="2:22" ht="15" thickBot="1">
      <c r="B237" s="231" t="s">
        <v>524</v>
      </c>
      <c r="P237" s="232"/>
      <c r="Q237" s="391"/>
      <c r="R237" s="98"/>
      <c r="S237" s="98"/>
      <c r="T237" s="392" t="s">
        <v>493</v>
      </c>
      <c r="U237" s="393" t="s">
        <v>519</v>
      </c>
    </row>
    <row r="238" spans="2:22" ht="52.5" thickBot="1">
      <c r="B238" s="102" t="s">
        <v>70</v>
      </c>
      <c r="C238" s="103" t="s">
        <v>71</v>
      </c>
      <c r="D238" s="103" t="s">
        <v>221</v>
      </c>
      <c r="E238" s="102" t="s">
        <v>73</v>
      </c>
      <c r="F238" s="102" t="s">
        <v>74</v>
      </c>
      <c r="G238" s="102" t="s">
        <v>75</v>
      </c>
      <c r="H238" s="563" t="s">
        <v>76</v>
      </c>
      <c r="I238" s="564"/>
      <c r="J238" s="564"/>
      <c r="K238" s="565"/>
      <c r="L238" s="104" t="s">
        <v>77</v>
      </c>
      <c r="M238" s="563" t="s">
        <v>78</v>
      </c>
      <c r="N238" s="564"/>
      <c r="O238" s="564"/>
      <c r="P238" s="565"/>
      <c r="Q238" s="394" t="s">
        <v>79</v>
      </c>
      <c r="R238" s="395" t="s">
        <v>115</v>
      </c>
      <c r="S238" s="102" t="s">
        <v>116</v>
      </c>
      <c r="T238" s="396" t="s">
        <v>117</v>
      </c>
      <c r="U238" s="397" t="s">
        <v>118</v>
      </c>
      <c r="V238" s="102" t="s">
        <v>176</v>
      </c>
    </row>
    <row r="239" spans="2:22" ht="15" thickBot="1">
      <c r="B239" s="234" t="s">
        <v>388</v>
      </c>
      <c r="C239" s="106"/>
      <c r="D239" s="106"/>
      <c r="E239" s="106"/>
      <c r="F239" s="106"/>
      <c r="G239" s="107"/>
      <c r="H239" s="108" t="s">
        <v>70</v>
      </c>
      <c r="I239" s="109" t="s">
        <v>83</v>
      </c>
      <c r="J239" s="109" t="s">
        <v>84</v>
      </c>
      <c r="K239" s="110" t="s">
        <v>85</v>
      </c>
      <c r="L239" s="111"/>
      <c r="M239" s="112" t="s">
        <v>70</v>
      </c>
      <c r="N239" s="109" t="s">
        <v>83</v>
      </c>
      <c r="O239" s="109" t="s">
        <v>84</v>
      </c>
      <c r="P239" s="110" t="s">
        <v>85</v>
      </c>
      <c r="Q239" s="398"/>
      <c r="R239" s="399"/>
      <c r="S239" s="113"/>
      <c r="T239" s="400"/>
      <c r="U239" s="401" t="s">
        <v>86</v>
      </c>
      <c r="V239" s="113"/>
    </row>
    <row r="240" spans="2:22">
      <c r="B240" s="114"/>
      <c r="C240" s="115"/>
      <c r="D240" s="115"/>
      <c r="E240" s="115"/>
      <c r="F240" s="116"/>
      <c r="G240" s="116"/>
      <c r="H240" s="114"/>
      <c r="I240" s="236"/>
      <c r="J240" s="236"/>
      <c r="K240" s="118"/>
      <c r="L240" s="119"/>
      <c r="M240" s="120"/>
      <c r="N240" s="115"/>
      <c r="O240" s="115"/>
      <c r="P240" s="118"/>
      <c r="Q240" s="402"/>
      <c r="R240" s="403"/>
      <c r="S240" s="238"/>
      <c r="T240" s="404"/>
      <c r="U240" s="405"/>
      <c r="V240" s="240"/>
    </row>
    <row r="241" spans="2:22" ht="29">
      <c r="B241" s="189">
        <v>1</v>
      </c>
      <c r="C241" s="581" t="s">
        <v>525</v>
      </c>
      <c r="D241" s="268" t="s">
        <v>521</v>
      </c>
      <c r="E241" s="157" t="s">
        <v>526</v>
      </c>
      <c r="F241" s="157"/>
      <c r="G241" s="159"/>
      <c r="H241" s="160">
        <v>1</v>
      </c>
      <c r="I241" s="269">
        <v>7.984</v>
      </c>
      <c r="J241">
        <v>1.4</v>
      </c>
      <c r="K241" s="129">
        <f>H241*I241*J241</f>
        <v>11.1776</v>
      </c>
      <c r="L241" s="130"/>
      <c r="M241" s="415">
        <v>0</v>
      </c>
      <c r="N241" s="416">
        <v>0</v>
      </c>
      <c r="O241" s="416">
        <v>0</v>
      </c>
      <c r="P241" s="133">
        <v>0</v>
      </c>
      <c r="Q241" s="335">
        <f>K241+K242-P241</f>
        <v>28.313000000000002</v>
      </c>
      <c r="R241" s="547">
        <v>1</v>
      </c>
      <c r="S241" s="338">
        <f>(Q241)*R241</f>
        <v>28.313000000000002</v>
      </c>
      <c r="T241" s="459">
        <v>0</v>
      </c>
      <c r="U241" s="460">
        <f>S241-T241</f>
        <v>28.313000000000002</v>
      </c>
      <c r="V241" s="243"/>
    </row>
    <row r="242" spans="2:22">
      <c r="B242" s="126"/>
      <c r="C242" s="161" t="s">
        <v>527</v>
      </c>
      <c r="D242" s="122"/>
      <c r="E242" s="157"/>
      <c r="F242" s="158"/>
      <c r="G242" s="159"/>
      <c r="H242" s="160">
        <v>1</v>
      </c>
      <c r="I242" s="162">
        <v>85.677000000000007</v>
      </c>
      <c r="J242" s="127">
        <v>0.2</v>
      </c>
      <c r="K242" s="129">
        <f t="shared" ref="K242" si="8">H242*I242*J242</f>
        <v>17.135400000000001</v>
      </c>
      <c r="L242" s="130"/>
      <c r="M242" s="415"/>
      <c r="N242" s="416"/>
      <c r="O242" s="416"/>
      <c r="P242" s="133"/>
      <c r="Q242" s="376"/>
      <c r="R242" s="373"/>
      <c r="S242" s="242"/>
      <c r="T242" s="374"/>
      <c r="U242" s="375"/>
      <c r="V242" s="243"/>
    </row>
    <row r="243" spans="2:22">
      <c r="B243" s="126"/>
      <c r="C243" s="163"/>
      <c r="D243" s="134"/>
      <c r="E243" s="123"/>
      <c r="F243" s="124"/>
      <c r="G243" s="125"/>
      <c r="H243" s="126"/>
      <c r="I243" s="127"/>
      <c r="J243" s="128"/>
      <c r="K243" s="129"/>
      <c r="L243" s="130"/>
      <c r="M243" s="131"/>
      <c r="N243" s="128"/>
      <c r="O243" s="128"/>
      <c r="P243" s="133"/>
      <c r="Q243" s="378"/>
      <c r="R243" s="377"/>
      <c r="S243" s="242"/>
      <c r="T243" s="374"/>
      <c r="U243" s="375"/>
      <c r="V243" s="243"/>
    </row>
    <row r="244" spans="2:22">
      <c r="B244" s="126"/>
      <c r="C244" s="161"/>
      <c r="D244" s="122"/>
      <c r="E244" s="123"/>
      <c r="F244" s="245"/>
      <c r="G244" s="125"/>
      <c r="H244" s="126"/>
      <c r="I244" s="127"/>
      <c r="J244" s="128"/>
      <c r="K244" s="129"/>
      <c r="L244" s="130"/>
      <c r="M244" s="131"/>
      <c r="N244" s="128"/>
      <c r="O244" s="128"/>
      <c r="P244" s="220"/>
      <c r="Q244" s="378"/>
      <c r="R244" s="373"/>
      <c r="S244" s="242"/>
      <c r="T244" s="374"/>
      <c r="U244" s="375"/>
      <c r="V244" s="243"/>
    </row>
    <row r="245" spans="2:22">
      <c r="B245" s="126"/>
      <c r="C245" s="161"/>
      <c r="D245" s="122"/>
      <c r="E245" s="122"/>
      <c r="F245" s="124"/>
      <c r="G245" s="125"/>
      <c r="H245" s="126"/>
      <c r="I245" s="127"/>
      <c r="J245" s="128"/>
      <c r="K245" s="129"/>
      <c r="L245" s="130"/>
      <c r="M245" s="131"/>
      <c r="N245" s="132"/>
      <c r="O245" s="132"/>
      <c r="P245" s="133"/>
      <c r="Q245" s="378"/>
      <c r="R245" s="377"/>
      <c r="S245" s="242"/>
      <c r="T245" s="374"/>
      <c r="U245" s="375"/>
      <c r="V245" s="243"/>
    </row>
    <row r="246" spans="2:22">
      <c r="B246" s="126"/>
      <c r="C246" s="161"/>
      <c r="D246" s="122"/>
      <c r="E246" s="122"/>
      <c r="F246" s="124"/>
      <c r="G246" s="125"/>
      <c r="H246" s="126"/>
      <c r="I246" s="127"/>
      <c r="J246" s="128"/>
      <c r="K246" s="129"/>
      <c r="L246" s="130"/>
      <c r="M246" s="131"/>
      <c r="N246" s="132"/>
      <c r="O246" s="132"/>
      <c r="P246" s="133"/>
      <c r="Q246" s="378"/>
      <c r="R246" s="377"/>
      <c r="S246" s="242"/>
      <c r="T246" s="374"/>
      <c r="U246" s="375"/>
      <c r="V246" s="243"/>
    </row>
    <row r="247" spans="2:22">
      <c r="B247" s="126"/>
      <c r="C247" s="161"/>
      <c r="D247" s="122"/>
      <c r="E247" s="123"/>
      <c r="F247" s="124"/>
      <c r="G247" s="125"/>
      <c r="H247" s="126"/>
      <c r="I247" s="127"/>
      <c r="J247" s="128"/>
      <c r="K247" s="129"/>
      <c r="L247" s="130"/>
      <c r="M247" s="131"/>
      <c r="N247" s="132"/>
      <c r="O247" s="132"/>
      <c r="P247" s="133"/>
      <c r="Q247" s="378"/>
      <c r="R247" s="377"/>
      <c r="S247" s="242"/>
      <c r="T247" s="374"/>
      <c r="U247" s="375"/>
      <c r="V247" s="243"/>
    </row>
    <row r="248" spans="2:22">
      <c r="B248" s="126"/>
      <c r="C248" s="161"/>
      <c r="D248" s="122"/>
      <c r="E248" s="122"/>
      <c r="F248" s="124"/>
      <c r="G248" s="125"/>
      <c r="H248" s="126"/>
      <c r="I248" s="127"/>
      <c r="J248" s="128"/>
      <c r="K248" s="129"/>
      <c r="L248" s="130"/>
      <c r="M248" s="131"/>
      <c r="N248" s="132"/>
      <c r="O248" s="132"/>
      <c r="P248" s="133"/>
      <c r="Q248" s="378"/>
      <c r="R248" s="377"/>
      <c r="S248" s="242"/>
      <c r="T248" s="374"/>
      <c r="U248" s="375"/>
      <c r="V248" s="243"/>
    </row>
    <row r="249" spans="2:22">
      <c r="B249" s="126"/>
      <c r="C249" s="161"/>
      <c r="D249" s="134"/>
      <c r="E249" s="122"/>
      <c r="F249" s="124"/>
      <c r="G249" s="125"/>
      <c r="H249" s="126"/>
      <c r="I249" s="127"/>
      <c r="J249" s="128"/>
      <c r="K249" s="129"/>
      <c r="L249" s="130"/>
      <c r="M249" s="131"/>
      <c r="N249" s="132"/>
      <c r="O249" s="132"/>
      <c r="P249" s="133"/>
      <c r="Q249" s="378"/>
      <c r="R249" s="377"/>
      <c r="S249" s="242"/>
      <c r="T249" s="374"/>
      <c r="U249" s="375"/>
      <c r="V249" s="243"/>
    </row>
    <row r="250" spans="2:22">
      <c r="B250" s="160"/>
      <c r="C250" s="164"/>
      <c r="D250" s="122"/>
      <c r="E250" s="157"/>
      <c r="F250" s="124"/>
      <c r="G250" s="159"/>
      <c r="H250" s="160"/>
      <c r="I250" s="162"/>
      <c r="J250" s="128"/>
      <c r="K250" s="129"/>
      <c r="L250" s="165"/>
      <c r="M250" s="131"/>
      <c r="N250" s="132"/>
      <c r="O250" s="132"/>
      <c r="P250" s="133"/>
      <c r="Q250" s="378"/>
      <c r="R250" s="377"/>
      <c r="S250" s="242"/>
      <c r="T250" s="374"/>
      <c r="U250" s="375"/>
      <c r="V250" s="243"/>
    </row>
    <row r="251" spans="2:22">
      <c r="B251" s="160"/>
      <c r="C251" s="161"/>
      <c r="D251" s="157"/>
      <c r="E251" s="157"/>
      <c r="F251" s="158"/>
      <c r="G251" s="159"/>
      <c r="H251" s="160"/>
      <c r="I251" s="162"/>
      <c r="J251" s="127"/>
      <c r="K251" s="129"/>
      <c r="L251" s="166"/>
      <c r="M251" s="131"/>
      <c r="N251" s="132"/>
      <c r="O251" s="132"/>
      <c r="P251" s="133"/>
      <c r="Q251" s="378"/>
      <c r="R251" s="377"/>
      <c r="S251" s="242"/>
      <c r="T251" s="374"/>
      <c r="U251" s="375"/>
      <c r="V251" s="243"/>
    </row>
    <row r="252" spans="2:22">
      <c r="B252" s="126"/>
      <c r="C252" s="161"/>
      <c r="D252" s="122"/>
      <c r="E252" s="123"/>
      <c r="F252" s="124"/>
      <c r="G252" s="125"/>
      <c r="H252" s="126"/>
      <c r="I252" s="127"/>
      <c r="J252" s="128"/>
      <c r="K252" s="129"/>
      <c r="L252" s="130"/>
      <c r="M252" s="131"/>
      <c r="N252" s="132"/>
      <c r="O252" s="132"/>
      <c r="P252" s="133"/>
      <c r="Q252" s="378"/>
      <c r="R252" s="377"/>
      <c r="S252" s="242"/>
      <c r="T252" s="374"/>
      <c r="U252" s="375"/>
      <c r="V252" s="243"/>
    </row>
    <row r="253" spans="2:22">
      <c r="B253" s="160"/>
      <c r="C253" s="164"/>
      <c r="D253" s="122"/>
      <c r="E253" s="167"/>
      <c r="F253" s="124"/>
      <c r="G253" s="159"/>
      <c r="H253" s="160"/>
      <c r="I253" s="162"/>
      <c r="J253" s="127"/>
      <c r="K253" s="168"/>
      <c r="L253" s="166"/>
      <c r="M253" s="169"/>
      <c r="N253" s="170"/>
      <c r="O253" s="170"/>
      <c r="P253" s="171"/>
      <c r="Q253" s="378"/>
      <c r="R253" s="377"/>
      <c r="S253" s="242"/>
      <c r="T253" s="374"/>
      <c r="U253" s="375"/>
      <c r="V253" s="243"/>
    </row>
    <row r="254" spans="2:22">
      <c r="B254" s="160"/>
      <c r="C254" s="161"/>
      <c r="D254" s="157"/>
      <c r="E254" s="167"/>
      <c r="F254" s="158"/>
      <c r="G254" s="159"/>
      <c r="H254" s="160"/>
      <c r="I254" s="162"/>
      <c r="J254" s="172"/>
      <c r="K254" s="173"/>
      <c r="M254" s="174"/>
      <c r="N254" s="175"/>
      <c r="O254" s="175"/>
      <c r="P254" s="176"/>
      <c r="Q254" s="406"/>
      <c r="R254" s="407"/>
      <c r="S254" s="247"/>
      <c r="T254" s="408"/>
      <c r="U254" s="409"/>
      <c r="V254" s="248"/>
    </row>
    <row r="255" spans="2:22" ht="15" thickBot="1">
      <c r="B255" s="140"/>
      <c r="C255" s="249"/>
      <c r="D255" s="137"/>
      <c r="E255" s="137"/>
      <c r="F255" s="138"/>
      <c r="G255" s="139"/>
      <c r="H255" s="140"/>
      <c r="I255" s="141"/>
      <c r="J255" s="141"/>
      <c r="K255" s="142"/>
      <c r="L255" s="143"/>
      <c r="M255" s="144"/>
      <c r="N255" s="145"/>
      <c r="O255" s="145"/>
      <c r="P255" s="146"/>
      <c r="Q255" s="410"/>
      <c r="R255" s="411"/>
      <c r="S255" s="208"/>
      <c r="T255" s="412"/>
      <c r="U255" s="413"/>
      <c r="V255" s="252"/>
    </row>
    <row r="256" spans="2:22">
      <c r="K256" s="147"/>
      <c r="N256" s="147"/>
      <c r="O256" s="147"/>
      <c r="P256" s="147" t="s">
        <v>37</v>
      </c>
      <c r="Q256" s="148">
        <f>SUM(Q237:Q255)</f>
        <v>28.313000000000002</v>
      </c>
      <c r="R256" s="148"/>
      <c r="S256" s="148">
        <f>SUM(S237:S255)</f>
        <v>28.313000000000002</v>
      </c>
      <c r="T256" s="148">
        <f>SUM(T237:T255)</f>
        <v>0</v>
      </c>
      <c r="U256" s="148">
        <f>SUM(U237:U255)</f>
        <v>28.313000000000002</v>
      </c>
    </row>
    <row r="257" spans="2:22" ht="15" thickBot="1">
      <c r="B257" s="231" t="s">
        <v>528</v>
      </c>
      <c r="P257" s="232"/>
      <c r="Q257" s="391"/>
      <c r="R257" s="98"/>
      <c r="S257" s="98"/>
      <c r="T257" s="392" t="s">
        <v>493</v>
      </c>
      <c r="U257" s="393" t="s">
        <v>519</v>
      </c>
    </row>
    <row r="258" spans="2:22" ht="52.5" thickBot="1">
      <c r="B258" s="102" t="s">
        <v>70</v>
      </c>
      <c r="C258" s="103" t="s">
        <v>71</v>
      </c>
      <c r="D258" s="103" t="s">
        <v>221</v>
      </c>
      <c r="E258" s="102" t="s">
        <v>73</v>
      </c>
      <c r="F258" s="102" t="s">
        <v>74</v>
      </c>
      <c r="G258" s="102" t="s">
        <v>75</v>
      </c>
      <c r="H258" s="563" t="s">
        <v>76</v>
      </c>
      <c r="I258" s="564"/>
      <c r="J258" s="564"/>
      <c r="K258" s="565"/>
      <c r="L258" s="104" t="s">
        <v>77</v>
      </c>
      <c r="M258" s="563" t="s">
        <v>78</v>
      </c>
      <c r="N258" s="564"/>
      <c r="O258" s="564"/>
      <c r="P258" s="565"/>
      <c r="Q258" s="394" t="s">
        <v>79</v>
      </c>
      <c r="R258" s="395" t="s">
        <v>115</v>
      </c>
      <c r="S258" s="102" t="s">
        <v>116</v>
      </c>
      <c r="T258" s="396" t="s">
        <v>117</v>
      </c>
      <c r="U258" s="397" t="s">
        <v>118</v>
      </c>
      <c r="V258" s="102" t="s">
        <v>176</v>
      </c>
    </row>
    <row r="259" spans="2:22" ht="15" thickBot="1">
      <c r="B259" s="234" t="s">
        <v>388</v>
      </c>
      <c r="C259" s="106"/>
      <c r="D259" s="106"/>
      <c r="E259" s="106"/>
      <c r="F259" s="106"/>
      <c r="G259" s="107"/>
      <c r="H259" s="108" t="s">
        <v>70</v>
      </c>
      <c r="I259" s="109" t="s">
        <v>83</v>
      </c>
      <c r="J259" s="109" t="s">
        <v>84</v>
      </c>
      <c r="K259" s="110" t="s">
        <v>85</v>
      </c>
      <c r="L259" s="111"/>
      <c r="M259" s="112" t="s">
        <v>70</v>
      </c>
      <c r="N259" s="109" t="s">
        <v>83</v>
      </c>
      <c r="O259" s="109" t="s">
        <v>84</v>
      </c>
      <c r="P259" s="110" t="s">
        <v>85</v>
      </c>
      <c r="Q259" s="398"/>
      <c r="R259" s="399"/>
      <c r="S259" s="113"/>
      <c r="T259" s="400"/>
      <c r="U259" s="401" t="s">
        <v>86</v>
      </c>
      <c r="V259" s="113"/>
    </row>
    <row r="260" spans="2:22">
      <c r="B260" s="114"/>
      <c r="C260" s="115"/>
      <c r="D260" s="115"/>
      <c r="E260" s="115"/>
      <c r="F260" s="116"/>
      <c r="G260" s="116"/>
      <c r="H260" s="114"/>
      <c r="I260" s="236"/>
      <c r="J260" s="236"/>
      <c r="K260" s="118"/>
      <c r="L260" s="119"/>
      <c r="M260" s="120"/>
      <c r="N260" s="115"/>
      <c r="O260" s="115"/>
      <c r="P260" s="118"/>
      <c r="Q260" s="402"/>
      <c r="R260" s="403"/>
      <c r="S260" s="238"/>
      <c r="T260" s="404"/>
      <c r="U260" s="405"/>
      <c r="V260" s="240"/>
    </row>
    <row r="261" spans="2:22" ht="29">
      <c r="B261" s="189">
        <v>1</v>
      </c>
      <c r="C261" s="581" t="s">
        <v>529</v>
      </c>
      <c r="D261" s="268" t="s">
        <v>530</v>
      </c>
      <c r="E261" s="157" t="s">
        <v>531</v>
      </c>
      <c r="F261" s="157"/>
      <c r="G261" s="159"/>
      <c r="H261" s="160">
        <v>1</v>
      </c>
      <c r="I261" s="269">
        <v>16.7</v>
      </c>
      <c r="J261">
        <v>0.92600000000000005</v>
      </c>
      <c r="K261" s="129">
        <f>H261*I261*J261</f>
        <v>15.4642</v>
      </c>
      <c r="L261" s="130"/>
      <c r="M261" s="415">
        <v>0</v>
      </c>
      <c r="N261" s="416">
        <v>0</v>
      </c>
      <c r="O261" s="416">
        <v>0</v>
      </c>
      <c r="P261" s="133">
        <v>0</v>
      </c>
      <c r="Q261" s="335">
        <f>K261-P261</f>
        <v>15.4642</v>
      </c>
      <c r="R261" s="547">
        <v>1</v>
      </c>
      <c r="S261" s="338">
        <f>(Q261)*R261</f>
        <v>15.4642</v>
      </c>
      <c r="T261" s="459">
        <v>0</v>
      </c>
      <c r="U261" s="460">
        <f>S261-T261</f>
        <v>15.4642</v>
      </c>
      <c r="V261" s="243"/>
    </row>
    <row r="262" spans="2:22">
      <c r="B262" s="126"/>
      <c r="C262" s="161" t="s">
        <v>532</v>
      </c>
      <c r="D262" s="122"/>
      <c r="E262" s="157"/>
      <c r="F262" s="158"/>
      <c r="G262" s="159"/>
      <c r="H262" s="160"/>
      <c r="I262" s="162"/>
      <c r="J262" s="127"/>
      <c r="K262" s="129"/>
      <c r="L262" s="130"/>
      <c r="M262" s="131"/>
      <c r="N262" s="132"/>
      <c r="O262" s="132"/>
      <c r="P262" s="133"/>
      <c r="Q262" s="376"/>
      <c r="R262" s="373"/>
      <c r="S262" s="242"/>
      <c r="T262" s="374"/>
      <c r="U262" s="375"/>
      <c r="V262" s="243"/>
    </row>
    <row r="263" spans="2:22">
      <c r="B263" s="126"/>
      <c r="C263" s="163"/>
      <c r="D263" s="134"/>
      <c r="E263" s="123"/>
      <c r="F263" s="124"/>
      <c r="G263" s="125"/>
      <c r="H263" s="126"/>
      <c r="I263" s="127"/>
      <c r="J263" s="128"/>
      <c r="K263" s="129"/>
      <c r="L263" s="130"/>
      <c r="M263" s="131"/>
      <c r="N263" s="128"/>
      <c r="O263" s="128"/>
      <c r="P263" s="133"/>
      <c r="Q263" s="378"/>
      <c r="R263" s="377"/>
      <c r="S263" s="242"/>
      <c r="T263" s="374"/>
      <c r="U263" s="375"/>
      <c r="V263" s="243"/>
    </row>
    <row r="264" spans="2:22">
      <c r="B264" s="126"/>
      <c r="C264" s="161"/>
      <c r="D264" s="122"/>
      <c r="E264" s="123"/>
      <c r="F264" s="245"/>
      <c r="G264" s="125"/>
      <c r="H264" s="126"/>
      <c r="I264" s="127"/>
      <c r="J264" s="128"/>
      <c r="K264" s="129"/>
      <c r="L264" s="130"/>
      <c r="M264" s="131"/>
      <c r="N264" s="128"/>
      <c r="O264" s="128"/>
      <c r="P264" s="220"/>
      <c r="Q264" s="378"/>
      <c r="R264" s="373"/>
      <c r="S264" s="242"/>
      <c r="T264" s="374"/>
      <c r="U264" s="375"/>
      <c r="V264" s="243"/>
    </row>
    <row r="265" spans="2:22">
      <c r="B265" s="126"/>
      <c r="C265" s="161"/>
      <c r="D265" s="122"/>
      <c r="E265" s="122"/>
      <c r="F265" s="124"/>
      <c r="G265" s="125"/>
      <c r="H265" s="126"/>
      <c r="I265" s="127"/>
      <c r="J265" s="128"/>
      <c r="K265" s="129"/>
      <c r="L265" s="130"/>
      <c r="M265" s="131"/>
      <c r="N265" s="132"/>
      <c r="O265" s="132"/>
      <c r="P265" s="133"/>
      <c r="Q265" s="378"/>
      <c r="R265" s="377"/>
      <c r="S265" s="242"/>
      <c r="T265" s="374"/>
      <c r="U265" s="375"/>
      <c r="V265" s="243"/>
    </row>
    <row r="266" spans="2:22">
      <c r="B266" s="126"/>
      <c r="C266" s="161"/>
      <c r="D266" s="122"/>
      <c r="E266" s="122"/>
      <c r="F266" s="124"/>
      <c r="G266" s="125"/>
      <c r="H266" s="126"/>
      <c r="I266" s="127"/>
      <c r="J266" s="128"/>
      <c r="K266" s="129"/>
      <c r="L266" s="130"/>
      <c r="M266" s="131"/>
      <c r="N266" s="132"/>
      <c r="O266" s="132"/>
      <c r="P266" s="133"/>
      <c r="Q266" s="378"/>
      <c r="R266" s="377"/>
      <c r="S266" s="242"/>
      <c r="T266" s="374"/>
      <c r="U266" s="375"/>
      <c r="V266" s="243"/>
    </row>
    <row r="267" spans="2:22">
      <c r="B267" s="126"/>
      <c r="C267" s="161"/>
      <c r="D267" s="122"/>
      <c r="E267" s="123"/>
      <c r="F267" s="124"/>
      <c r="G267" s="125"/>
      <c r="H267" s="126"/>
      <c r="I267" s="127"/>
      <c r="J267" s="128"/>
      <c r="K267" s="129"/>
      <c r="L267" s="130"/>
      <c r="M267" s="131"/>
      <c r="N267" s="132"/>
      <c r="O267" s="132"/>
      <c r="P267" s="133"/>
      <c r="Q267" s="378"/>
      <c r="R267" s="377"/>
      <c r="S267" s="242"/>
      <c r="T267" s="374"/>
      <c r="U267" s="375"/>
      <c r="V267" s="243"/>
    </row>
    <row r="268" spans="2:22">
      <c r="B268" s="126"/>
      <c r="C268" s="161"/>
      <c r="D268" s="122"/>
      <c r="E268" s="122"/>
      <c r="F268" s="124"/>
      <c r="G268" s="125"/>
      <c r="H268" s="126"/>
      <c r="I268" s="127"/>
      <c r="J268" s="128"/>
      <c r="K268" s="129"/>
      <c r="L268" s="130"/>
      <c r="M268" s="131"/>
      <c r="N268" s="132"/>
      <c r="O268" s="132"/>
      <c r="P268" s="133"/>
      <c r="Q268" s="378"/>
      <c r="R268" s="377"/>
      <c r="S268" s="242"/>
      <c r="T268" s="374"/>
      <c r="U268" s="375"/>
      <c r="V268" s="243"/>
    </row>
    <row r="269" spans="2:22">
      <c r="B269" s="126"/>
      <c r="C269" s="161"/>
      <c r="D269" s="134"/>
      <c r="E269" s="122"/>
      <c r="F269" s="124"/>
      <c r="G269" s="125"/>
      <c r="H269" s="126"/>
      <c r="I269" s="127"/>
      <c r="J269" s="128"/>
      <c r="K269" s="129"/>
      <c r="L269" s="130"/>
      <c r="M269" s="131"/>
      <c r="N269" s="132"/>
      <c r="O269" s="132"/>
      <c r="P269" s="133"/>
      <c r="Q269" s="378"/>
      <c r="R269" s="377"/>
      <c r="S269" s="242"/>
      <c r="T269" s="374"/>
      <c r="U269" s="375"/>
      <c r="V269" s="243"/>
    </row>
    <row r="270" spans="2:22">
      <c r="B270" s="160"/>
      <c r="C270" s="164"/>
      <c r="D270" s="122"/>
      <c r="E270" s="157"/>
      <c r="F270" s="124"/>
      <c r="G270" s="159"/>
      <c r="H270" s="160"/>
      <c r="I270" s="162"/>
      <c r="J270" s="128"/>
      <c r="K270" s="129"/>
      <c r="L270" s="165"/>
      <c r="M270" s="131"/>
      <c r="N270" s="132"/>
      <c r="O270" s="132"/>
      <c r="P270" s="133"/>
      <c r="Q270" s="378"/>
      <c r="R270" s="377"/>
      <c r="S270" s="242"/>
      <c r="T270" s="374"/>
      <c r="U270" s="375"/>
      <c r="V270" s="243"/>
    </row>
    <row r="271" spans="2:22">
      <c r="B271" s="160"/>
      <c r="C271" s="161"/>
      <c r="D271" s="157"/>
      <c r="E271" s="157"/>
      <c r="F271" s="158"/>
      <c r="G271" s="159"/>
      <c r="H271" s="160"/>
      <c r="I271" s="162"/>
      <c r="J271" s="127"/>
      <c r="K271" s="129"/>
      <c r="L271" s="166"/>
      <c r="M271" s="131"/>
      <c r="N271" s="132"/>
      <c r="O271" s="132"/>
      <c r="P271" s="133"/>
      <c r="Q271" s="378"/>
      <c r="R271" s="377"/>
      <c r="S271" s="242"/>
      <c r="T271" s="374"/>
      <c r="U271" s="375"/>
      <c r="V271" s="243"/>
    </row>
    <row r="272" spans="2:22">
      <c r="B272" s="126"/>
      <c r="C272" s="161"/>
      <c r="D272" s="122"/>
      <c r="E272" s="123"/>
      <c r="F272" s="124"/>
      <c r="G272" s="125"/>
      <c r="H272" s="126"/>
      <c r="I272" s="127"/>
      <c r="J272" s="128"/>
      <c r="K272" s="129"/>
      <c r="L272" s="130"/>
      <c r="M272" s="131"/>
      <c r="N272" s="132"/>
      <c r="O272" s="132"/>
      <c r="P272" s="133"/>
      <c r="Q272" s="378"/>
      <c r="R272" s="377"/>
      <c r="S272" s="242"/>
      <c r="T272" s="374"/>
      <c r="U272" s="375"/>
      <c r="V272" s="243"/>
    </row>
    <row r="273" spans="2:22">
      <c r="B273" s="160"/>
      <c r="C273" s="164"/>
      <c r="D273" s="122"/>
      <c r="E273" s="167"/>
      <c r="F273" s="124"/>
      <c r="G273" s="159"/>
      <c r="H273" s="160"/>
      <c r="I273" s="162"/>
      <c r="J273" s="127"/>
      <c r="K273" s="168"/>
      <c r="L273" s="166"/>
      <c r="M273" s="169"/>
      <c r="N273" s="170"/>
      <c r="O273" s="170"/>
      <c r="P273" s="171"/>
      <c r="Q273" s="378"/>
      <c r="R273" s="377"/>
      <c r="S273" s="242"/>
      <c r="T273" s="374"/>
      <c r="U273" s="375"/>
      <c r="V273" s="243"/>
    </row>
    <row r="274" spans="2:22">
      <c r="B274" s="160"/>
      <c r="C274" s="161"/>
      <c r="D274" s="157"/>
      <c r="E274" s="167"/>
      <c r="F274" s="158"/>
      <c r="G274" s="159"/>
      <c r="H274" s="160"/>
      <c r="I274" s="162"/>
      <c r="J274" s="172"/>
      <c r="K274" s="173"/>
      <c r="M274" s="174"/>
      <c r="N274" s="175"/>
      <c r="O274" s="175"/>
      <c r="P274" s="176"/>
      <c r="Q274" s="406"/>
      <c r="R274" s="407"/>
      <c r="S274" s="247"/>
      <c r="T274" s="408"/>
      <c r="U274" s="409"/>
      <c r="V274" s="248"/>
    </row>
    <row r="275" spans="2:22" ht="15" thickBot="1">
      <c r="B275" s="140"/>
      <c r="C275" s="249"/>
      <c r="D275" s="137"/>
      <c r="E275" s="137"/>
      <c r="F275" s="138"/>
      <c r="G275" s="139"/>
      <c r="H275" s="140"/>
      <c r="I275" s="141"/>
      <c r="J275" s="141"/>
      <c r="K275" s="142"/>
      <c r="L275" s="143"/>
      <c r="M275" s="144"/>
      <c r="N275" s="145"/>
      <c r="O275" s="145"/>
      <c r="P275" s="146"/>
      <c r="Q275" s="410"/>
      <c r="R275" s="411"/>
      <c r="S275" s="208"/>
      <c r="T275" s="412"/>
      <c r="U275" s="413"/>
      <c r="V275" s="252"/>
    </row>
    <row r="276" spans="2:22">
      <c r="K276" s="147"/>
      <c r="N276" s="147"/>
      <c r="O276" s="147"/>
      <c r="P276" s="147" t="s">
        <v>37</v>
      </c>
      <c r="Q276" s="148">
        <f>SUM(Q257:Q275)</f>
        <v>15.4642</v>
      </c>
      <c r="R276" s="148"/>
      <c r="S276" s="148">
        <f>SUM(S257:S275)</f>
        <v>15.4642</v>
      </c>
      <c r="T276" s="148">
        <f>SUM(T257:T275)</f>
        <v>0</v>
      </c>
      <c r="U276" s="148">
        <f>SUM(U257:U275)</f>
        <v>15.4642</v>
      </c>
    </row>
    <row r="277" spans="2:22" ht="15" thickBot="1">
      <c r="B277" s="231" t="s">
        <v>533</v>
      </c>
      <c r="P277" s="232"/>
      <c r="Q277" s="391"/>
      <c r="R277" s="98"/>
      <c r="S277" s="98"/>
      <c r="T277" s="392" t="s">
        <v>493</v>
      </c>
      <c r="U277" s="393" t="s">
        <v>519</v>
      </c>
    </row>
    <row r="278" spans="2:22" ht="52.5" thickBot="1">
      <c r="B278" s="102" t="s">
        <v>70</v>
      </c>
      <c r="C278" s="103" t="s">
        <v>71</v>
      </c>
      <c r="D278" s="103" t="s">
        <v>221</v>
      </c>
      <c r="E278" s="102" t="s">
        <v>73</v>
      </c>
      <c r="F278" s="102" t="s">
        <v>74</v>
      </c>
      <c r="G278" s="102" t="s">
        <v>75</v>
      </c>
      <c r="H278" s="563" t="s">
        <v>76</v>
      </c>
      <c r="I278" s="564"/>
      <c r="J278" s="564"/>
      <c r="K278" s="565"/>
      <c r="L278" s="104" t="s">
        <v>77</v>
      </c>
      <c r="M278" s="563" t="s">
        <v>78</v>
      </c>
      <c r="N278" s="564"/>
      <c r="O278" s="564"/>
      <c r="P278" s="565"/>
      <c r="Q278" s="394" t="s">
        <v>79</v>
      </c>
      <c r="R278" s="395" t="s">
        <v>115</v>
      </c>
      <c r="S278" s="102" t="s">
        <v>116</v>
      </c>
      <c r="T278" s="396" t="s">
        <v>117</v>
      </c>
      <c r="U278" s="397" t="s">
        <v>118</v>
      </c>
      <c r="V278" s="102" t="s">
        <v>176</v>
      </c>
    </row>
    <row r="279" spans="2:22" ht="15" thickBot="1">
      <c r="B279" s="234" t="s">
        <v>388</v>
      </c>
      <c r="C279" s="106"/>
      <c r="D279" s="106"/>
      <c r="E279" s="106"/>
      <c r="F279" s="106"/>
      <c r="G279" s="107"/>
      <c r="H279" s="108" t="s">
        <v>70</v>
      </c>
      <c r="I279" s="109" t="s">
        <v>83</v>
      </c>
      <c r="J279" s="109" t="s">
        <v>84</v>
      </c>
      <c r="K279" s="110" t="s">
        <v>85</v>
      </c>
      <c r="L279" s="111"/>
      <c r="M279" s="112" t="s">
        <v>70</v>
      </c>
      <c r="N279" s="109" t="s">
        <v>83</v>
      </c>
      <c r="O279" s="109" t="s">
        <v>84</v>
      </c>
      <c r="P279" s="110" t="s">
        <v>85</v>
      </c>
      <c r="Q279" s="398"/>
      <c r="R279" s="399"/>
      <c r="S279" s="113"/>
      <c r="T279" s="400"/>
      <c r="U279" s="401" t="s">
        <v>86</v>
      </c>
      <c r="V279" s="113"/>
    </row>
    <row r="280" spans="2:22">
      <c r="B280" s="114"/>
      <c r="C280" s="115"/>
      <c r="D280" s="115"/>
      <c r="E280" s="115"/>
      <c r="F280" s="116"/>
      <c r="G280" s="116"/>
      <c r="H280" s="114"/>
      <c r="I280" s="236"/>
      <c r="J280" s="236"/>
      <c r="K280" s="118"/>
      <c r="L280" s="119"/>
      <c r="M280" s="120"/>
      <c r="N280" s="115"/>
      <c r="O280" s="115"/>
      <c r="P280" s="118"/>
      <c r="Q280" s="402"/>
      <c r="R280" s="403"/>
      <c r="S280" s="238"/>
      <c r="T280" s="404"/>
      <c r="U280" s="405"/>
      <c r="V280" s="240"/>
    </row>
    <row r="281" spans="2:22" ht="43.5">
      <c r="B281" s="189">
        <v>1</v>
      </c>
      <c r="C281" s="581" t="s">
        <v>534</v>
      </c>
      <c r="D281" s="268" t="s">
        <v>530</v>
      </c>
      <c r="E281" s="157" t="s">
        <v>535</v>
      </c>
      <c r="F281" s="157"/>
      <c r="G281" s="159"/>
      <c r="H281" s="160">
        <v>1</v>
      </c>
      <c r="I281" s="269">
        <v>17.335999999999999</v>
      </c>
      <c r="J281">
        <v>0.7</v>
      </c>
      <c r="K281" s="129">
        <f>H281*I281*J281</f>
        <v>12.135199999999998</v>
      </c>
      <c r="L281" s="130"/>
      <c r="M281" s="415">
        <v>0</v>
      </c>
      <c r="N281" s="416">
        <v>0</v>
      </c>
      <c r="O281" s="416">
        <v>0</v>
      </c>
      <c r="P281" s="133">
        <v>0</v>
      </c>
      <c r="Q281" s="335">
        <f>K281-P281</f>
        <v>12.135199999999998</v>
      </c>
      <c r="R281" s="547">
        <v>1</v>
      </c>
      <c r="S281" s="338">
        <f>(Q281)*R281</f>
        <v>12.135199999999998</v>
      </c>
      <c r="T281" s="459">
        <v>0</v>
      </c>
      <c r="U281" s="460">
        <f>S281-T281</f>
        <v>12.135199999999998</v>
      </c>
      <c r="V281" s="243"/>
    </row>
    <row r="282" spans="2:22">
      <c r="B282" s="126"/>
      <c r="C282" s="161" t="s">
        <v>536</v>
      </c>
      <c r="D282" s="122"/>
      <c r="E282" s="157"/>
      <c r="F282" s="158"/>
      <c r="G282" s="159"/>
      <c r="H282" s="160"/>
      <c r="I282" s="162"/>
      <c r="J282" s="127"/>
      <c r="K282" s="129"/>
      <c r="L282" s="130"/>
      <c r="M282" s="131"/>
      <c r="N282" s="132"/>
      <c r="O282" s="132"/>
      <c r="P282" s="133"/>
      <c r="Q282" s="376"/>
      <c r="R282" s="373"/>
      <c r="S282" s="242"/>
      <c r="T282" s="374"/>
      <c r="U282" s="375"/>
      <c r="V282" s="243"/>
    </row>
    <row r="283" spans="2:22">
      <c r="B283" s="126"/>
      <c r="C283" s="163"/>
      <c r="D283" s="134"/>
      <c r="E283" s="123"/>
      <c r="F283" s="124"/>
      <c r="G283" s="125"/>
      <c r="H283" s="126"/>
      <c r="I283" s="127"/>
      <c r="J283" s="128"/>
      <c r="K283" s="129"/>
      <c r="L283" s="130"/>
      <c r="M283" s="131"/>
      <c r="N283" s="128"/>
      <c r="O283" s="128"/>
      <c r="P283" s="133"/>
      <c r="Q283" s="378"/>
      <c r="R283" s="377"/>
      <c r="S283" s="242"/>
      <c r="T283" s="374"/>
      <c r="U283" s="375"/>
      <c r="V283" s="243"/>
    </row>
    <row r="284" spans="2:22">
      <c r="B284" s="126"/>
      <c r="C284" s="161"/>
      <c r="D284" s="122"/>
      <c r="E284" s="123"/>
      <c r="F284" s="245"/>
      <c r="G284" s="125"/>
      <c r="H284" s="126"/>
      <c r="I284" s="127"/>
      <c r="J284" s="128"/>
      <c r="K284" s="129"/>
      <c r="L284" s="130"/>
      <c r="M284" s="131"/>
      <c r="N284" s="128"/>
      <c r="O284" s="128"/>
      <c r="P284" s="220"/>
      <c r="Q284" s="378"/>
      <c r="R284" s="373"/>
      <c r="S284" s="242"/>
      <c r="T284" s="374"/>
      <c r="U284" s="375"/>
      <c r="V284" s="243"/>
    </row>
    <row r="285" spans="2:22">
      <c r="B285" s="126"/>
      <c r="C285" s="161"/>
      <c r="D285" s="122"/>
      <c r="E285" s="122"/>
      <c r="F285" s="124"/>
      <c r="G285" s="125"/>
      <c r="H285" s="126"/>
      <c r="I285" s="127"/>
      <c r="J285" s="128"/>
      <c r="K285" s="129"/>
      <c r="L285" s="130"/>
      <c r="M285" s="131"/>
      <c r="N285" s="132"/>
      <c r="O285" s="132"/>
      <c r="P285" s="133"/>
      <c r="Q285" s="378"/>
      <c r="R285" s="377"/>
      <c r="S285" s="242"/>
      <c r="T285" s="374"/>
      <c r="U285" s="375"/>
      <c r="V285" s="243"/>
    </row>
    <row r="286" spans="2:22">
      <c r="B286" s="126"/>
      <c r="C286" s="161"/>
      <c r="D286" s="122"/>
      <c r="E286" s="122"/>
      <c r="F286" s="124"/>
      <c r="G286" s="125"/>
      <c r="H286" s="126"/>
      <c r="I286" s="127"/>
      <c r="J286" s="128"/>
      <c r="K286" s="129"/>
      <c r="L286" s="130"/>
      <c r="M286" s="131"/>
      <c r="N286" s="132"/>
      <c r="O286" s="132"/>
      <c r="P286" s="133"/>
      <c r="Q286" s="378"/>
      <c r="R286" s="377"/>
      <c r="S286" s="242"/>
      <c r="T286" s="374"/>
      <c r="U286" s="375"/>
      <c r="V286" s="243"/>
    </row>
    <row r="287" spans="2:22">
      <c r="B287" s="126"/>
      <c r="C287" s="161"/>
      <c r="D287" s="122"/>
      <c r="E287" s="123"/>
      <c r="F287" s="124"/>
      <c r="G287" s="125"/>
      <c r="H287" s="126"/>
      <c r="I287" s="127"/>
      <c r="J287" s="128"/>
      <c r="K287" s="129"/>
      <c r="L287" s="130"/>
      <c r="M287" s="131"/>
      <c r="N287" s="132"/>
      <c r="O287" s="132"/>
      <c r="P287" s="133"/>
      <c r="Q287" s="378"/>
      <c r="R287" s="377"/>
      <c r="S287" s="242"/>
      <c r="T287" s="374"/>
      <c r="U287" s="375"/>
      <c r="V287" s="243"/>
    </row>
    <row r="288" spans="2:22">
      <c r="B288" s="126"/>
      <c r="C288" s="161"/>
      <c r="D288" s="122"/>
      <c r="E288" s="122"/>
      <c r="F288" s="124"/>
      <c r="G288" s="125"/>
      <c r="H288" s="126"/>
      <c r="I288" s="127"/>
      <c r="J288" s="128"/>
      <c r="K288" s="129"/>
      <c r="L288" s="130"/>
      <c r="M288" s="131"/>
      <c r="N288" s="132"/>
      <c r="O288" s="132"/>
      <c r="P288" s="133"/>
      <c r="Q288" s="378"/>
      <c r="R288" s="377"/>
      <c r="S288" s="242"/>
      <c r="T288" s="374"/>
      <c r="U288" s="375"/>
      <c r="V288" s="243"/>
    </row>
    <row r="289" spans="2:22">
      <c r="B289" s="126"/>
      <c r="C289" s="161"/>
      <c r="D289" s="134"/>
      <c r="E289" s="122"/>
      <c r="F289" s="124"/>
      <c r="G289" s="125"/>
      <c r="H289" s="126"/>
      <c r="I289" s="127"/>
      <c r="J289" s="128"/>
      <c r="K289" s="129"/>
      <c r="L289" s="130"/>
      <c r="M289" s="131"/>
      <c r="N289" s="132"/>
      <c r="O289" s="132"/>
      <c r="P289" s="133"/>
      <c r="Q289" s="378"/>
      <c r="R289" s="377"/>
      <c r="S289" s="242"/>
      <c r="T289" s="374"/>
      <c r="U289" s="375"/>
      <c r="V289" s="243"/>
    </row>
    <row r="290" spans="2:22">
      <c r="B290" s="160"/>
      <c r="C290" s="164"/>
      <c r="D290" s="122"/>
      <c r="E290" s="157"/>
      <c r="F290" s="124"/>
      <c r="G290" s="159"/>
      <c r="H290" s="160"/>
      <c r="I290" s="162"/>
      <c r="J290" s="128"/>
      <c r="K290" s="129"/>
      <c r="L290" s="165"/>
      <c r="M290" s="131"/>
      <c r="N290" s="132"/>
      <c r="O290" s="132"/>
      <c r="P290" s="133"/>
      <c r="Q290" s="378"/>
      <c r="R290" s="377"/>
      <c r="S290" s="242"/>
      <c r="T290" s="374"/>
      <c r="U290" s="375"/>
      <c r="V290" s="243"/>
    </row>
    <row r="291" spans="2:22">
      <c r="B291" s="160"/>
      <c r="C291" s="161"/>
      <c r="D291" s="157"/>
      <c r="E291" s="157"/>
      <c r="F291" s="158"/>
      <c r="G291" s="159"/>
      <c r="H291" s="160"/>
      <c r="I291" s="162"/>
      <c r="J291" s="127"/>
      <c r="K291" s="129"/>
      <c r="L291" s="166"/>
      <c r="M291" s="131"/>
      <c r="N291" s="132"/>
      <c r="O291" s="132"/>
      <c r="P291" s="133"/>
      <c r="Q291" s="378"/>
      <c r="R291" s="377"/>
      <c r="S291" s="242"/>
      <c r="T291" s="374"/>
      <c r="U291" s="375"/>
      <c r="V291" s="243"/>
    </row>
    <row r="292" spans="2:22">
      <c r="B292" s="126"/>
      <c r="C292" s="161"/>
      <c r="D292" s="122"/>
      <c r="E292" s="123"/>
      <c r="F292" s="124"/>
      <c r="G292" s="125"/>
      <c r="H292" s="126"/>
      <c r="I292" s="127"/>
      <c r="J292" s="128"/>
      <c r="K292" s="129"/>
      <c r="L292" s="130"/>
      <c r="M292" s="131"/>
      <c r="N292" s="132"/>
      <c r="O292" s="132"/>
      <c r="P292" s="133"/>
      <c r="Q292" s="378"/>
      <c r="R292" s="377"/>
      <c r="S292" s="242"/>
      <c r="T292" s="374"/>
      <c r="U292" s="375"/>
      <c r="V292" s="243"/>
    </row>
    <row r="293" spans="2:22">
      <c r="B293" s="160"/>
      <c r="C293" s="164"/>
      <c r="D293" s="122"/>
      <c r="E293" s="167"/>
      <c r="F293" s="124"/>
      <c r="G293" s="159"/>
      <c r="H293" s="160"/>
      <c r="I293" s="162"/>
      <c r="J293" s="127"/>
      <c r="K293" s="168"/>
      <c r="L293" s="166"/>
      <c r="M293" s="169"/>
      <c r="N293" s="170"/>
      <c r="O293" s="170"/>
      <c r="P293" s="171"/>
      <c r="Q293" s="378"/>
      <c r="R293" s="377"/>
      <c r="S293" s="242"/>
      <c r="T293" s="374"/>
      <c r="U293" s="375"/>
      <c r="V293" s="243"/>
    </row>
    <row r="294" spans="2:22">
      <c r="B294" s="160"/>
      <c r="C294" s="161"/>
      <c r="D294" s="157"/>
      <c r="E294" s="167"/>
      <c r="F294" s="158"/>
      <c r="G294" s="159"/>
      <c r="H294" s="160"/>
      <c r="I294" s="162"/>
      <c r="J294" s="172"/>
      <c r="K294" s="173"/>
      <c r="M294" s="174"/>
      <c r="N294" s="175"/>
      <c r="O294" s="175"/>
      <c r="P294" s="176"/>
      <c r="Q294" s="406"/>
      <c r="R294" s="407"/>
      <c r="S294" s="247"/>
      <c r="T294" s="408"/>
      <c r="U294" s="409"/>
      <c r="V294" s="248"/>
    </row>
    <row r="295" spans="2:22" ht="15" thickBot="1">
      <c r="B295" s="140"/>
      <c r="C295" s="249"/>
      <c r="D295" s="137"/>
      <c r="E295" s="137"/>
      <c r="F295" s="138"/>
      <c r="G295" s="139"/>
      <c r="H295" s="140"/>
      <c r="I295" s="141"/>
      <c r="J295" s="141"/>
      <c r="K295" s="142"/>
      <c r="L295" s="143"/>
      <c r="M295" s="144"/>
      <c r="N295" s="145"/>
      <c r="O295" s="145"/>
      <c r="P295" s="146"/>
      <c r="Q295" s="410"/>
      <c r="R295" s="411"/>
      <c r="S295" s="208"/>
      <c r="T295" s="412"/>
      <c r="U295" s="413"/>
      <c r="V295" s="252"/>
    </row>
    <row r="296" spans="2:22">
      <c r="K296" s="147"/>
      <c r="N296" s="147"/>
      <c r="O296" s="147"/>
      <c r="P296" s="147" t="s">
        <v>37</v>
      </c>
      <c r="Q296" s="148">
        <f>SUM(Q277:Q295)</f>
        <v>12.135199999999998</v>
      </c>
      <c r="R296" s="148"/>
      <c r="S296" s="148">
        <f>SUM(S277:S295)</f>
        <v>12.135199999999998</v>
      </c>
      <c r="T296" s="148">
        <f>SUM(T277:T295)</f>
        <v>0</v>
      </c>
      <c r="U296" s="148">
        <f>SUM(U277:U295)</f>
        <v>12.135199999999998</v>
      </c>
    </row>
    <row r="297" spans="2:22" ht="15" thickBot="1">
      <c r="B297" s="231" t="s">
        <v>537</v>
      </c>
      <c r="P297" s="232"/>
      <c r="Q297" s="391"/>
      <c r="R297" s="98"/>
      <c r="S297" s="98"/>
      <c r="T297" s="392" t="s">
        <v>493</v>
      </c>
      <c r="U297" s="393" t="s">
        <v>519</v>
      </c>
    </row>
    <row r="298" spans="2:22" ht="52.5" thickBot="1">
      <c r="B298" s="102" t="s">
        <v>70</v>
      </c>
      <c r="C298" s="103" t="s">
        <v>71</v>
      </c>
      <c r="D298" s="103" t="s">
        <v>221</v>
      </c>
      <c r="E298" s="102" t="s">
        <v>73</v>
      </c>
      <c r="F298" s="102" t="s">
        <v>74</v>
      </c>
      <c r="G298" s="102" t="s">
        <v>75</v>
      </c>
      <c r="H298" s="563" t="s">
        <v>76</v>
      </c>
      <c r="I298" s="564"/>
      <c r="J298" s="564"/>
      <c r="K298" s="565"/>
      <c r="L298" s="104" t="s">
        <v>77</v>
      </c>
      <c r="M298" s="563" t="s">
        <v>78</v>
      </c>
      <c r="N298" s="564"/>
      <c r="O298" s="564"/>
      <c r="P298" s="565"/>
      <c r="Q298" s="394" t="s">
        <v>79</v>
      </c>
      <c r="R298" s="395" t="s">
        <v>115</v>
      </c>
      <c r="S298" s="102" t="s">
        <v>116</v>
      </c>
      <c r="T298" s="396" t="s">
        <v>117</v>
      </c>
      <c r="U298" s="397" t="s">
        <v>118</v>
      </c>
      <c r="V298" s="102" t="s">
        <v>176</v>
      </c>
    </row>
    <row r="299" spans="2:22" ht="15" thickBot="1">
      <c r="B299" s="234" t="s">
        <v>388</v>
      </c>
      <c r="C299" s="106"/>
      <c r="D299" s="106"/>
      <c r="E299" s="106"/>
      <c r="F299" s="106"/>
      <c r="G299" s="107"/>
      <c r="H299" s="108" t="s">
        <v>70</v>
      </c>
      <c r="I299" s="109" t="s">
        <v>83</v>
      </c>
      <c r="J299" s="109" t="s">
        <v>84</v>
      </c>
      <c r="K299" s="110" t="s">
        <v>85</v>
      </c>
      <c r="L299" s="111"/>
      <c r="M299" s="112" t="s">
        <v>70</v>
      </c>
      <c r="N299" s="109" t="s">
        <v>83</v>
      </c>
      <c r="O299" s="109" t="s">
        <v>84</v>
      </c>
      <c r="P299" s="110" t="s">
        <v>85</v>
      </c>
      <c r="Q299" s="398"/>
      <c r="R299" s="399"/>
      <c r="S299" s="113"/>
      <c r="T299" s="400"/>
      <c r="U299" s="401" t="s">
        <v>86</v>
      </c>
      <c r="V299" s="113"/>
    </row>
    <row r="300" spans="2:22">
      <c r="B300" s="114"/>
      <c r="C300" s="115"/>
      <c r="D300" s="115"/>
      <c r="E300" s="115"/>
      <c r="F300" s="116"/>
      <c r="G300" s="116"/>
      <c r="H300" s="114"/>
      <c r="I300" s="236"/>
      <c r="J300" s="236"/>
      <c r="K300" s="118"/>
      <c r="L300" s="119"/>
      <c r="M300" s="120"/>
      <c r="N300" s="115"/>
      <c r="O300" s="115"/>
      <c r="P300" s="118"/>
      <c r="Q300" s="402"/>
      <c r="R300" s="403"/>
      <c r="S300" s="238"/>
      <c r="T300" s="404"/>
      <c r="U300" s="405"/>
      <c r="V300" s="240"/>
    </row>
    <row r="301" spans="2:22">
      <c r="B301" s="189">
        <v>1</v>
      </c>
      <c r="C301" s="267" t="s">
        <v>538</v>
      </c>
      <c r="D301" s="268"/>
      <c r="E301" s="157" t="s">
        <v>539</v>
      </c>
      <c r="F301" s="157"/>
      <c r="G301" s="159"/>
      <c r="H301" s="160">
        <v>1</v>
      </c>
      <c r="I301" s="269">
        <v>11.4</v>
      </c>
      <c r="J301">
        <v>6.1</v>
      </c>
      <c r="K301" s="129">
        <f>H301*I301*J301</f>
        <v>69.539999999999992</v>
      </c>
      <c r="L301" s="130"/>
      <c r="M301" s="415">
        <v>0</v>
      </c>
      <c r="N301" s="416">
        <v>0</v>
      </c>
      <c r="O301" s="416">
        <v>0</v>
      </c>
      <c r="P301" s="133">
        <v>0</v>
      </c>
      <c r="Q301" s="335">
        <f>K301-P301</f>
        <v>69.539999999999992</v>
      </c>
      <c r="R301" s="547">
        <v>0.7</v>
      </c>
      <c r="S301" s="338">
        <f>(Q301)*R301</f>
        <v>48.67799999999999</v>
      </c>
      <c r="T301" s="459">
        <v>0</v>
      </c>
      <c r="U301" s="460">
        <f>S301-T301</f>
        <v>48.67799999999999</v>
      </c>
      <c r="V301" s="243"/>
    </row>
    <row r="302" spans="2:22">
      <c r="B302" s="126"/>
      <c r="C302" s="161" t="s">
        <v>550</v>
      </c>
      <c r="D302" s="122"/>
      <c r="E302" s="157"/>
      <c r="F302" s="158"/>
      <c r="G302" s="159"/>
      <c r="H302" s="160"/>
      <c r="I302" s="162"/>
      <c r="J302" s="127"/>
      <c r="K302" s="129"/>
      <c r="L302" s="130"/>
      <c r="M302" s="131"/>
      <c r="N302" s="132"/>
      <c r="O302" s="132"/>
      <c r="P302" s="133"/>
      <c r="Q302" s="376"/>
      <c r="R302" s="373"/>
      <c r="S302" s="242"/>
      <c r="T302" s="374"/>
      <c r="U302" s="375"/>
      <c r="V302" s="243"/>
    </row>
    <row r="303" spans="2:22">
      <c r="B303" s="126"/>
      <c r="C303" s="163"/>
      <c r="D303" s="134"/>
      <c r="E303" s="123"/>
      <c r="F303" s="124"/>
      <c r="G303" s="125"/>
      <c r="H303" s="126"/>
      <c r="I303" s="127"/>
      <c r="J303" s="128"/>
      <c r="K303" s="129"/>
      <c r="L303" s="130"/>
      <c r="M303" s="131"/>
      <c r="N303" s="128"/>
      <c r="O303" s="128"/>
      <c r="P303" s="133"/>
      <c r="Q303" s="378"/>
      <c r="R303" s="377"/>
      <c r="S303" s="242"/>
      <c r="T303" s="374"/>
      <c r="U303" s="375"/>
      <c r="V303" s="243"/>
    </row>
    <row r="304" spans="2:22">
      <c r="B304" s="126"/>
      <c r="C304" s="161"/>
      <c r="D304" s="122"/>
      <c r="E304" s="123"/>
      <c r="F304" s="245"/>
      <c r="G304" s="125"/>
      <c r="H304" s="126"/>
      <c r="I304" s="127"/>
      <c r="J304" s="128"/>
      <c r="K304" s="129"/>
      <c r="L304" s="130"/>
      <c r="M304" s="131"/>
      <c r="N304" s="128"/>
      <c r="O304" s="128"/>
      <c r="P304" s="220"/>
      <c r="Q304" s="378"/>
      <c r="R304" s="373"/>
      <c r="S304" s="242"/>
      <c r="T304" s="374"/>
      <c r="U304" s="375"/>
      <c r="V304" s="243"/>
    </row>
    <row r="305" spans="2:22">
      <c r="B305" s="126"/>
      <c r="C305" s="161"/>
      <c r="D305" s="122"/>
      <c r="E305" s="122"/>
      <c r="F305" s="124"/>
      <c r="G305" s="125"/>
      <c r="H305" s="126"/>
      <c r="I305" s="127"/>
      <c r="J305" s="128"/>
      <c r="K305" s="129"/>
      <c r="L305" s="130"/>
      <c r="M305" s="131"/>
      <c r="N305" s="132"/>
      <c r="O305" s="132"/>
      <c r="P305" s="133"/>
      <c r="Q305" s="378"/>
      <c r="R305" s="377"/>
      <c r="S305" s="242"/>
      <c r="T305" s="374"/>
      <c r="U305" s="375"/>
      <c r="V305" s="243"/>
    </row>
    <row r="306" spans="2:22">
      <c r="B306" s="126"/>
      <c r="C306" s="161"/>
      <c r="D306" s="122"/>
      <c r="E306" s="122"/>
      <c r="F306" s="124"/>
      <c r="G306" s="125"/>
      <c r="H306" s="126"/>
      <c r="I306" s="127"/>
      <c r="J306" s="128"/>
      <c r="K306" s="129"/>
      <c r="L306" s="130"/>
      <c r="M306" s="131"/>
      <c r="N306" s="132"/>
      <c r="O306" s="132"/>
      <c r="P306" s="133"/>
      <c r="Q306" s="378"/>
      <c r="R306" s="377"/>
      <c r="S306" s="242"/>
      <c r="T306" s="374"/>
      <c r="U306" s="375"/>
      <c r="V306" s="243"/>
    </row>
    <row r="307" spans="2:22">
      <c r="B307" s="126"/>
      <c r="C307" s="161"/>
      <c r="D307" s="122"/>
      <c r="E307" s="123"/>
      <c r="F307" s="124"/>
      <c r="G307" s="125"/>
      <c r="H307" s="126"/>
      <c r="I307" s="127"/>
      <c r="J307" s="128"/>
      <c r="K307" s="129"/>
      <c r="L307" s="130"/>
      <c r="M307" s="131"/>
      <c r="N307" s="132"/>
      <c r="O307" s="132"/>
      <c r="P307" s="133"/>
      <c r="Q307" s="378"/>
      <c r="R307" s="377"/>
      <c r="S307" s="242"/>
      <c r="T307" s="374"/>
      <c r="U307" s="375"/>
      <c r="V307" s="243"/>
    </row>
    <row r="308" spans="2:22">
      <c r="B308" s="126"/>
      <c r="C308" s="161"/>
      <c r="D308" s="122"/>
      <c r="E308" s="122"/>
      <c r="F308" s="124"/>
      <c r="G308" s="125"/>
      <c r="H308" s="126"/>
      <c r="I308" s="127"/>
      <c r="J308" s="128"/>
      <c r="K308" s="129"/>
      <c r="L308" s="130"/>
      <c r="M308" s="131"/>
      <c r="N308" s="132"/>
      <c r="O308" s="132"/>
      <c r="P308" s="133"/>
      <c r="Q308" s="378"/>
      <c r="R308" s="377"/>
      <c r="S308" s="242"/>
      <c r="T308" s="374"/>
      <c r="U308" s="375"/>
      <c r="V308" s="243"/>
    </row>
    <row r="309" spans="2:22">
      <c r="B309" s="126"/>
      <c r="C309" s="161"/>
      <c r="D309" s="134"/>
      <c r="E309" s="122"/>
      <c r="F309" s="124"/>
      <c r="G309" s="125"/>
      <c r="H309" s="126"/>
      <c r="I309" s="127"/>
      <c r="J309" s="128"/>
      <c r="K309" s="129"/>
      <c r="L309" s="130"/>
      <c r="M309" s="131"/>
      <c r="N309" s="132"/>
      <c r="O309" s="132"/>
      <c r="P309" s="133"/>
      <c r="Q309" s="378"/>
      <c r="R309" s="377"/>
      <c r="S309" s="242"/>
      <c r="T309" s="374"/>
      <c r="U309" s="375"/>
      <c r="V309" s="243"/>
    </row>
    <row r="310" spans="2:22">
      <c r="B310" s="160"/>
      <c r="C310" s="164"/>
      <c r="D310" s="122"/>
      <c r="E310" s="157"/>
      <c r="F310" s="124"/>
      <c r="G310" s="159"/>
      <c r="H310" s="160"/>
      <c r="I310" s="162"/>
      <c r="J310" s="128"/>
      <c r="K310" s="129"/>
      <c r="L310" s="165"/>
      <c r="M310" s="131"/>
      <c r="N310" s="132"/>
      <c r="O310" s="132"/>
      <c r="P310" s="133"/>
      <c r="Q310" s="378"/>
      <c r="R310" s="377"/>
      <c r="S310" s="242"/>
      <c r="T310" s="374"/>
      <c r="U310" s="375"/>
      <c r="V310" s="243"/>
    </row>
    <row r="311" spans="2:22">
      <c r="B311" s="160"/>
      <c r="C311" s="161"/>
      <c r="D311" s="157"/>
      <c r="E311" s="157"/>
      <c r="F311" s="158"/>
      <c r="G311" s="159"/>
      <c r="H311" s="160"/>
      <c r="I311" s="162"/>
      <c r="J311" s="127"/>
      <c r="K311" s="129"/>
      <c r="L311" s="166"/>
      <c r="M311" s="131"/>
      <c r="N311" s="132"/>
      <c r="O311" s="132"/>
      <c r="P311" s="133"/>
      <c r="Q311" s="378"/>
      <c r="R311" s="377"/>
      <c r="S311" s="242"/>
      <c r="T311" s="374"/>
      <c r="U311" s="375"/>
      <c r="V311" s="243"/>
    </row>
    <row r="312" spans="2:22">
      <c r="B312" s="126"/>
      <c r="C312" s="161"/>
      <c r="D312" s="122"/>
      <c r="E312" s="123"/>
      <c r="F312" s="124"/>
      <c r="G312" s="125"/>
      <c r="H312" s="126"/>
      <c r="I312" s="127"/>
      <c r="J312" s="128"/>
      <c r="K312" s="129"/>
      <c r="L312" s="130"/>
      <c r="M312" s="131"/>
      <c r="N312" s="132"/>
      <c r="O312" s="132"/>
      <c r="P312" s="133"/>
      <c r="Q312" s="378"/>
      <c r="R312" s="377"/>
      <c r="S312" s="242"/>
      <c r="T312" s="374"/>
      <c r="U312" s="375"/>
      <c r="V312" s="243"/>
    </row>
    <row r="313" spans="2:22">
      <c r="B313" s="160"/>
      <c r="C313" s="164"/>
      <c r="D313" s="122"/>
      <c r="E313" s="167"/>
      <c r="F313" s="124"/>
      <c r="G313" s="159"/>
      <c r="H313" s="160"/>
      <c r="I313" s="162"/>
      <c r="J313" s="127"/>
      <c r="K313" s="168"/>
      <c r="L313" s="166"/>
      <c r="M313" s="169"/>
      <c r="N313" s="170"/>
      <c r="O313" s="170"/>
      <c r="P313" s="171"/>
      <c r="Q313" s="378"/>
      <c r="R313" s="377"/>
      <c r="S313" s="242"/>
      <c r="T313" s="374"/>
      <c r="U313" s="375"/>
      <c r="V313" s="243"/>
    </row>
    <row r="314" spans="2:22">
      <c r="B314" s="160"/>
      <c r="C314" s="161"/>
      <c r="D314" s="157"/>
      <c r="E314" s="167"/>
      <c r="F314" s="158"/>
      <c r="G314" s="159"/>
      <c r="H314" s="160"/>
      <c r="I314" s="162"/>
      <c r="J314" s="172"/>
      <c r="K314" s="173"/>
      <c r="M314" s="174"/>
      <c r="N314" s="175"/>
      <c r="O314" s="175"/>
      <c r="P314" s="176"/>
      <c r="Q314" s="406"/>
      <c r="R314" s="407"/>
      <c r="S314" s="247"/>
      <c r="T314" s="408"/>
      <c r="U314" s="409"/>
      <c r="V314" s="248"/>
    </row>
    <row r="315" spans="2:22" ht="15" thickBot="1">
      <c r="B315" s="140"/>
      <c r="C315" s="249"/>
      <c r="D315" s="137"/>
      <c r="E315" s="137"/>
      <c r="F315" s="138"/>
      <c r="G315" s="139"/>
      <c r="H315" s="140"/>
      <c r="I315" s="141"/>
      <c r="J315" s="141"/>
      <c r="K315" s="142"/>
      <c r="L315" s="143"/>
      <c r="M315" s="144"/>
      <c r="N315" s="145"/>
      <c r="O315" s="145"/>
      <c r="P315" s="146"/>
      <c r="Q315" s="410"/>
      <c r="R315" s="411"/>
      <c r="S315" s="208"/>
      <c r="T315" s="412"/>
      <c r="U315" s="413"/>
      <c r="V315" s="252"/>
    </row>
    <row r="316" spans="2:22">
      <c r="K316" s="147"/>
      <c r="N316" s="147"/>
      <c r="O316" s="147"/>
      <c r="P316" s="147" t="s">
        <v>37</v>
      </c>
      <c r="Q316" s="148">
        <f>SUM(Q297:Q315)</f>
        <v>69.539999999999992</v>
      </c>
      <c r="R316" s="148"/>
      <c r="S316" s="148">
        <f>SUM(S297:S315)</f>
        <v>48.67799999999999</v>
      </c>
      <c r="T316" s="148">
        <f>SUM(T297:T315)</f>
        <v>0</v>
      </c>
      <c r="U316" s="148">
        <f>SUM(U297:U315)</f>
        <v>48.67799999999999</v>
      </c>
    </row>
  </sheetData>
  <mergeCells count="27">
    <mergeCell ref="H196:K196"/>
    <mergeCell ref="M196:P196"/>
    <mergeCell ref="H154:K154"/>
    <mergeCell ref="M154:P154"/>
    <mergeCell ref="H175:K175"/>
    <mergeCell ref="M175:P175"/>
    <mergeCell ref="H95:K95"/>
    <mergeCell ref="M95:P95"/>
    <mergeCell ref="B3:U3"/>
    <mergeCell ref="H31:K31"/>
    <mergeCell ref="M31:P31"/>
    <mergeCell ref="H53:K53"/>
    <mergeCell ref="M53:P53"/>
    <mergeCell ref="H74:K74"/>
    <mergeCell ref="M74:P74"/>
    <mergeCell ref="H11:K11"/>
    <mergeCell ref="M11:P11"/>
    <mergeCell ref="H278:K278"/>
    <mergeCell ref="M278:P278"/>
    <mergeCell ref="H298:K298"/>
    <mergeCell ref="M298:P298"/>
    <mergeCell ref="H217:K217"/>
    <mergeCell ref="M217:P217"/>
    <mergeCell ref="H238:K238"/>
    <mergeCell ref="M238:P238"/>
    <mergeCell ref="H258:K258"/>
    <mergeCell ref="M258:P258"/>
  </mergeCells>
  <phoneticPr fontId="27" type="noConversion"/>
  <pageMargins left="0.7" right="0.7" top="0.75" bottom="0.75" header="0.3" footer="0.3"/>
  <pageSetup paperSize="9" scale="53" fitToHeight="0" orientation="landscape"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100" customWidth="1"/>
    <col min="2" max="2" width="4.54296875" style="100" customWidth="1"/>
    <col min="3" max="3" width="38.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54296875" style="100" bestFit="1"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8" width="12.08984375" style="147" customWidth="1"/>
    <col min="19" max="19" width="15.6328125" style="147" customWidth="1"/>
    <col min="20" max="16384" width="9.08984375" style="100"/>
  </cols>
  <sheetData>
    <row r="1" spans="2:19"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201" t="s">
        <v>80</v>
      </c>
      <c r="S1" s="200" t="s">
        <v>81</v>
      </c>
    </row>
    <row r="2" spans="2:19" ht="15" thickBot="1">
      <c r="B2" s="105" t="s">
        <v>82</v>
      </c>
      <c r="C2" s="106"/>
      <c r="D2" s="106"/>
      <c r="E2" s="106"/>
      <c r="F2" s="106"/>
      <c r="G2" s="107"/>
      <c r="H2" s="108" t="s">
        <v>70</v>
      </c>
      <c r="I2" s="109" t="s">
        <v>83</v>
      </c>
      <c r="J2" s="109" t="s">
        <v>84</v>
      </c>
      <c r="K2" s="110" t="s">
        <v>85</v>
      </c>
      <c r="L2" s="111"/>
      <c r="M2" s="112" t="s">
        <v>70</v>
      </c>
      <c r="N2" s="109" t="s">
        <v>83</v>
      </c>
      <c r="O2" s="109" t="s">
        <v>84</v>
      </c>
      <c r="P2" s="110" t="s">
        <v>85</v>
      </c>
      <c r="Q2" s="202"/>
      <c r="R2" s="203"/>
      <c r="S2" s="202" t="s">
        <v>86</v>
      </c>
    </row>
    <row r="3" spans="2:19">
      <c r="B3" s="114"/>
      <c r="C3" s="115"/>
      <c r="D3" s="115"/>
      <c r="E3" s="115"/>
      <c r="F3" s="116"/>
      <c r="G3" s="116"/>
      <c r="H3" s="114"/>
      <c r="I3" s="117"/>
      <c r="J3" s="117"/>
      <c r="K3" s="118"/>
      <c r="L3" s="119"/>
      <c r="M3" s="120"/>
      <c r="N3" s="115"/>
      <c r="O3" s="115"/>
      <c r="P3" s="118"/>
      <c r="Q3" s="216"/>
      <c r="R3" s="204"/>
      <c r="S3" s="205"/>
    </row>
    <row r="4" spans="2:19">
      <c r="B4" s="121">
        <v>1</v>
      </c>
      <c r="C4" s="122" t="s">
        <v>87</v>
      </c>
      <c r="D4" s="122" t="s">
        <v>88</v>
      </c>
      <c r="E4" s="123" t="s">
        <v>89</v>
      </c>
      <c r="F4" s="124" t="s">
        <v>90</v>
      </c>
      <c r="G4" s="125"/>
      <c r="H4" s="126">
        <v>1</v>
      </c>
      <c r="I4" s="127">
        <v>11.32</v>
      </c>
      <c r="J4" s="128">
        <v>4.5999999999999996</v>
      </c>
      <c r="K4" s="129">
        <f>H4*I4*J4</f>
        <v>52.071999999999996</v>
      </c>
      <c r="L4" s="130" t="s">
        <v>91</v>
      </c>
      <c r="M4" s="131">
        <v>2</v>
      </c>
      <c r="N4" s="132">
        <v>1.2</v>
      </c>
      <c r="O4" s="132">
        <v>1.78</v>
      </c>
      <c r="P4" s="133">
        <f t="shared" ref="P4:P7" si="0">M4*N4*O4</f>
        <v>4.2720000000000002</v>
      </c>
      <c r="Q4" s="197">
        <f>K4-SUM(P4:P6)</f>
        <v>47.8</v>
      </c>
      <c r="R4" s="198">
        <v>47.8</v>
      </c>
      <c r="S4" s="199">
        <f>Q4-R4</f>
        <v>0</v>
      </c>
    </row>
    <row r="5" spans="2:19">
      <c r="B5" s="126"/>
      <c r="C5" s="123" t="s">
        <v>92</v>
      </c>
      <c r="D5" s="134"/>
      <c r="E5" s="123"/>
      <c r="F5" s="124"/>
      <c r="G5" s="125"/>
      <c r="H5" s="126"/>
      <c r="I5" s="127"/>
      <c r="J5" s="128"/>
      <c r="K5" s="129"/>
      <c r="L5" s="130"/>
      <c r="M5" s="131"/>
      <c r="N5" s="132"/>
      <c r="O5" s="132"/>
      <c r="P5" s="133"/>
      <c r="Q5" s="197"/>
      <c r="R5" s="198"/>
      <c r="S5" s="199"/>
    </row>
    <row r="6" spans="2:19">
      <c r="B6" s="126"/>
      <c r="C6" s="122"/>
      <c r="D6" s="134"/>
      <c r="E6" s="122"/>
      <c r="F6" s="124"/>
      <c r="G6" s="125"/>
      <c r="H6" s="126"/>
      <c r="I6" s="127"/>
      <c r="J6" s="127"/>
      <c r="K6" s="129"/>
      <c r="L6" s="130"/>
      <c r="M6" s="131"/>
      <c r="N6" s="132"/>
      <c r="O6" s="132"/>
      <c r="P6" s="133"/>
      <c r="Q6" s="197"/>
      <c r="R6" s="198"/>
      <c r="S6" s="199"/>
    </row>
    <row r="7" spans="2:19">
      <c r="B7" s="121">
        <v>2</v>
      </c>
      <c r="C7" s="122" t="s">
        <v>87</v>
      </c>
      <c r="D7" s="122" t="s">
        <v>93</v>
      </c>
      <c r="E7" s="123" t="s">
        <v>89</v>
      </c>
      <c r="F7" s="124" t="s">
        <v>94</v>
      </c>
      <c r="G7" s="125"/>
      <c r="H7" s="126">
        <v>1</v>
      </c>
      <c r="I7" s="127">
        <v>11.32</v>
      </c>
      <c r="J7" s="128">
        <v>7.4</v>
      </c>
      <c r="K7" s="129">
        <f t="shared" ref="K7" si="1">H7*I7*J7</f>
        <v>83.768000000000001</v>
      </c>
      <c r="L7" s="130"/>
      <c r="M7" s="131">
        <v>0</v>
      </c>
      <c r="N7" s="132">
        <v>0</v>
      </c>
      <c r="O7" s="132">
        <v>0</v>
      </c>
      <c r="P7" s="133">
        <f t="shared" si="0"/>
        <v>0</v>
      </c>
      <c r="Q7" s="197">
        <f>K7-SUM(P7:P9)</f>
        <v>83.768000000000001</v>
      </c>
      <c r="R7" s="198">
        <v>83.768000000000001</v>
      </c>
      <c r="S7" s="199">
        <f>Q7-R7</f>
        <v>0</v>
      </c>
    </row>
    <row r="8" spans="2:19">
      <c r="B8" s="126"/>
      <c r="C8" s="123" t="s">
        <v>95</v>
      </c>
      <c r="D8" s="134"/>
      <c r="E8" s="123"/>
      <c r="F8" s="124"/>
      <c r="G8" s="125"/>
      <c r="H8" s="126"/>
      <c r="I8" s="127"/>
      <c r="J8" s="128"/>
      <c r="K8" s="129"/>
      <c r="L8" s="130"/>
      <c r="M8" s="131"/>
      <c r="N8" s="132"/>
      <c r="O8" s="132"/>
      <c r="P8" s="133"/>
      <c r="Q8" s="197"/>
      <c r="R8" s="198"/>
      <c r="S8" s="199"/>
    </row>
    <row r="9" spans="2:19">
      <c r="B9" s="126"/>
      <c r="C9" s="123"/>
      <c r="D9" s="134"/>
      <c r="E9" s="122"/>
      <c r="F9" s="124"/>
      <c r="G9" s="125"/>
      <c r="H9" s="126"/>
      <c r="I9" s="127"/>
      <c r="J9" s="128"/>
      <c r="K9" s="129"/>
      <c r="L9" s="130"/>
      <c r="M9" s="131"/>
      <c r="N9" s="132"/>
      <c r="O9" s="132"/>
      <c r="P9" s="133"/>
      <c r="Q9" s="197"/>
      <c r="R9" s="198"/>
      <c r="S9" s="218"/>
    </row>
    <row r="10" spans="2:19">
      <c r="B10" s="126"/>
      <c r="C10" s="123"/>
      <c r="D10" s="134"/>
      <c r="E10" s="122"/>
      <c r="F10" s="124"/>
      <c r="G10" s="125"/>
      <c r="H10" s="126"/>
      <c r="I10" s="127"/>
      <c r="J10" s="128"/>
      <c r="K10" s="129"/>
      <c r="L10" s="130"/>
      <c r="M10" s="131"/>
      <c r="N10" s="132"/>
      <c r="O10" s="132"/>
      <c r="P10" s="133"/>
      <c r="Q10" s="197"/>
      <c r="R10" s="198"/>
      <c r="S10" s="215"/>
    </row>
    <row r="11" spans="2:19">
      <c r="B11" s="126"/>
      <c r="C11" s="122"/>
      <c r="D11" s="122"/>
      <c r="E11" s="122"/>
      <c r="F11" s="124"/>
      <c r="G11" s="125"/>
      <c r="H11" s="126"/>
      <c r="I11" s="127"/>
      <c r="J11" s="128"/>
      <c r="K11" s="129"/>
      <c r="L11" s="130"/>
      <c r="M11" s="131"/>
      <c r="N11" s="132"/>
      <c r="O11" s="132"/>
      <c r="P11" s="133"/>
      <c r="Q11" s="197"/>
      <c r="R11" s="198"/>
      <c r="S11" s="199"/>
    </row>
    <row r="12" spans="2:19">
      <c r="B12" s="126"/>
      <c r="C12" s="122"/>
      <c r="D12" s="122"/>
      <c r="E12" s="122"/>
      <c r="F12" s="124"/>
      <c r="G12" s="125"/>
      <c r="H12" s="126"/>
      <c r="I12" s="127"/>
      <c r="J12" s="127"/>
      <c r="K12" s="129"/>
      <c r="L12" s="130"/>
      <c r="M12" s="131"/>
      <c r="N12" s="132"/>
      <c r="O12" s="132"/>
      <c r="P12" s="133"/>
      <c r="Q12" s="197"/>
      <c r="R12" s="198"/>
      <c r="S12" s="199"/>
    </row>
    <row r="13" spans="2:19">
      <c r="B13" s="126"/>
      <c r="C13" s="122"/>
      <c r="D13" s="122"/>
      <c r="E13" s="122"/>
      <c r="F13" s="124"/>
      <c r="G13" s="125"/>
      <c r="H13" s="126"/>
      <c r="I13" s="127"/>
      <c r="J13" s="127"/>
      <c r="K13" s="129"/>
      <c r="L13" s="130"/>
      <c r="M13" s="131"/>
      <c r="N13" s="132"/>
      <c r="O13" s="132"/>
      <c r="P13" s="133"/>
      <c r="Q13" s="197"/>
      <c r="R13" s="198"/>
      <c r="S13" s="199"/>
    </row>
    <row r="14" spans="2:19">
      <c r="B14" s="126"/>
      <c r="C14" s="135"/>
      <c r="D14" s="134"/>
      <c r="E14" s="122"/>
      <c r="F14" s="124"/>
      <c r="G14" s="125"/>
      <c r="H14" s="126"/>
      <c r="I14" s="127"/>
      <c r="J14" s="128"/>
      <c r="K14" s="129"/>
      <c r="L14" s="130"/>
      <c r="M14" s="131"/>
      <c r="N14" s="132"/>
      <c r="O14" s="132"/>
      <c r="P14" s="133"/>
      <c r="Q14" s="197"/>
      <c r="R14" s="198"/>
      <c r="S14" s="199"/>
    </row>
    <row r="15" spans="2:19">
      <c r="B15" s="126"/>
      <c r="C15" s="122"/>
      <c r="D15" s="134"/>
      <c r="E15" s="122"/>
      <c r="F15" s="124"/>
      <c r="G15" s="125"/>
      <c r="H15" s="126"/>
      <c r="I15" s="127"/>
      <c r="J15" s="128"/>
      <c r="K15" s="129"/>
      <c r="L15" s="130"/>
      <c r="M15" s="131"/>
      <c r="N15" s="132"/>
      <c r="O15" s="132"/>
      <c r="P15" s="133"/>
      <c r="Q15" s="197"/>
      <c r="R15" s="198"/>
      <c r="S15" s="199"/>
    </row>
    <row r="16" spans="2:19">
      <c r="B16" s="126"/>
      <c r="C16" s="122"/>
      <c r="D16" s="134"/>
      <c r="E16" s="122"/>
      <c r="F16" s="124"/>
      <c r="G16" s="125"/>
      <c r="H16" s="126"/>
      <c r="I16" s="127"/>
      <c r="J16" s="128"/>
      <c r="K16" s="129"/>
      <c r="L16" s="130"/>
      <c r="M16" s="131"/>
      <c r="N16" s="132"/>
      <c r="O16" s="132"/>
      <c r="P16" s="133"/>
      <c r="Q16" s="197"/>
      <c r="R16" s="198"/>
      <c r="S16" s="199"/>
    </row>
    <row r="17" spans="2:19">
      <c r="B17" s="126"/>
      <c r="C17" s="122"/>
      <c r="D17" s="134"/>
      <c r="E17" s="122"/>
      <c r="F17" s="124"/>
      <c r="G17" s="125"/>
      <c r="H17" s="126"/>
      <c r="I17" s="127"/>
      <c r="J17" s="128"/>
      <c r="K17" s="129"/>
      <c r="L17" s="130"/>
      <c r="M17" s="131"/>
      <c r="N17" s="132"/>
      <c r="O17" s="132"/>
      <c r="P17" s="133"/>
      <c r="Q17" s="197"/>
      <c r="R17" s="198"/>
      <c r="S17" s="199"/>
    </row>
    <row r="18" spans="2:19">
      <c r="B18" s="126"/>
      <c r="C18" s="122"/>
      <c r="D18" s="122"/>
      <c r="E18" s="122"/>
      <c r="F18" s="124"/>
      <c r="G18" s="125"/>
      <c r="H18" s="126"/>
      <c r="I18" s="127"/>
      <c r="J18" s="127"/>
      <c r="K18" s="129"/>
      <c r="L18" s="130"/>
      <c r="M18" s="131"/>
      <c r="N18" s="132"/>
      <c r="O18" s="132"/>
      <c r="P18" s="133"/>
      <c r="Q18" s="197"/>
      <c r="R18" s="198"/>
      <c r="S18" s="199"/>
    </row>
    <row r="19" spans="2:19">
      <c r="B19" s="126"/>
      <c r="C19" s="122"/>
      <c r="D19" s="122"/>
      <c r="E19" s="123"/>
      <c r="F19" s="124"/>
      <c r="G19" s="125"/>
      <c r="H19" s="126"/>
      <c r="I19" s="127"/>
      <c r="J19" s="128"/>
      <c r="K19" s="129"/>
      <c r="L19" s="130"/>
      <c r="M19" s="131"/>
      <c r="N19" s="132"/>
      <c r="O19" s="132"/>
      <c r="P19" s="133"/>
      <c r="Q19" s="197"/>
      <c r="R19" s="198"/>
      <c r="S19" s="199"/>
    </row>
    <row r="20" spans="2:19" ht="15" customHeight="1" thickBot="1">
      <c r="B20" s="136"/>
      <c r="C20" s="137"/>
      <c r="D20" s="137"/>
      <c r="E20" s="137"/>
      <c r="F20" s="138"/>
      <c r="G20" s="139"/>
      <c r="H20" s="140"/>
      <c r="I20" s="141"/>
      <c r="J20" s="141"/>
      <c r="K20" s="142"/>
      <c r="L20" s="143"/>
      <c r="M20" s="144"/>
      <c r="N20" s="145"/>
      <c r="O20" s="145"/>
      <c r="P20" s="146"/>
      <c r="Q20" s="217"/>
      <c r="R20" s="209"/>
      <c r="S20" s="210"/>
    </row>
    <row r="21" spans="2:19">
      <c r="K21" s="147"/>
      <c r="N21" s="147"/>
      <c r="O21" s="147"/>
      <c r="P21" s="147" t="s">
        <v>37</v>
      </c>
      <c r="Q21" s="148">
        <f>SUM(Q3:Q20)</f>
        <v>131.56799999999998</v>
      </c>
      <c r="R21" s="148">
        <f>SUM(R4:R20)</f>
        <v>131.56799999999998</v>
      </c>
      <c r="S21" s="149">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100" customWidth="1"/>
    <col min="2" max="2" width="4.54296875" style="100" customWidth="1"/>
    <col min="3" max="3" width="38.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54296875" style="100" bestFit="1"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8" width="12.08984375" style="147" customWidth="1"/>
    <col min="19" max="19" width="15.6328125" style="147" customWidth="1"/>
    <col min="20" max="16384" width="9.08984375" style="100"/>
  </cols>
  <sheetData>
    <row r="1" spans="2:19"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201" t="s">
        <v>80</v>
      </c>
      <c r="S1" s="200" t="s">
        <v>81</v>
      </c>
    </row>
    <row r="2" spans="2:19" ht="15" thickBot="1">
      <c r="B2" s="105" t="s">
        <v>96</v>
      </c>
      <c r="C2" s="106"/>
      <c r="D2" s="106"/>
      <c r="E2" s="106"/>
      <c r="F2" s="106"/>
      <c r="G2" s="107"/>
      <c r="H2" s="108" t="s">
        <v>70</v>
      </c>
      <c r="I2" s="109" t="s">
        <v>83</v>
      </c>
      <c r="J2" s="109" t="s">
        <v>84</v>
      </c>
      <c r="K2" s="110" t="s">
        <v>85</v>
      </c>
      <c r="L2" s="111"/>
      <c r="M2" s="112" t="s">
        <v>70</v>
      </c>
      <c r="N2" s="109" t="s">
        <v>83</v>
      </c>
      <c r="O2" s="109" t="s">
        <v>84</v>
      </c>
      <c r="P2" s="110" t="s">
        <v>85</v>
      </c>
      <c r="Q2" s="202"/>
      <c r="R2" s="203"/>
      <c r="S2" s="202" t="s">
        <v>86</v>
      </c>
    </row>
    <row r="3" spans="2:19">
      <c r="B3" s="114"/>
      <c r="C3" s="115"/>
      <c r="D3" s="115"/>
      <c r="E3" s="115"/>
      <c r="F3" s="116"/>
      <c r="G3" s="116"/>
      <c r="H3" s="114"/>
      <c r="I3" s="117"/>
      <c r="J3" s="117"/>
      <c r="K3" s="118"/>
      <c r="L3" s="119"/>
      <c r="M3" s="120"/>
      <c r="N3" s="115"/>
      <c r="O3" s="115"/>
      <c r="P3" s="118"/>
      <c r="Q3" s="216"/>
      <c r="R3" s="204"/>
      <c r="S3" s="205"/>
    </row>
    <row r="4" spans="2:19">
      <c r="B4" s="121">
        <v>1</v>
      </c>
      <c r="C4" s="122" t="s">
        <v>87</v>
      </c>
      <c r="D4" s="122" t="s">
        <v>88</v>
      </c>
      <c r="E4" s="123" t="s">
        <v>89</v>
      </c>
      <c r="F4" s="124" t="s">
        <v>90</v>
      </c>
      <c r="G4" s="125"/>
      <c r="H4" s="126">
        <v>1</v>
      </c>
      <c r="I4" s="127">
        <v>11.32</v>
      </c>
      <c r="J4" s="128">
        <v>4.5999999999999996</v>
      </c>
      <c r="K4" s="129">
        <f>H4*I4*J4</f>
        <v>52.071999999999996</v>
      </c>
      <c r="L4" s="130" t="s">
        <v>91</v>
      </c>
      <c r="M4" s="131">
        <v>2</v>
      </c>
      <c r="N4" s="132">
        <v>1.2</v>
      </c>
      <c r="O4" s="132">
        <v>1.78</v>
      </c>
      <c r="P4" s="133">
        <f t="shared" ref="P4:P7" si="0">M4*N4*O4</f>
        <v>4.2720000000000002</v>
      </c>
      <c r="Q4" s="197">
        <f>K4-SUM(P4:P6)</f>
        <v>47.8</v>
      </c>
      <c r="R4" s="198">
        <v>47.8</v>
      </c>
      <c r="S4" s="199">
        <f>Q4-R4</f>
        <v>0</v>
      </c>
    </row>
    <row r="5" spans="2:19">
      <c r="B5" s="126"/>
      <c r="C5" s="123" t="s">
        <v>97</v>
      </c>
      <c r="D5" s="134"/>
      <c r="E5" s="123"/>
      <c r="F5" s="124"/>
      <c r="G5" s="125"/>
      <c r="H5" s="126"/>
      <c r="I5" s="127"/>
      <c r="J5" s="128"/>
      <c r="K5" s="129"/>
      <c r="L5" s="130"/>
      <c r="M5" s="131"/>
      <c r="N5" s="132"/>
      <c r="O5" s="132"/>
      <c r="P5" s="133"/>
      <c r="Q5" s="197"/>
      <c r="R5" s="198"/>
      <c r="S5" s="199"/>
    </row>
    <row r="6" spans="2:19">
      <c r="B6" s="126"/>
      <c r="C6" s="122"/>
      <c r="D6" s="134"/>
      <c r="E6" s="122"/>
      <c r="F6" s="124"/>
      <c r="G6" s="125"/>
      <c r="H6" s="126"/>
      <c r="I6" s="127"/>
      <c r="J6" s="127"/>
      <c r="K6" s="129"/>
      <c r="L6" s="130"/>
      <c r="M6" s="131"/>
      <c r="N6" s="132"/>
      <c r="O6" s="132"/>
      <c r="P6" s="133"/>
      <c r="Q6" s="197"/>
      <c r="R6" s="198"/>
      <c r="S6" s="199"/>
    </row>
    <row r="7" spans="2:19">
      <c r="B7" s="121">
        <v>2</v>
      </c>
      <c r="C7" s="122" t="s">
        <v>87</v>
      </c>
      <c r="D7" s="122" t="s">
        <v>93</v>
      </c>
      <c r="E7" s="123" t="s">
        <v>89</v>
      </c>
      <c r="F7" s="124" t="s">
        <v>94</v>
      </c>
      <c r="G7" s="125"/>
      <c r="H7" s="126">
        <v>1</v>
      </c>
      <c r="I7" s="127">
        <v>11.32</v>
      </c>
      <c r="J7" s="128">
        <v>7.4</v>
      </c>
      <c r="K7" s="129">
        <f t="shared" ref="K7" si="1">H7*I7*J7</f>
        <v>83.768000000000001</v>
      </c>
      <c r="L7" s="130"/>
      <c r="M7" s="131">
        <v>0</v>
      </c>
      <c r="N7" s="132">
        <v>0</v>
      </c>
      <c r="O7" s="132">
        <v>0</v>
      </c>
      <c r="P7" s="133">
        <f t="shared" si="0"/>
        <v>0</v>
      </c>
      <c r="Q7" s="197">
        <f>K7-SUM(P7:P9)</f>
        <v>83.768000000000001</v>
      </c>
      <c r="R7" s="198">
        <v>83.768000000000001</v>
      </c>
      <c r="S7" s="199">
        <f>Q7-R7</f>
        <v>0</v>
      </c>
    </row>
    <row r="8" spans="2:19">
      <c r="B8" s="126"/>
      <c r="C8" s="123" t="s">
        <v>98</v>
      </c>
      <c r="D8" s="134"/>
      <c r="E8" s="123"/>
      <c r="F8" s="124"/>
      <c r="G8" s="125"/>
      <c r="H8" s="126"/>
      <c r="I8" s="127"/>
      <c r="J8" s="128"/>
      <c r="K8" s="129"/>
      <c r="L8" s="130"/>
      <c r="M8" s="131"/>
      <c r="N8" s="132"/>
      <c r="O8" s="132"/>
      <c r="P8" s="133"/>
      <c r="Q8" s="197"/>
      <c r="R8" s="198"/>
      <c r="S8" s="199"/>
    </row>
    <row r="9" spans="2:19">
      <c r="B9" s="126"/>
      <c r="C9" s="123"/>
      <c r="D9" s="134"/>
      <c r="E9" s="122"/>
      <c r="F9" s="124"/>
      <c r="G9" s="125"/>
      <c r="H9" s="126"/>
      <c r="I9" s="127"/>
      <c r="J9" s="128"/>
      <c r="K9" s="129"/>
      <c r="L9" s="130"/>
      <c r="M9" s="131"/>
      <c r="N9" s="132"/>
      <c r="O9" s="132"/>
      <c r="P9" s="133"/>
      <c r="Q9" s="197"/>
      <c r="R9" s="198"/>
      <c r="S9" s="218"/>
    </row>
    <row r="10" spans="2:19">
      <c r="B10" s="126"/>
      <c r="C10" s="123"/>
      <c r="D10" s="134"/>
      <c r="E10" s="122"/>
      <c r="F10" s="124"/>
      <c r="G10" s="125"/>
      <c r="H10" s="126"/>
      <c r="I10" s="127"/>
      <c r="J10" s="128"/>
      <c r="K10" s="129"/>
      <c r="L10" s="130"/>
      <c r="M10" s="131"/>
      <c r="N10" s="132"/>
      <c r="O10" s="132"/>
      <c r="P10" s="133"/>
      <c r="Q10" s="197"/>
      <c r="R10" s="198"/>
      <c r="S10" s="215"/>
    </row>
    <row r="11" spans="2:19">
      <c r="B11" s="126"/>
      <c r="C11" s="122"/>
      <c r="D11" s="122"/>
      <c r="E11" s="122"/>
      <c r="F11" s="124"/>
      <c r="G11" s="125"/>
      <c r="H11" s="126"/>
      <c r="I11" s="127"/>
      <c r="J11" s="128"/>
      <c r="K11" s="129"/>
      <c r="L11" s="130"/>
      <c r="M11" s="131"/>
      <c r="N11" s="132"/>
      <c r="O11" s="132"/>
      <c r="P11" s="133"/>
      <c r="Q11" s="197"/>
      <c r="R11" s="198"/>
      <c r="S11" s="199"/>
    </row>
    <row r="12" spans="2:19">
      <c r="B12" s="126"/>
      <c r="C12" s="122"/>
      <c r="D12" s="122"/>
      <c r="E12" s="122"/>
      <c r="F12" s="124"/>
      <c r="G12" s="125"/>
      <c r="H12" s="126"/>
      <c r="I12" s="127"/>
      <c r="J12" s="127"/>
      <c r="K12" s="129"/>
      <c r="L12" s="130"/>
      <c r="M12" s="131"/>
      <c r="N12" s="132"/>
      <c r="O12" s="132"/>
      <c r="P12" s="133"/>
      <c r="Q12" s="197"/>
      <c r="R12" s="198"/>
      <c r="S12" s="199"/>
    </row>
    <row r="13" spans="2:19">
      <c r="B13" s="126"/>
      <c r="C13" s="122"/>
      <c r="D13" s="122"/>
      <c r="E13" s="122"/>
      <c r="F13" s="124"/>
      <c r="G13" s="125"/>
      <c r="H13" s="126"/>
      <c r="I13" s="127"/>
      <c r="J13" s="127"/>
      <c r="K13" s="129"/>
      <c r="L13" s="130"/>
      <c r="M13" s="131"/>
      <c r="N13" s="132"/>
      <c r="O13" s="132"/>
      <c r="P13" s="133"/>
      <c r="Q13" s="197"/>
      <c r="R13" s="198"/>
      <c r="S13" s="199"/>
    </row>
    <row r="14" spans="2:19">
      <c r="B14" s="126"/>
      <c r="C14" s="135"/>
      <c r="D14" s="134"/>
      <c r="E14" s="122"/>
      <c r="F14" s="124"/>
      <c r="G14" s="125"/>
      <c r="H14" s="126"/>
      <c r="I14" s="127"/>
      <c r="J14" s="128"/>
      <c r="K14" s="129"/>
      <c r="L14" s="130"/>
      <c r="M14" s="131"/>
      <c r="N14" s="132"/>
      <c r="O14" s="132"/>
      <c r="P14" s="133"/>
      <c r="Q14" s="197"/>
      <c r="R14" s="198"/>
      <c r="S14" s="199"/>
    </row>
    <row r="15" spans="2:19">
      <c r="B15" s="126"/>
      <c r="C15" s="122"/>
      <c r="D15" s="134"/>
      <c r="E15" s="122"/>
      <c r="F15" s="124"/>
      <c r="G15" s="125"/>
      <c r="H15" s="126"/>
      <c r="I15" s="127"/>
      <c r="J15" s="128"/>
      <c r="K15" s="129"/>
      <c r="L15" s="130"/>
      <c r="M15" s="131"/>
      <c r="N15" s="132"/>
      <c r="O15" s="132"/>
      <c r="P15" s="133"/>
      <c r="Q15" s="197"/>
      <c r="R15" s="198"/>
      <c r="S15" s="199"/>
    </row>
    <row r="16" spans="2:19">
      <c r="B16" s="126"/>
      <c r="C16" s="122"/>
      <c r="D16" s="134"/>
      <c r="E16" s="122"/>
      <c r="F16" s="124"/>
      <c r="G16" s="125"/>
      <c r="H16" s="126"/>
      <c r="I16" s="127"/>
      <c r="J16" s="128"/>
      <c r="K16" s="129"/>
      <c r="L16" s="130"/>
      <c r="M16" s="131"/>
      <c r="N16" s="132"/>
      <c r="O16" s="132"/>
      <c r="P16" s="133"/>
      <c r="Q16" s="197"/>
      <c r="R16" s="198"/>
      <c r="S16" s="199"/>
    </row>
    <row r="17" spans="2:19">
      <c r="B17" s="126"/>
      <c r="C17" s="122"/>
      <c r="D17" s="134"/>
      <c r="E17" s="122"/>
      <c r="F17" s="124"/>
      <c r="G17" s="125"/>
      <c r="H17" s="126"/>
      <c r="I17" s="127"/>
      <c r="J17" s="128"/>
      <c r="K17" s="129"/>
      <c r="L17" s="130"/>
      <c r="M17" s="131"/>
      <c r="N17" s="132"/>
      <c r="O17" s="132"/>
      <c r="P17" s="133"/>
      <c r="Q17" s="197"/>
      <c r="R17" s="198"/>
      <c r="S17" s="199"/>
    </row>
    <row r="18" spans="2:19">
      <c r="B18" s="126"/>
      <c r="C18" s="122"/>
      <c r="D18" s="122"/>
      <c r="E18" s="122"/>
      <c r="F18" s="124"/>
      <c r="G18" s="125"/>
      <c r="H18" s="126"/>
      <c r="I18" s="127"/>
      <c r="J18" s="127"/>
      <c r="K18" s="129"/>
      <c r="L18" s="130"/>
      <c r="M18" s="131"/>
      <c r="N18" s="132"/>
      <c r="O18" s="132"/>
      <c r="P18" s="133"/>
      <c r="Q18" s="197"/>
      <c r="R18" s="198"/>
      <c r="S18" s="199"/>
    </row>
    <row r="19" spans="2:19">
      <c r="B19" s="126"/>
      <c r="C19" s="122"/>
      <c r="D19" s="122"/>
      <c r="E19" s="123"/>
      <c r="F19" s="124"/>
      <c r="G19" s="125"/>
      <c r="H19" s="126"/>
      <c r="I19" s="127"/>
      <c r="J19" s="128"/>
      <c r="K19" s="129"/>
      <c r="L19" s="130"/>
      <c r="M19" s="131"/>
      <c r="N19" s="132"/>
      <c r="O19" s="132"/>
      <c r="P19" s="133"/>
      <c r="Q19" s="197"/>
      <c r="R19" s="198"/>
      <c r="S19" s="199"/>
    </row>
    <row r="20" spans="2:19" ht="15" customHeight="1" thickBot="1">
      <c r="B20" s="136"/>
      <c r="C20" s="137"/>
      <c r="D20" s="137"/>
      <c r="E20" s="137"/>
      <c r="F20" s="138"/>
      <c r="G20" s="139"/>
      <c r="H20" s="140"/>
      <c r="I20" s="141"/>
      <c r="J20" s="141"/>
      <c r="K20" s="142"/>
      <c r="L20" s="143"/>
      <c r="M20" s="144"/>
      <c r="N20" s="145"/>
      <c r="O20" s="145"/>
      <c r="P20" s="146"/>
      <c r="Q20" s="217"/>
      <c r="R20" s="209"/>
      <c r="S20" s="210"/>
    </row>
    <row r="21" spans="2:19">
      <c r="K21" s="147"/>
      <c r="N21" s="147"/>
      <c r="O21" s="147"/>
      <c r="P21" s="147" t="s">
        <v>37</v>
      </c>
      <c r="Q21" s="148">
        <f>SUM(Q3:Q20)</f>
        <v>131.56799999999998</v>
      </c>
      <c r="R21" s="148">
        <f>SUM(R4:R20)</f>
        <v>131.56799999999998</v>
      </c>
      <c r="S21" s="149">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pageSetUpPr fitToPage="1"/>
  </sheetPr>
  <dimension ref="B1:S21"/>
  <sheetViews>
    <sheetView view="pageBreakPreview" zoomScale="70" zoomScaleNormal="100" zoomScaleSheetLayoutView="70" workbookViewId="0">
      <selection activeCell="C29" sqref="C29"/>
    </sheetView>
  </sheetViews>
  <sheetFormatPr defaultColWidth="9.08984375" defaultRowHeight="14.5"/>
  <cols>
    <col min="1" max="1" width="2.08984375" style="100" customWidth="1"/>
    <col min="2" max="2" width="4.54296875" style="100" customWidth="1"/>
    <col min="3" max="3" width="38.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54296875" style="100" bestFit="1"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8" width="12.08984375" style="147" customWidth="1"/>
    <col min="19" max="19" width="15.6328125" style="147" customWidth="1"/>
    <col min="20" max="16384" width="9.08984375" style="100"/>
  </cols>
  <sheetData>
    <row r="1" spans="2:19"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201" t="s">
        <v>80</v>
      </c>
      <c r="S1" s="200" t="s">
        <v>81</v>
      </c>
    </row>
    <row r="2" spans="2:19" ht="15" thickBot="1">
      <c r="B2" s="105" t="s">
        <v>99</v>
      </c>
      <c r="C2" s="106"/>
      <c r="D2" s="106"/>
      <c r="E2" s="106"/>
      <c r="F2" s="106"/>
      <c r="G2" s="107"/>
      <c r="H2" s="108" t="s">
        <v>70</v>
      </c>
      <c r="I2" s="109" t="s">
        <v>83</v>
      </c>
      <c r="J2" s="109" t="s">
        <v>84</v>
      </c>
      <c r="K2" s="110" t="s">
        <v>85</v>
      </c>
      <c r="L2" s="111"/>
      <c r="M2" s="112" t="s">
        <v>70</v>
      </c>
      <c r="N2" s="109" t="s">
        <v>83</v>
      </c>
      <c r="O2" s="109" t="s">
        <v>84</v>
      </c>
      <c r="P2" s="110" t="s">
        <v>85</v>
      </c>
      <c r="Q2" s="202"/>
      <c r="R2" s="203"/>
      <c r="S2" s="202" t="s">
        <v>86</v>
      </c>
    </row>
    <row r="3" spans="2:19">
      <c r="B3" s="114"/>
      <c r="C3" s="115"/>
      <c r="D3" s="115"/>
      <c r="E3" s="115"/>
      <c r="F3" s="116"/>
      <c r="G3" s="116"/>
      <c r="H3" s="114"/>
      <c r="I3" s="117"/>
      <c r="J3" s="117"/>
      <c r="K3" s="118"/>
      <c r="L3" s="119"/>
      <c r="M3" s="120"/>
      <c r="N3" s="115"/>
      <c r="O3" s="115"/>
      <c r="P3" s="118"/>
      <c r="Q3" s="216"/>
      <c r="R3" s="204"/>
      <c r="S3" s="205"/>
    </row>
    <row r="4" spans="2:19">
      <c r="B4" s="121">
        <v>1</v>
      </c>
      <c r="C4" s="122" t="s">
        <v>100</v>
      </c>
      <c r="D4" s="122" t="s">
        <v>93</v>
      </c>
      <c r="E4" s="123" t="s">
        <v>101</v>
      </c>
      <c r="F4" s="124" t="s">
        <v>102</v>
      </c>
      <c r="G4" s="125" t="s">
        <v>103</v>
      </c>
      <c r="H4" s="126">
        <v>1</v>
      </c>
      <c r="I4" s="127">
        <v>11.61</v>
      </c>
      <c r="J4" s="128">
        <v>6.36</v>
      </c>
      <c r="K4" s="129">
        <f>H4*I4*J4</f>
        <v>73.839600000000004</v>
      </c>
      <c r="L4" s="130"/>
      <c r="M4" s="131">
        <v>0</v>
      </c>
      <c r="N4" s="132">
        <v>0</v>
      </c>
      <c r="O4" s="132">
        <v>0</v>
      </c>
      <c r="P4" s="133">
        <f t="shared" ref="P4" si="0">M4*N4*O4</f>
        <v>0</v>
      </c>
      <c r="Q4" s="197">
        <f>K4-SUM(P4:P6)</f>
        <v>73.839600000000004</v>
      </c>
      <c r="R4" s="198">
        <v>73.839600000000004</v>
      </c>
      <c r="S4" s="199">
        <f>Q4-R4</f>
        <v>0</v>
      </c>
    </row>
    <row r="5" spans="2:19">
      <c r="B5" s="126"/>
      <c r="C5" s="123" t="s">
        <v>104</v>
      </c>
      <c r="D5" s="134"/>
      <c r="E5" s="123"/>
      <c r="F5" s="124"/>
      <c r="G5" s="125"/>
      <c r="H5" s="126"/>
      <c r="I5" s="127"/>
      <c r="J5" s="128"/>
      <c r="K5" s="129"/>
      <c r="L5" s="130"/>
      <c r="M5" s="131"/>
      <c r="N5" s="132"/>
      <c r="O5" s="132"/>
      <c r="P5" s="133"/>
      <c r="Q5" s="197"/>
      <c r="R5" s="198"/>
      <c r="S5" s="199"/>
    </row>
    <row r="6" spans="2:19">
      <c r="B6" s="126"/>
      <c r="C6" s="122"/>
      <c r="D6" s="134"/>
      <c r="E6" s="122"/>
      <c r="F6" s="124"/>
      <c r="G6" s="125"/>
      <c r="H6" s="126"/>
      <c r="I6" s="127"/>
      <c r="J6" s="127"/>
      <c r="K6" s="129"/>
      <c r="L6" s="130"/>
      <c r="M6" s="131"/>
      <c r="N6" s="132"/>
      <c r="O6" s="132"/>
      <c r="P6" s="133"/>
      <c r="Q6" s="197"/>
      <c r="R6" s="198"/>
      <c r="S6" s="199"/>
    </row>
    <row r="7" spans="2:19">
      <c r="B7" s="126"/>
      <c r="C7" s="122"/>
      <c r="D7" s="122"/>
      <c r="E7" s="122"/>
      <c r="F7" s="122"/>
      <c r="G7" s="122"/>
      <c r="H7" s="126"/>
      <c r="I7" s="127"/>
      <c r="J7" s="128"/>
      <c r="K7" s="129"/>
      <c r="L7" s="130"/>
      <c r="M7" s="131"/>
      <c r="N7" s="132"/>
      <c r="O7" s="132"/>
      <c r="P7" s="133"/>
      <c r="Q7" s="197"/>
      <c r="R7" s="198"/>
      <c r="S7" s="199"/>
    </row>
    <row r="8" spans="2:19">
      <c r="B8" s="126"/>
      <c r="C8" s="122"/>
      <c r="D8" s="134"/>
      <c r="E8" s="123"/>
      <c r="F8" s="124"/>
      <c r="G8" s="125"/>
      <c r="H8" s="126"/>
      <c r="I8" s="127"/>
      <c r="J8" s="128"/>
      <c r="K8" s="129"/>
      <c r="L8" s="130"/>
      <c r="M8" s="131"/>
      <c r="N8" s="132"/>
      <c r="O8" s="132"/>
      <c r="P8" s="133"/>
      <c r="Q8" s="197"/>
      <c r="R8" s="198"/>
      <c r="S8" s="199"/>
    </row>
    <row r="9" spans="2:19">
      <c r="B9" s="126"/>
      <c r="C9" s="122"/>
      <c r="D9" s="134"/>
      <c r="E9" s="122"/>
      <c r="F9" s="124"/>
      <c r="G9" s="125"/>
      <c r="H9" s="126"/>
      <c r="I9" s="127"/>
      <c r="J9" s="128"/>
      <c r="K9" s="129"/>
      <c r="L9" s="130"/>
      <c r="M9" s="131"/>
      <c r="N9" s="132"/>
      <c r="O9" s="132"/>
      <c r="P9" s="133"/>
      <c r="Q9" s="197"/>
      <c r="R9" s="198"/>
      <c r="S9" s="218"/>
    </row>
    <row r="10" spans="2:19">
      <c r="B10" s="126"/>
      <c r="C10" s="123"/>
      <c r="D10" s="134"/>
      <c r="E10" s="122"/>
      <c r="F10" s="124"/>
      <c r="G10" s="125"/>
      <c r="H10" s="126"/>
      <c r="I10" s="127"/>
      <c r="J10" s="128"/>
      <c r="K10" s="129"/>
      <c r="L10" s="130"/>
      <c r="M10" s="131"/>
      <c r="N10" s="132"/>
      <c r="O10" s="132"/>
      <c r="P10" s="133"/>
      <c r="Q10" s="197"/>
      <c r="R10" s="198"/>
      <c r="S10" s="215"/>
    </row>
    <row r="11" spans="2:19">
      <c r="B11" s="126"/>
      <c r="C11" s="122"/>
      <c r="D11" s="122"/>
      <c r="E11" s="122"/>
      <c r="F11" s="124"/>
      <c r="G11" s="125"/>
      <c r="H11" s="126"/>
      <c r="I11" s="127"/>
      <c r="J11" s="128"/>
      <c r="K11" s="129"/>
      <c r="L11" s="130"/>
      <c r="M11" s="131"/>
      <c r="N11" s="132"/>
      <c r="O11" s="132"/>
      <c r="P11" s="133"/>
      <c r="Q11" s="197"/>
      <c r="R11" s="198"/>
      <c r="S11" s="199"/>
    </row>
    <row r="12" spans="2:19">
      <c r="B12" s="126"/>
      <c r="C12" s="122"/>
      <c r="D12" s="122"/>
      <c r="E12" s="122"/>
      <c r="F12" s="124"/>
      <c r="G12" s="125"/>
      <c r="H12" s="126"/>
      <c r="I12" s="127"/>
      <c r="J12" s="127"/>
      <c r="K12" s="129"/>
      <c r="L12" s="130"/>
      <c r="M12" s="131"/>
      <c r="N12" s="132"/>
      <c r="O12" s="132"/>
      <c r="P12" s="133"/>
      <c r="Q12" s="197"/>
      <c r="R12" s="198"/>
      <c r="S12" s="199"/>
    </row>
    <row r="13" spans="2:19">
      <c r="B13" s="126"/>
      <c r="C13" s="122"/>
      <c r="D13" s="122"/>
      <c r="E13" s="122"/>
      <c r="F13" s="124"/>
      <c r="G13" s="125"/>
      <c r="H13" s="126"/>
      <c r="I13" s="127"/>
      <c r="J13" s="127"/>
      <c r="K13" s="129"/>
      <c r="L13" s="130"/>
      <c r="M13" s="131"/>
      <c r="N13" s="132"/>
      <c r="O13" s="132"/>
      <c r="P13" s="133"/>
      <c r="Q13" s="197"/>
      <c r="R13" s="198"/>
      <c r="S13" s="199"/>
    </row>
    <row r="14" spans="2:19">
      <c r="B14" s="126"/>
      <c r="C14" s="135"/>
      <c r="D14" s="134"/>
      <c r="E14" s="122"/>
      <c r="F14" s="124"/>
      <c r="G14" s="125"/>
      <c r="H14" s="126"/>
      <c r="I14" s="127"/>
      <c r="J14" s="128"/>
      <c r="K14" s="129"/>
      <c r="L14" s="130"/>
      <c r="M14" s="131"/>
      <c r="N14" s="132"/>
      <c r="O14" s="132"/>
      <c r="P14" s="133"/>
      <c r="Q14" s="197"/>
      <c r="R14" s="198"/>
      <c r="S14" s="199"/>
    </row>
    <row r="15" spans="2:19">
      <c r="B15" s="126"/>
      <c r="C15" s="122"/>
      <c r="D15" s="134"/>
      <c r="E15" s="122"/>
      <c r="F15" s="124"/>
      <c r="G15" s="125"/>
      <c r="H15" s="126"/>
      <c r="I15" s="127"/>
      <c r="J15" s="128"/>
      <c r="K15" s="129"/>
      <c r="L15" s="130"/>
      <c r="M15" s="131"/>
      <c r="N15" s="132"/>
      <c r="O15" s="132"/>
      <c r="P15" s="133"/>
      <c r="Q15" s="197"/>
      <c r="R15" s="198"/>
      <c r="S15" s="199"/>
    </row>
    <row r="16" spans="2:19">
      <c r="B16" s="126"/>
      <c r="C16" s="122"/>
      <c r="D16" s="134"/>
      <c r="E16" s="122"/>
      <c r="F16" s="124"/>
      <c r="G16" s="125"/>
      <c r="H16" s="126"/>
      <c r="I16" s="127"/>
      <c r="J16" s="128"/>
      <c r="K16" s="129"/>
      <c r="L16" s="130"/>
      <c r="M16" s="131"/>
      <c r="N16" s="132"/>
      <c r="O16" s="132"/>
      <c r="P16" s="133"/>
      <c r="Q16" s="197"/>
      <c r="R16" s="198"/>
      <c r="S16" s="199"/>
    </row>
    <row r="17" spans="2:19">
      <c r="B17" s="126"/>
      <c r="C17" s="122"/>
      <c r="D17" s="134"/>
      <c r="E17" s="122"/>
      <c r="F17" s="124"/>
      <c r="G17" s="125"/>
      <c r="H17" s="126"/>
      <c r="I17" s="127"/>
      <c r="J17" s="128"/>
      <c r="K17" s="129"/>
      <c r="L17" s="130"/>
      <c r="M17" s="131"/>
      <c r="N17" s="132"/>
      <c r="O17" s="132"/>
      <c r="P17" s="133"/>
      <c r="Q17" s="197"/>
      <c r="R17" s="198"/>
      <c r="S17" s="199"/>
    </row>
    <row r="18" spans="2:19">
      <c r="B18" s="126"/>
      <c r="C18" s="122"/>
      <c r="D18" s="122"/>
      <c r="E18" s="122"/>
      <c r="F18" s="124"/>
      <c r="G18" s="125"/>
      <c r="H18" s="126"/>
      <c r="I18" s="127"/>
      <c r="J18" s="127"/>
      <c r="K18" s="129"/>
      <c r="L18" s="130"/>
      <c r="M18" s="131"/>
      <c r="N18" s="132"/>
      <c r="O18" s="132"/>
      <c r="P18" s="133"/>
      <c r="Q18" s="197"/>
      <c r="R18" s="198"/>
      <c r="S18" s="199"/>
    </row>
    <row r="19" spans="2:19">
      <c r="B19" s="126"/>
      <c r="C19" s="122"/>
      <c r="D19" s="122"/>
      <c r="E19" s="123"/>
      <c r="F19" s="124"/>
      <c r="G19" s="125"/>
      <c r="H19" s="126"/>
      <c r="I19" s="127"/>
      <c r="J19" s="128"/>
      <c r="K19" s="129"/>
      <c r="L19" s="130"/>
      <c r="M19" s="131"/>
      <c r="N19" s="132"/>
      <c r="O19" s="132"/>
      <c r="P19" s="133"/>
      <c r="Q19" s="197"/>
      <c r="R19" s="198"/>
      <c r="S19" s="199"/>
    </row>
    <row r="20" spans="2:19" ht="15" customHeight="1" thickBot="1">
      <c r="B20" s="136"/>
      <c r="C20" s="137"/>
      <c r="D20" s="137"/>
      <c r="E20" s="137"/>
      <c r="F20" s="138"/>
      <c r="G20" s="139"/>
      <c r="H20" s="140"/>
      <c r="I20" s="141"/>
      <c r="J20" s="141"/>
      <c r="K20" s="142"/>
      <c r="L20" s="143"/>
      <c r="M20" s="144"/>
      <c r="N20" s="145"/>
      <c r="O20" s="145"/>
      <c r="P20" s="146"/>
      <c r="Q20" s="217"/>
      <c r="R20" s="209"/>
      <c r="S20" s="210"/>
    </row>
    <row r="21" spans="2:19">
      <c r="K21" s="147"/>
      <c r="N21" s="147"/>
      <c r="O21" s="147"/>
      <c r="P21" s="147" t="s">
        <v>37</v>
      </c>
      <c r="Q21" s="148">
        <f>SUM(Q3:Q20)</f>
        <v>73.839600000000004</v>
      </c>
      <c r="R21" s="148">
        <f>SUM(R4:R20)</f>
        <v>73.839600000000004</v>
      </c>
      <c r="S21" s="149">
        <f>SUM(S4:S20)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pageSetUpPr fitToPage="1"/>
  </sheetPr>
  <dimension ref="B1:U9"/>
  <sheetViews>
    <sheetView view="pageBreakPreview" zoomScale="70" zoomScaleNormal="100" zoomScaleSheetLayoutView="70" workbookViewId="0">
      <selection activeCell="C29" sqref="C29"/>
    </sheetView>
  </sheetViews>
  <sheetFormatPr defaultColWidth="9.08984375" defaultRowHeight="14.5"/>
  <cols>
    <col min="1" max="1" width="2.08984375" style="100" customWidth="1"/>
    <col min="2" max="2" width="4.54296875" style="100" customWidth="1"/>
    <col min="3" max="3" width="38.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54296875" style="100" bestFit="1"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7" width="12.08984375" style="147" customWidth="1"/>
    <col min="18" max="18" width="12.08984375" style="156" customWidth="1"/>
    <col min="19" max="20" width="12.08984375" style="147" customWidth="1"/>
    <col min="21" max="21" width="15.6328125" style="147" customWidth="1"/>
    <col min="22" max="16384" width="9.08984375" style="100"/>
  </cols>
  <sheetData>
    <row r="1" spans="2:21"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150" t="s">
        <v>105</v>
      </c>
      <c r="S1" s="200" t="s">
        <v>106</v>
      </c>
      <c r="T1" s="201" t="s">
        <v>80</v>
      </c>
      <c r="U1" s="200" t="s">
        <v>81</v>
      </c>
    </row>
    <row r="2" spans="2:21" ht="15" thickBot="1">
      <c r="B2" s="105" t="s">
        <v>107</v>
      </c>
      <c r="C2" s="106"/>
      <c r="D2" s="106"/>
      <c r="E2" s="106"/>
      <c r="F2" s="106"/>
      <c r="G2" s="107"/>
      <c r="H2" s="108" t="s">
        <v>70</v>
      </c>
      <c r="I2" s="109" t="s">
        <v>83</v>
      </c>
      <c r="J2" s="109" t="s">
        <v>84</v>
      </c>
      <c r="K2" s="110" t="s">
        <v>85</v>
      </c>
      <c r="L2" s="111"/>
      <c r="M2" s="112" t="s">
        <v>70</v>
      </c>
      <c r="N2" s="109" t="s">
        <v>83</v>
      </c>
      <c r="O2" s="109" t="s">
        <v>84</v>
      </c>
      <c r="P2" s="110" t="s">
        <v>85</v>
      </c>
      <c r="Q2" s="202"/>
      <c r="R2" s="151"/>
      <c r="S2" s="203"/>
      <c r="T2" s="203"/>
      <c r="U2" s="202" t="s">
        <v>86</v>
      </c>
    </row>
    <row r="3" spans="2:21">
      <c r="B3" s="121">
        <v>4</v>
      </c>
      <c r="C3" s="122" t="s">
        <v>108</v>
      </c>
      <c r="D3" s="122" t="s">
        <v>93</v>
      </c>
      <c r="E3" s="122" t="s">
        <v>109</v>
      </c>
      <c r="F3" s="124" t="s">
        <v>94</v>
      </c>
      <c r="G3" s="125"/>
      <c r="H3" s="126">
        <v>1</v>
      </c>
      <c r="I3" s="127">
        <v>27.3</v>
      </c>
      <c r="J3" s="127">
        <v>7.6</v>
      </c>
      <c r="K3" s="129">
        <f t="shared" ref="K3" si="0">H3*I3*J3</f>
        <v>207.48</v>
      </c>
      <c r="L3" s="130" t="s">
        <v>110</v>
      </c>
      <c r="M3" s="131">
        <v>2</v>
      </c>
      <c r="N3" s="132">
        <v>3.18</v>
      </c>
      <c r="O3" s="132">
        <v>2.4</v>
      </c>
      <c r="P3" s="133">
        <f t="shared" ref="P3" si="1">M3*N3*O3</f>
        <v>15.263999999999999</v>
      </c>
      <c r="Q3" s="197">
        <f>K3-P3</f>
        <v>192.21599999999998</v>
      </c>
      <c r="R3" s="152">
        <v>1</v>
      </c>
      <c r="S3" s="198">
        <v>192.21600000000001</v>
      </c>
      <c r="T3" s="198">
        <v>192.21599999999998</v>
      </c>
      <c r="U3" s="199">
        <f>Q3-T3</f>
        <v>0</v>
      </c>
    </row>
    <row r="4" spans="2:21">
      <c r="B4" s="126"/>
      <c r="C4" s="135" t="s">
        <v>111</v>
      </c>
      <c r="D4" s="134" t="s">
        <v>112</v>
      </c>
      <c r="E4" s="122"/>
      <c r="F4" s="124"/>
      <c r="G4" s="125"/>
      <c r="H4" s="126"/>
      <c r="I4" s="127"/>
      <c r="J4" s="128"/>
      <c r="K4" s="129"/>
      <c r="L4" s="130"/>
      <c r="M4" s="131"/>
      <c r="N4" s="132"/>
      <c r="O4" s="132"/>
      <c r="P4" s="133"/>
      <c r="Q4" s="197"/>
      <c r="R4" s="152"/>
      <c r="S4" s="198"/>
      <c r="T4" s="198"/>
      <c r="U4" s="199"/>
    </row>
    <row r="5" spans="2:21">
      <c r="B5" s="126"/>
      <c r="C5" s="122"/>
      <c r="D5" s="134"/>
      <c r="E5" s="122"/>
      <c r="F5" s="124"/>
      <c r="G5" s="125"/>
      <c r="H5" s="126"/>
      <c r="I5" s="127"/>
      <c r="J5" s="128"/>
      <c r="K5" s="129"/>
      <c r="L5" s="130"/>
      <c r="M5" s="131"/>
      <c r="N5" s="132"/>
      <c r="O5" s="132"/>
      <c r="P5" s="133"/>
      <c r="Q5" s="197"/>
      <c r="R5" s="152"/>
      <c r="S5" s="198"/>
      <c r="T5" s="198"/>
      <c r="U5" s="199"/>
    </row>
    <row r="6" spans="2:21">
      <c r="B6" s="126"/>
      <c r="C6" s="122"/>
      <c r="D6" s="122"/>
      <c r="E6" s="122"/>
      <c r="F6" s="124"/>
      <c r="G6" s="125"/>
      <c r="H6" s="126"/>
      <c r="I6" s="127"/>
      <c r="J6" s="127"/>
      <c r="K6" s="129"/>
      <c r="L6" s="130"/>
      <c r="M6" s="131"/>
      <c r="N6" s="132"/>
      <c r="O6" s="132"/>
      <c r="P6" s="133"/>
      <c r="Q6" s="197"/>
      <c r="R6" s="152"/>
      <c r="S6" s="198"/>
      <c r="T6" s="198"/>
      <c r="U6" s="199"/>
    </row>
    <row r="7" spans="2:21">
      <c r="B7" s="126"/>
      <c r="C7" s="122"/>
      <c r="D7" s="122"/>
      <c r="E7" s="123"/>
      <c r="F7" s="124"/>
      <c r="G7" s="125"/>
      <c r="H7" s="126"/>
      <c r="I7" s="127"/>
      <c r="J7" s="128"/>
      <c r="K7" s="129"/>
      <c r="L7" s="130"/>
      <c r="M7" s="131"/>
      <c r="N7" s="132"/>
      <c r="O7" s="132"/>
      <c r="P7" s="133"/>
      <c r="Q7" s="197"/>
      <c r="R7" s="152"/>
      <c r="S7" s="198"/>
      <c r="T7" s="198"/>
      <c r="U7" s="199"/>
    </row>
    <row r="8" spans="2:21" ht="15" customHeight="1" thickBot="1">
      <c r="B8" s="136"/>
      <c r="C8" s="137"/>
      <c r="D8" s="137"/>
      <c r="E8" s="137"/>
      <c r="F8" s="138"/>
      <c r="G8" s="139"/>
      <c r="H8" s="140"/>
      <c r="I8" s="141"/>
      <c r="J8" s="141"/>
      <c r="K8" s="142"/>
      <c r="L8" s="143"/>
      <c r="M8" s="144"/>
      <c r="N8" s="145"/>
      <c r="O8" s="145"/>
      <c r="P8" s="146"/>
      <c r="Q8" s="217"/>
      <c r="R8" s="153"/>
      <c r="S8" s="209"/>
      <c r="T8" s="209"/>
      <c r="U8" s="210"/>
    </row>
    <row r="9" spans="2:21">
      <c r="K9" s="147"/>
      <c r="N9" s="147"/>
      <c r="O9" s="147"/>
      <c r="P9" s="147" t="s">
        <v>37</v>
      </c>
      <c r="Q9" s="148">
        <f>SUM(Q3:Q8)</f>
        <v>192.21599999999998</v>
      </c>
      <c r="R9" s="154"/>
      <c r="S9" s="148">
        <f>SUM(S3:S8)</f>
        <v>192.21600000000001</v>
      </c>
      <c r="T9" s="148">
        <f>SUM(T3:T8)</f>
        <v>192.21599999999998</v>
      </c>
      <c r="U9" s="155">
        <f>SUM(U3:U8)</f>
        <v>0</v>
      </c>
    </row>
  </sheetData>
  <mergeCells count="2">
    <mergeCell ref="H1:K1"/>
    <mergeCell ref="M1:P1"/>
  </mergeCells>
  <printOptions horizontalCentered="1"/>
  <pageMargins left="0.25" right="0.25" top="0.75" bottom="0.75" header="0.3" footer="0.3"/>
  <pageSetup paperSize="9" scale="54"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U48"/>
  <sheetViews>
    <sheetView view="pageBreakPreview" topLeftCell="A8" zoomScale="80" zoomScaleNormal="100" zoomScaleSheetLayoutView="80" workbookViewId="0">
      <selection activeCell="S23" sqref="S23"/>
    </sheetView>
  </sheetViews>
  <sheetFormatPr defaultColWidth="9.08984375" defaultRowHeight="12.5"/>
  <cols>
    <col min="1" max="1" width="9" style="1" customWidth="1"/>
    <col min="2" max="2" width="56.08984375" style="1" customWidth="1"/>
    <col min="3" max="3" width="10.90625" style="1" customWidth="1"/>
    <col min="4" max="4" width="5.36328125" style="1" bestFit="1" customWidth="1"/>
    <col min="5" max="5" width="11.6328125" style="2" customWidth="1"/>
    <col min="6" max="6" width="15.6328125" style="2" customWidth="1"/>
    <col min="7" max="7" width="10.90625" style="37" customWidth="1"/>
    <col min="8" max="8" width="14.08984375" style="2" customWidth="1"/>
    <col min="9" max="9" width="2.36328125" style="1" customWidth="1"/>
    <col min="10" max="10" width="11.54296875" style="44" customWidth="1"/>
    <col min="11" max="11" width="11.54296875" style="46" customWidth="1"/>
    <col min="12" max="12" width="13.90625" style="48" customWidth="1"/>
    <col min="13" max="13" width="2.36328125" style="1" customWidth="1"/>
    <col min="14" max="14" width="10.90625" style="37" customWidth="1"/>
    <col min="15" max="15" width="10.90625" style="3" customWidth="1"/>
    <col min="16" max="16" width="14.08984375" style="2" customWidth="1"/>
    <col min="17" max="17" width="2.36328125" style="1" customWidth="1"/>
    <col min="18" max="18" width="10.90625" style="37" customWidth="1"/>
    <col min="19" max="19" width="10.90625" style="3" customWidth="1"/>
    <col min="20" max="20" width="14.08984375" style="2" customWidth="1"/>
    <col min="21" max="21" width="2.453125" style="1" customWidth="1"/>
    <col min="22" max="16384" width="9.08984375" style="1"/>
  </cols>
  <sheetData>
    <row r="1" spans="1:21" s="5" customFormat="1" ht="35.4" customHeight="1" thickBot="1">
      <c r="A1" s="554" t="s">
        <v>0</v>
      </c>
      <c r="B1" s="554"/>
      <c r="C1" s="554"/>
      <c r="D1" s="554"/>
      <c r="E1" s="554"/>
      <c r="F1" s="554"/>
      <c r="G1" s="554"/>
      <c r="H1" s="554"/>
      <c r="I1" s="4"/>
      <c r="J1" s="45"/>
      <c r="K1" s="47"/>
      <c r="L1" s="49"/>
      <c r="M1" s="4"/>
      <c r="N1" s="42"/>
      <c r="O1" s="4"/>
      <c r="P1" s="4"/>
      <c r="Q1" s="4"/>
      <c r="R1" s="42"/>
      <c r="S1" s="4"/>
      <c r="T1" s="4"/>
      <c r="U1" s="4"/>
    </row>
    <row r="2" spans="1:21" s="5" customFormat="1" ht="21.65" customHeight="1" thickTop="1">
      <c r="A2" s="555" t="s">
        <v>1</v>
      </c>
      <c r="B2" s="557" t="s">
        <v>2</v>
      </c>
      <c r="C2" s="557" t="s">
        <v>3</v>
      </c>
      <c r="D2" s="557" t="s">
        <v>4</v>
      </c>
      <c r="E2" s="557" t="s">
        <v>5</v>
      </c>
      <c r="F2" s="559" t="s">
        <v>6</v>
      </c>
      <c r="G2" s="561" t="s">
        <v>7</v>
      </c>
      <c r="H2" s="553"/>
      <c r="J2" s="551" t="s">
        <v>65</v>
      </c>
      <c r="K2" s="552"/>
      <c r="L2" s="553"/>
      <c r="N2" s="551" t="s">
        <v>66</v>
      </c>
      <c r="O2" s="552"/>
      <c r="P2" s="553"/>
      <c r="R2" s="551" t="s">
        <v>67</v>
      </c>
      <c r="S2" s="552"/>
      <c r="T2" s="553"/>
    </row>
    <row r="3" spans="1:21" s="5" customFormat="1" ht="62.25" customHeight="1">
      <c r="A3" s="556"/>
      <c r="B3" s="558"/>
      <c r="C3" s="558"/>
      <c r="D3" s="558"/>
      <c r="E3" s="558" t="s">
        <v>5</v>
      </c>
      <c r="F3" s="560" t="s">
        <v>6</v>
      </c>
      <c r="G3" s="78" t="s">
        <v>8</v>
      </c>
      <c r="H3" s="6" t="s">
        <v>9</v>
      </c>
      <c r="J3" s="38" t="s">
        <v>40</v>
      </c>
      <c r="K3" s="7" t="s">
        <v>41</v>
      </c>
      <c r="L3" s="6" t="s">
        <v>6</v>
      </c>
      <c r="N3" s="38" t="s">
        <v>8</v>
      </c>
      <c r="O3" s="7" t="s">
        <v>10</v>
      </c>
      <c r="P3" s="6" t="s">
        <v>9</v>
      </c>
      <c r="R3" s="38" t="s">
        <v>8</v>
      </c>
      <c r="S3" s="7" t="s">
        <v>10</v>
      </c>
      <c r="T3" s="6" t="s">
        <v>9</v>
      </c>
    </row>
    <row r="4" spans="1:21">
      <c r="A4" s="8"/>
      <c r="B4" s="9"/>
      <c r="C4" s="9"/>
      <c r="D4" s="9"/>
      <c r="E4" s="10"/>
      <c r="F4" s="11"/>
      <c r="G4" s="79"/>
      <c r="H4" s="11"/>
      <c r="J4" s="39"/>
      <c r="K4" s="12"/>
      <c r="L4" s="11"/>
      <c r="N4" s="39"/>
      <c r="O4" s="12"/>
      <c r="P4" s="11"/>
      <c r="R4" s="39"/>
      <c r="S4" s="12"/>
      <c r="T4" s="11"/>
    </row>
    <row r="5" spans="1:21" ht="13">
      <c r="A5" s="13"/>
      <c r="B5" s="14" t="s">
        <v>11</v>
      </c>
      <c r="C5" s="15"/>
      <c r="D5" s="15"/>
      <c r="E5" s="10"/>
      <c r="F5" s="11"/>
      <c r="G5" s="79"/>
      <c r="H5" s="11"/>
      <c r="J5" s="39"/>
      <c r="K5" s="12"/>
      <c r="L5" s="11"/>
      <c r="N5" s="39"/>
      <c r="O5" s="12"/>
      <c r="P5" s="11"/>
      <c r="R5" s="39"/>
      <c r="S5" s="12"/>
      <c r="T5" s="11"/>
    </row>
    <row r="6" spans="1:21" ht="13">
      <c r="A6" s="13"/>
      <c r="B6" s="15"/>
      <c r="C6" s="15"/>
      <c r="D6" s="15"/>
      <c r="E6" s="10"/>
      <c r="F6" s="11"/>
      <c r="G6" s="79"/>
      <c r="H6" s="11"/>
      <c r="J6" s="43"/>
      <c r="K6" s="12"/>
      <c r="L6" s="11"/>
      <c r="N6" s="43"/>
      <c r="O6" s="12"/>
      <c r="P6" s="11"/>
      <c r="R6" s="43"/>
      <c r="S6" s="12"/>
      <c r="T6" s="11"/>
    </row>
    <row r="7" spans="1:21" ht="13">
      <c r="A7" s="13"/>
      <c r="B7" s="14" t="s">
        <v>12</v>
      </c>
      <c r="C7" s="15"/>
      <c r="D7" s="15"/>
      <c r="E7" s="10"/>
      <c r="F7" s="11"/>
      <c r="G7" s="79"/>
      <c r="H7" s="11"/>
      <c r="J7" s="39"/>
      <c r="K7" s="12"/>
      <c r="L7" s="11"/>
      <c r="N7" s="39"/>
      <c r="O7" s="12"/>
      <c r="P7" s="11"/>
      <c r="R7" s="39"/>
      <c r="S7" s="12"/>
      <c r="T7" s="11"/>
    </row>
    <row r="8" spans="1:21" ht="20.25" customHeight="1">
      <c r="A8" s="13"/>
      <c r="B8" s="15"/>
      <c r="C8" s="15"/>
      <c r="D8" s="15"/>
      <c r="E8" s="10"/>
      <c r="F8" s="11"/>
      <c r="G8" s="79"/>
      <c r="H8" s="11"/>
      <c r="J8" s="39"/>
      <c r="K8" s="12"/>
      <c r="L8" s="11"/>
      <c r="N8" s="39"/>
      <c r="O8" s="12"/>
      <c r="P8" s="11"/>
      <c r="R8" s="39"/>
      <c r="S8" s="12"/>
      <c r="T8" s="11"/>
    </row>
    <row r="9" spans="1:21" ht="60.75" customHeight="1">
      <c r="A9" s="13"/>
      <c r="B9" s="16" t="s">
        <v>13</v>
      </c>
      <c r="C9" s="15"/>
      <c r="D9" s="15"/>
      <c r="E9" s="10"/>
      <c r="F9" s="11"/>
      <c r="G9" s="79"/>
      <c r="H9" s="11"/>
      <c r="J9" s="39"/>
      <c r="K9" s="12"/>
      <c r="L9" s="11"/>
      <c r="N9" s="39"/>
      <c r="O9" s="12"/>
      <c r="P9" s="11"/>
      <c r="R9" s="39"/>
      <c r="S9" s="12"/>
      <c r="T9" s="11"/>
    </row>
    <row r="10" spans="1:21" s="22" customFormat="1">
      <c r="A10" s="17"/>
      <c r="B10" s="18"/>
      <c r="C10" s="18"/>
      <c r="D10" s="18"/>
      <c r="E10" s="19"/>
      <c r="F10" s="21"/>
      <c r="G10" s="80"/>
      <c r="H10" s="21"/>
      <c r="J10" s="40"/>
      <c r="K10" s="23"/>
      <c r="L10" s="21"/>
      <c r="N10" s="40"/>
      <c r="O10" s="23"/>
      <c r="P10" s="21"/>
      <c r="R10" s="40"/>
      <c r="S10" s="23"/>
      <c r="T10" s="21"/>
    </row>
    <row r="11" spans="1:21" s="22" customFormat="1" ht="13">
      <c r="A11" s="17"/>
      <c r="B11" s="24" t="s">
        <v>14</v>
      </c>
      <c r="C11" s="18"/>
      <c r="D11" s="18"/>
      <c r="E11" s="19"/>
      <c r="F11" s="21"/>
      <c r="G11" s="80"/>
      <c r="H11" s="21"/>
      <c r="J11" s="40"/>
      <c r="K11" s="23"/>
      <c r="L11" s="21"/>
      <c r="N11" s="40"/>
      <c r="O11" s="23"/>
      <c r="P11" s="21"/>
      <c r="R11" s="40"/>
      <c r="S11" s="23"/>
      <c r="T11" s="21"/>
    </row>
    <row r="12" spans="1:21" s="22" customFormat="1">
      <c r="A12" s="17"/>
      <c r="B12" s="18"/>
      <c r="C12" s="18"/>
      <c r="D12" s="18"/>
      <c r="E12" s="19"/>
      <c r="F12" s="21"/>
      <c r="G12" s="80"/>
      <c r="H12" s="21"/>
      <c r="J12" s="40"/>
      <c r="K12" s="23"/>
      <c r="L12" s="21"/>
      <c r="N12" s="40"/>
      <c r="O12" s="23"/>
      <c r="P12" s="21"/>
      <c r="R12" s="40"/>
      <c r="S12" s="23"/>
      <c r="T12" s="21"/>
    </row>
    <row r="13" spans="1:21" s="22" customFormat="1" ht="38.25" customHeight="1">
      <c r="A13" s="25" t="s">
        <v>15</v>
      </c>
      <c r="B13" s="26" t="s">
        <v>16</v>
      </c>
      <c r="C13" s="27">
        <v>876</v>
      </c>
      <c r="D13" s="28" t="s">
        <v>17</v>
      </c>
      <c r="E13" s="19">
        <v>295</v>
      </c>
      <c r="F13" s="21">
        <f>E13*C13</f>
        <v>258420</v>
      </c>
      <c r="G13" s="80"/>
      <c r="H13" s="21"/>
      <c r="J13" s="329">
        <v>8.3833312899543377E-2</v>
      </c>
      <c r="K13" s="330">
        <v>73.437982099999999</v>
      </c>
      <c r="L13" s="331">
        <v>21664.204719500001</v>
      </c>
      <c r="N13" s="329">
        <f>R13-J13</f>
        <v>2.004333333333333E-2</v>
      </c>
      <c r="O13" s="330">
        <f>S13-K13</f>
        <v>17.557959999999994</v>
      </c>
      <c r="P13" s="331">
        <f>T13-L13</f>
        <v>5179.5981999999967</v>
      </c>
      <c r="R13" s="329">
        <f>S13/C13</f>
        <v>0.10387664623287671</v>
      </c>
      <c r="S13" s="330">
        <f>'75MM-EIFS'!S24</f>
        <v>90.995942099999994</v>
      </c>
      <c r="T13" s="331">
        <f>S13*E13</f>
        <v>26843.802919499998</v>
      </c>
    </row>
    <row r="14" spans="1:21" s="22" customFormat="1">
      <c r="A14" s="25"/>
      <c r="B14" s="26"/>
      <c r="C14" s="27"/>
      <c r="D14" s="28"/>
      <c r="E14" s="19"/>
      <c r="F14" s="21"/>
      <c r="G14" s="80"/>
      <c r="H14" s="21"/>
      <c r="J14" s="40"/>
      <c r="K14" s="23"/>
      <c r="L14" s="21"/>
      <c r="N14" s="40"/>
      <c r="O14" s="23"/>
      <c r="P14" s="21"/>
      <c r="R14" s="40"/>
      <c r="S14" s="23"/>
      <c r="T14" s="21"/>
    </row>
    <row r="15" spans="1:21" s="22" customFormat="1" ht="25">
      <c r="A15" s="25" t="s">
        <v>18</v>
      </c>
      <c r="B15" s="26" t="s">
        <v>19</v>
      </c>
      <c r="C15" s="27">
        <v>692</v>
      </c>
      <c r="D15" s="28" t="s">
        <v>17</v>
      </c>
      <c r="E15" s="19">
        <v>319</v>
      </c>
      <c r="F15" s="21">
        <f>E15*C15</f>
        <v>220748</v>
      </c>
      <c r="G15" s="80">
        <v>0.89804404624277456</v>
      </c>
      <c r="H15" s="21">
        <f>G15*F15</f>
        <v>198241.42712000001</v>
      </c>
      <c r="I15" s="29"/>
      <c r="J15" s="329">
        <v>0.74082367825144502</v>
      </c>
      <c r="K15" s="330">
        <v>512.64998534999995</v>
      </c>
      <c r="L15" s="331">
        <v>163535.34532664999</v>
      </c>
      <c r="M15" s="29"/>
      <c r="N15" s="329">
        <f>R15-J15</f>
        <v>0.15722036799132943</v>
      </c>
      <c r="O15" s="330">
        <f>S15-K15</f>
        <v>108.79649465</v>
      </c>
      <c r="P15" s="331">
        <f>T15-L15</f>
        <v>34706.081793349993</v>
      </c>
      <c r="Q15" s="29"/>
      <c r="R15" s="329">
        <f>S15/C15</f>
        <v>0.89804404624277445</v>
      </c>
      <c r="S15" s="507">
        <f>PRODUCT(C15,G15)</f>
        <v>621.44647999999995</v>
      </c>
      <c r="T15" s="331">
        <f>S15*E15</f>
        <v>198241.42711999998</v>
      </c>
    </row>
    <row r="16" spans="1:21" s="22" customFormat="1">
      <c r="A16" s="30"/>
      <c r="B16" s="31"/>
      <c r="C16" s="18"/>
      <c r="D16" s="18"/>
      <c r="E16" s="19"/>
      <c r="F16" s="21"/>
      <c r="G16" s="80"/>
      <c r="H16" s="21"/>
      <c r="J16" s="40"/>
      <c r="K16" s="23"/>
      <c r="L16" s="21"/>
      <c r="N16" s="40"/>
      <c r="O16" s="23"/>
      <c r="P16" s="21"/>
      <c r="R16" s="40"/>
      <c r="S16" s="23"/>
      <c r="T16" s="21"/>
    </row>
    <row r="17" spans="1:20" s="22" customFormat="1" ht="25">
      <c r="A17" s="25" t="s">
        <v>20</v>
      </c>
      <c r="B17" s="26" t="s">
        <v>21</v>
      </c>
      <c r="C17" s="27">
        <v>266</v>
      </c>
      <c r="D17" s="28" t="s">
        <v>17</v>
      </c>
      <c r="E17" s="19">
        <v>347</v>
      </c>
      <c r="F17" s="21">
        <f>E17*C17</f>
        <v>92302</v>
      </c>
      <c r="G17" s="80"/>
      <c r="H17" s="21"/>
      <c r="J17" s="40"/>
      <c r="K17" s="20">
        <v>0</v>
      </c>
      <c r="L17" s="21">
        <v>0</v>
      </c>
      <c r="N17" s="40">
        <f>R17-J17</f>
        <v>0.30499921052631573</v>
      </c>
      <c r="O17" s="20">
        <f>S17-K17</f>
        <v>81.129789999999986</v>
      </c>
      <c r="P17" s="21">
        <f>T17-L17</f>
        <v>28152.037129999993</v>
      </c>
      <c r="R17" s="329">
        <f>S17/C17</f>
        <v>0.30499921052631573</v>
      </c>
      <c r="S17" s="330">
        <f>'150MM-EIFS'!S30</f>
        <v>81.129789999999986</v>
      </c>
      <c r="T17" s="331">
        <f>S17*E17</f>
        <v>28152.037129999993</v>
      </c>
    </row>
    <row r="18" spans="1:20" s="22" customFormat="1">
      <c r="A18" s="30"/>
      <c r="B18" s="31"/>
      <c r="C18" s="18"/>
      <c r="D18" s="18"/>
      <c r="E18" s="19"/>
      <c r="F18" s="21"/>
      <c r="G18" s="80"/>
      <c r="H18" s="21"/>
      <c r="J18" s="40"/>
      <c r="K18" s="23"/>
      <c r="L18" s="21"/>
      <c r="N18" s="40"/>
      <c r="O18" s="23"/>
      <c r="P18" s="21"/>
      <c r="R18" s="40"/>
      <c r="S18" s="23"/>
      <c r="T18" s="21"/>
    </row>
    <row r="19" spans="1:20" s="22" customFormat="1" ht="25">
      <c r="A19" s="25" t="s">
        <v>22</v>
      </c>
      <c r="B19" s="26" t="s">
        <v>23</v>
      </c>
      <c r="C19" s="27">
        <v>682</v>
      </c>
      <c r="D19" s="28" t="s">
        <v>17</v>
      </c>
      <c r="E19" s="19">
        <v>380</v>
      </c>
      <c r="F19" s="21">
        <f>E19*C19</f>
        <v>259160</v>
      </c>
      <c r="G19" s="80">
        <v>0.95739161290322572</v>
      </c>
      <c r="H19" s="21">
        <f>G19*F19</f>
        <v>248117.61039999998</v>
      </c>
      <c r="I19" s="29"/>
      <c r="J19" s="329">
        <v>0.99134181818181799</v>
      </c>
      <c r="K19" s="330">
        <v>676.09511999999984</v>
      </c>
      <c r="L19" s="331">
        <v>256916.14559999993</v>
      </c>
      <c r="M19" s="29"/>
      <c r="N19" s="329">
        <f>R19-J19</f>
        <v>8.6581818181820092E-3</v>
      </c>
      <c r="O19" s="330">
        <f>S19-K19</f>
        <v>5.904880000000162</v>
      </c>
      <c r="P19" s="331">
        <f>T19-L19</f>
        <v>2243.8544000000693</v>
      </c>
      <c r="Q19" s="29"/>
      <c r="R19" s="329">
        <f>S19/C19</f>
        <v>1</v>
      </c>
      <c r="S19" s="330">
        <f>'200MM-EIFS'!S37</f>
        <v>682</v>
      </c>
      <c r="T19" s="331">
        <f>S19*E19</f>
        <v>259160</v>
      </c>
    </row>
    <row r="20" spans="1:20" s="22" customFormat="1">
      <c r="A20" s="30"/>
      <c r="B20" s="31"/>
      <c r="C20" s="18"/>
      <c r="D20" s="18"/>
      <c r="E20" s="19"/>
      <c r="F20" s="21"/>
      <c r="G20" s="80"/>
      <c r="H20" s="21"/>
      <c r="J20" s="40"/>
      <c r="K20" s="23"/>
      <c r="L20" s="21"/>
      <c r="N20" s="40"/>
      <c r="O20" s="23"/>
      <c r="P20" s="21"/>
      <c r="R20" s="40"/>
      <c r="S20" s="23"/>
      <c r="T20" s="21"/>
    </row>
    <row r="21" spans="1:20" s="22" customFormat="1" ht="25">
      <c r="A21" s="25" t="s">
        <v>24</v>
      </c>
      <c r="B21" s="26" t="s">
        <v>25</v>
      </c>
      <c r="C21" s="27">
        <v>176</v>
      </c>
      <c r="D21" s="28" t="s">
        <v>17</v>
      </c>
      <c r="E21" s="19">
        <v>415</v>
      </c>
      <c r="F21" s="21">
        <f>E21*C21</f>
        <v>73040</v>
      </c>
      <c r="G21" s="80"/>
      <c r="H21" s="21"/>
      <c r="J21" s="40"/>
      <c r="K21" s="20">
        <v>0</v>
      </c>
      <c r="L21" s="21">
        <v>0</v>
      </c>
      <c r="N21" s="40">
        <f>R21-J21</f>
        <v>0</v>
      </c>
      <c r="O21" s="20">
        <f>S21-K21</f>
        <v>0</v>
      </c>
      <c r="P21" s="21">
        <f>T21-L21</f>
        <v>0</v>
      </c>
      <c r="R21" s="40"/>
      <c r="S21" s="20">
        <f>VARIATIONS!K39</f>
        <v>0</v>
      </c>
      <c r="T21" s="21">
        <f>S21*E21</f>
        <v>0</v>
      </c>
    </row>
    <row r="22" spans="1:20" s="22" customFormat="1">
      <c r="A22" s="30"/>
      <c r="B22" s="31"/>
      <c r="C22" s="18"/>
      <c r="D22" s="18"/>
      <c r="E22" s="19"/>
      <c r="F22" s="21"/>
      <c r="G22" s="80"/>
      <c r="H22" s="21"/>
      <c r="J22" s="40"/>
      <c r="K22" s="23"/>
      <c r="L22" s="21"/>
      <c r="N22" s="40"/>
      <c r="O22" s="23"/>
      <c r="P22" s="21"/>
      <c r="R22" s="40"/>
      <c r="S22" s="23"/>
      <c r="T22" s="21"/>
    </row>
    <row r="23" spans="1:20" s="22" customFormat="1" ht="25">
      <c r="A23" s="25" t="s">
        <v>26</v>
      </c>
      <c r="B23" s="26" t="s">
        <v>27</v>
      </c>
      <c r="C23" s="27">
        <v>854</v>
      </c>
      <c r="D23" s="28" t="s">
        <v>17</v>
      </c>
      <c r="E23" s="19">
        <v>435</v>
      </c>
      <c r="F23" s="21">
        <f>E23*C23</f>
        <v>371490</v>
      </c>
      <c r="G23" s="80">
        <v>0.20256955503512877</v>
      </c>
      <c r="H23" s="21">
        <f>G23*F23</f>
        <v>75252.563999999984</v>
      </c>
      <c r="I23" s="29"/>
      <c r="J23" s="40">
        <v>0.87089983605360055</v>
      </c>
      <c r="K23" s="20">
        <v>743.74845998977491</v>
      </c>
      <c r="L23" s="21">
        <v>323530.58009555208</v>
      </c>
      <c r="M23" s="29"/>
      <c r="N23" s="40">
        <f>R23-J23</f>
        <v>5.3541156323864691E-2</v>
      </c>
      <c r="O23" s="20">
        <f>S23-K23</f>
        <v>45.724147500580443</v>
      </c>
      <c r="P23" s="21">
        <f>T23-L23</f>
        <v>19890.004162752477</v>
      </c>
      <c r="Q23" s="29"/>
      <c r="R23" s="329">
        <f>S23/C23</f>
        <v>0.92444099237746524</v>
      </c>
      <c r="S23" s="20">
        <f>195.53+VARIATIONS!K37+VARIATIONS!K81</f>
        <v>789.47260749035536</v>
      </c>
      <c r="T23" s="21">
        <f>S23*E23</f>
        <v>343420.58425830456</v>
      </c>
    </row>
    <row r="24" spans="1:20" s="22" customFormat="1">
      <c r="A24" s="30"/>
      <c r="B24" s="31"/>
      <c r="C24" s="18"/>
      <c r="D24" s="18"/>
      <c r="E24" s="19"/>
      <c r="F24" s="21"/>
      <c r="G24" s="80"/>
      <c r="H24" s="21"/>
      <c r="J24" s="40"/>
      <c r="K24" s="23"/>
      <c r="L24" s="21"/>
      <c r="N24" s="40"/>
      <c r="O24" s="23"/>
      <c r="P24" s="21"/>
      <c r="R24" s="40"/>
      <c r="S24" s="23"/>
      <c r="T24" s="21"/>
    </row>
    <row r="25" spans="1:20" s="22" customFormat="1" ht="25">
      <c r="A25" s="25" t="s">
        <v>28</v>
      </c>
      <c r="B25" s="26" t="s">
        <v>29</v>
      </c>
      <c r="C25" s="27">
        <v>422</v>
      </c>
      <c r="D25" s="28" t="s">
        <v>17</v>
      </c>
      <c r="E25" s="19">
        <v>500</v>
      </c>
      <c r="F25" s="21">
        <f>E25*C25</f>
        <v>211000</v>
      </c>
      <c r="G25" s="80">
        <v>0.31074824644549748</v>
      </c>
      <c r="H25" s="21">
        <f>G25*F25</f>
        <v>65567.879999999961</v>
      </c>
      <c r="I25" s="29"/>
      <c r="J25" s="40">
        <v>0.66209685387125405</v>
      </c>
      <c r="K25" s="20">
        <v>279.40487233366923</v>
      </c>
      <c r="L25" s="21">
        <v>139702.43616683461</v>
      </c>
      <c r="M25" s="29"/>
      <c r="N25" s="40">
        <f>R25-J25</f>
        <v>9.2180775858240471E-3</v>
      </c>
      <c r="O25" s="20">
        <f>S25-K25</f>
        <v>3.8900287412177477</v>
      </c>
      <c r="P25" s="21">
        <f>T25-L25</f>
        <v>1945.0143706088711</v>
      </c>
      <c r="Q25" s="29"/>
      <c r="R25" s="329">
        <f>S25/C25</f>
        <v>0.6713149314570781</v>
      </c>
      <c r="S25" s="20">
        <f>141.46+VARIATIONS!K38</f>
        <v>283.29490107488698</v>
      </c>
      <c r="T25" s="21">
        <f>S25*E25</f>
        <v>141647.45053744348</v>
      </c>
    </row>
    <row r="26" spans="1:20" s="22" customFormat="1">
      <c r="A26" s="30"/>
      <c r="B26" s="31"/>
      <c r="C26" s="18"/>
      <c r="D26" s="18"/>
      <c r="E26" s="19"/>
      <c r="F26" s="21"/>
      <c r="G26" s="80"/>
      <c r="H26" s="21"/>
      <c r="J26" s="40"/>
      <c r="K26" s="23"/>
      <c r="L26" s="21"/>
      <c r="N26" s="40"/>
      <c r="O26" s="23"/>
      <c r="P26" s="21"/>
      <c r="R26" s="40"/>
      <c r="S26" s="23"/>
      <c r="T26" s="21"/>
    </row>
    <row r="27" spans="1:20" s="22" customFormat="1" ht="26">
      <c r="A27" s="30"/>
      <c r="B27" s="32" t="s">
        <v>30</v>
      </c>
      <c r="C27" s="18"/>
      <c r="D27" s="18"/>
      <c r="E27" s="19"/>
      <c r="F27" s="21"/>
      <c r="G27" s="80"/>
      <c r="H27" s="21"/>
      <c r="J27" s="40"/>
      <c r="K27" s="23"/>
      <c r="L27" s="21"/>
      <c r="N27" s="40"/>
      <c r="O27" s="23"/>
      <c r="P27" s="21"/>
      <c r="R27" s="40"/>
      <c r="S27" s="23"/>
      <c r="T27" s="21"/>
    </row>
    <row r="28" spans="1:20" s="22" customFormat="1">
      <c r="A28" s="30"/>
      <c r="B28" s="31"/>
      <c r="C28" s="18"/>
      <c r="D28" s="18"/>
      <c r="E28" s="19"/>
      <c r="F28" s="21"/>
      <c r="G28" s="80"/>
      <c r="H28" s="21"/>
      <c r="J28" s="40"/>
      <c r="K28" s="23"/>
      <c r="L28" s="21"/>
      <c r="N28" s="40"/>
      <c r="O28" s="23"/>
      <c r="P28" s="21"/>
      <c r="R28" s="40"/>
      <c r="S28" s="23"/>
      <c r="T28" s="21"/>
    </row>
    <row r="29" spans="1:20" s="22" customFormat="1" ht="25">
      <c r="A29" s="25" t="s">
        <v>31</v>
      </c>
      <c r="B29" s="26" t="s">
        <v>16</v>
      </c>
      <c r="C29" s="27">
        <v>88</v>
      </c>
      <c r="D29" s="28" t="s">
        <v>17</v>
      </c>
      <c r="E29" s="19">
        <v>400</v>
      </c>
      <c r="F29" s="21">
        <f>E29*C29</f>
        <v>35200</v>
      </c>
      <c r="G29" s="80"/>
      <c r="H29" s="21"/>
      <c r="J29" s="40"/>
      <c r="K29" s="20">
        <v>0</v>
      </c>
      <c r="L29" s="21">
        <v>0</v>
      </c>
      <c r="N29" s="40">
        <f>R29-J29</f>
        <v>0</v>
      </c>
      <c r="O29" s="20">
        <f>S29-K29</f>
        <v>0</v>
      </c>
      <c r="P29" s="21">
        <f>T29-L29</f>
        <v>0</v>
      </c>
      <c r="R29" s="40"/>
      <c r="S29" s="20">
        <f>R29*C29</f>
        <v>0</v>
      </c>
      <c r="T29" s="21">
        <f>S29*E29</f>
        <v>0</v>
      </c>
    </row>
    <row r="30" spans="1:20" s="22" customFormat="1">
      <c r="A30" s="30"/>
      <c r="B30" s="31"/>
      <c r="C30" s="18"/>
      <c r="D30" s="18"/>
      <c r="E30" s="19"/>
      <c r="F30" s="21"/>
      <c r="G30" s="80"/>
      <c r="H30" s="21"/>
      <c r="J30" s="40"/>
      <c r="K30" s="23"/>
      <c r="L30" s="21"/>
      <c r="N30" s="40"/>
      <c r="O30" s="23"/>
      <c r="P30" s="21"/>
      <c r="R30" s="40"/>
      <c r="S30" s="23"/>
      <c r="T30" s="21"/>
    </row>
    <row r="31" spans="1:20" s="22" customFormat="1" ht="25">
      <c r="A31" s="25" t="s">
        <v>32</v>
      </c>
      <c r="B31" s="26" t="s">
        <v>27</v>
      </c>
      <c r="C31" s="27">
        <v>86</v>
      </c>
      <c r="D31" s="28" t="s">
        <v>17</v>
      </c>
      <c r="E31" s="19">
        <v>450</v>
      </c>
      <c r="F31" s="21">
        <f>E31*C31</f>
        <v>38700</v>
      </c>
      <c r="G31" s="80"/>
      <c r="H31" s="21"/>
      <c r="J31" s="329">
        <v>1</v>
      </c>
      <c r="K31" s="330">
        <v>86</v>
      </c>
      <c r="L31" s="331">
        <v>38700</v>
      </c>
      <c r="N31" s="329">
        <f>R31-J31</f>
        <v>0</v>
      </c>
      <c r="O31" s="330">
        <f>S31-K31</f>
        <v>0</v>
      </c>
      <c r="P31" s="331">
        <f>T31-L31</f>
        <v>0</v>
      </c>
      <c r="R31" s="329">
        <f>S31/C31</f>
        <v>1</v>
      </c>
      <c r="S31" s="330">
        <f>'EIFS -STAND ALONE (300MM) '!S32</f>
        <v>86</v>
      </c>
      <c r="T31" s="331">
        <f>S31*E31</f>
        <v>38700</v>
      </c>
    </row>
    <row r="32" spans="1:20" s="22" customFormat="1">
      <c r="A32" s="30"/>
      <c r="B32" s="31"/>
      <c r="C32" s="18"/>
      <c r="D32" s="18"/>
      <c r="E32" s="19"/>
      <c r="F32" s="21"/>
      <c r="G32" s="80"/>
      <c r="H32" s="21"/>
      <c r="J32" s="40"/>
      <c r="K32" s="23"/>
      <c r="L32" s="21"/>
      <c r="N32" s="40"/>
      <c r="O32" s="23"/>
      <c r="P32" s="21"/>
      <c r="R32" s="40"/>
      <c r="S32" s="23"/>
      <c r="T32" s="21"/>
    </row>
    <row r="33" spans="1:20" s="22" customFormat="1" ht="25">
      <c r="A33" s="25" t="s">
        <v>33</v>
      </c>
      <c r="B33" s="26" t="s">
        <v>29</v>
      </c>
      <c r="C33" s="27">
        <v>24</v>
      </c>
      <c r="D33" s="28" t="s">
        <v>17</v>
      </c>
      <c r="E33" s="19">
        <v>525</v>
      </c>
      <c r="F33" s="21">
        <f>E33*C33</f>
        <v>12600</v>
      </c>
      <c r="G33" s="80"/>
      <c r="H33" s="21"/>
      <c r="J33" s="329">
        <v>1</v>
      </c>
      <c r="K33" s="330">
        <v>24</v>
      </c>
      <c r="L33" s="331">
        <v>12600</v>
      </c>
      <c r="N33" s="329">
        <f>R33-J33</f>
        <v>0</v>
      </c>
      <c r="O33" s="330">
        <f>S33-K33</f>
        <v>0</v>
      </c>
      <c r="P33" s="331">
        <f>T33-L33</f>
        <v>0</v>
      </c>
      <c r="R33" s="329">
        <f>S33/C33</f>
        <v>1</v>
      </c>
      <c r="S33" s="330">
        <f>'EIFS -STAND ALONE (400MM)'!S32</f>
        <v>24</v>
      </c>
      <c r="T33" s="331">
        <f>S33*E33</f>
        <v>12600</v>
      </c>
    </row>
    <row r="34" spans="1:20" s="22" customFormat="1">
      <c r="A34" s="30"/>
      <c r="B34" s="31"/>
      <c r="C34" s="18"/>
      <c r="D34" s="18"/>
      <c r="E34" s="19"/>
      <c r="F34" s="21"/>
      <c r="G34" s="80"/>
      <c r="H34" s="21"/>
      <c r="J34" s="40"/>
      <c r="K34" s="23"/>
      <c r="L34" s="21"/>
      <c r="N34" s="40"/>
      <c r="O34" s="23"/>
      <c r="P34" s="21"/>
      <c r="R34" s="40"/>
      <c r="S34" s="23"/>
      <c r="T34" s="21"/>
    </row>
    <row r="35" spans="1:20" s="22" customFormat="1">
      <c r="A35" s="30"/>
      <c r="B35" s="16"/>
      <c r="C35" s="18"/>
      <c r="D35" s="18"/>
      <c r="E35" s="19"/>
      <c r="F35" s="21"/>
      <c r="G35" s="80"/>
      <c r="H35" s="21"/>
      <c r="J35" s="40"/>
      <c r="K35" s="23"/>
      <c r="L35" s="21"/>
      <c r="N35" s="40"/>
      <c r="O35" s="23"/>
      <c r="P35" s="21"/>
      <c r="R35" s="40"/>
      <c r="S35" s="23"/>
      <c r="T35" s="21"/>
    </row>
    <row r="36" spans="1:20" s="22" customFormat="1" ht="13">
      <c r="A36" s="30"/>
      <c r="B36" s="32" t="s">
        <v>34</v>
      </c>
      <c r="C36" s="18"/>
      <c r="D36" s="18"/>
      <c r="E36" s="19"/>
      <c r="F36" s="21"/>
      <c r="G36" s="80"/>
      <c r="H36" s="21"/>
      <c r="J36" s="40"/>
      <c r="K36" s="23"/>
      <c r="L36" s="21"/>
      <c r="N36" s="40"/>
      <c r="O36" s="23"/>
      <c r="P36" s="21"/>
      <c r="R36" s="40"/>
      <c r="S36" s="23"/>
      <c r="T36" s="21"/>
    </row>
    <row r="37" spans="1:20" s="22" customFormat="1">
      <c r="A37" s="30"/>
      <c r="B37" s="31"/>
      <c r="C37" s="18"/>
      <c r="D37" s="18"/>
      <c r="E37" s="19"/>
      <c r="F37" s="21"/>
      <c r="G37" s="80"/>
      <c r="H37" s="21"/>
      <c r="J37" s="40"/>
      <c r="K37" s="23"/>
      <c r="L37" s="21"/>
      <c r="N37" s="40"/>
      <c r="O37" s="23"/>
      <c r="P37" s="21"/>
      <c r="R37" s="40"/>
      <c r="S37" s="23"/>
      <c r="T37" s="21"/>
    </row>
    <row r="38" spans="1:20" s="22" customFormat="1" ht="69.75" customHeight="1">
      <c r="A38" s="30"/>
      <c r="B38" s="16" t="s">
        <v>35</v>
      </c>
      <c r="C38" s="18"/>
      <c r="D38" s="18"/>
      <c r="E38" s="19"/>
      <c r="F38" s="21"/>
      <c r="G38" s="80"/>
      <c r="H38" s="21"/>
      <c r="J38" s="40"/>
      <c r="K38" s="23"/>
      <c r="L38" s="21"/>
      <c r="N38" s="40"/>
      <c r="O38" s="23"/>
      <c r="P38" s="21"/>
      <c r="R38" s="40"/>
      <c r="S38" s="23"/>
      <c r="T38" s="21"/>
    </row>
    <row r="39" spans="1:20" s="22" customFormat="1">
      <c r="A39" s="30"/>
      <c r="B39" s="31"/>
      <c r="C39" s="18"/>
      <c r="D39" s="18"/>
      <c r="E39" s="19"/>
      <c r="F39" s="21"/>
      <c r="G39" s="80"/>
      <c r="H39" s="21"/>
      <c r="J39" s="40"/>
      <c r="K39" s="23"/>
      <c r="L39" s="21"/>
      <c r="N39" s="40"/>
      <c r="O39" s="23"/>
      <c r="P39" s="21"/>
      <c r="R39" s="40"/>
      <c r="S39" s="23"/>
      <c r="T39" s="21"/>
    </row>
    <row r="40" spans="1:20" s="22" customFormat="1" ht="13">
      <c r="A40" s="30"/>
      <c r="B40" s="32" t="s">
        <v>14</v>
      </c>
      <c r="C40" s="18"/>
      <c r="D40" s="18"/>
      <c r="E40" s="19"/>
      <c r="F40" s="21"/>
      <c r="G40" s="80"/>
      <c r="H40" s="21"/>
      <c r="J40" s="40"/>
      <c r="K40" s="23"/>
      <c r="L40" s="21"/>
      <c r="N40" s="40"/>
      <c r="O40" s="23"/>
      <c r="P40" s="21"/>
      <c r="R40" s="40"/>
      <c r="S40" s="23"/>
      <c r="T40" s="21"/>
    </row>
    <row r="41" spans="1:20" s="22" customFormat="1">
      <c r="A41" s="30"/>
      <c r="B41" s="31"/>
      <c r="C41" s="18"/>
      <c r="D41" s="18"/>
      <c r="E41" s="19"/>
      <c r="F41" s="21"/>
      <c r="G41" s="80"/>
      <c r="H41" s="21"/>
      <c r="J41" s="40"/>
      <c r="K41" s="23"/>
      <c r="L41" s="21"/>
      <c r="N41" s="40"/>
      <c r="O41" s="23"/>
      <c r="P41" s="21"/>
      <c r="R41" s="40"/>
      <c r="S41" s="23"/>
      <c r="T41" s="21"/>
    </row>
    <row r="42" spans="1:20" s="22" customFormat="1" ht="14.5">
      <c r="A42" s="25" t="s">
        <v>15</v>
      </c>
      <c r="B42" s="26" t="s">
        <v>36</v>
      </c>
      <c r="C42" s="27">
        <v>1298</v>
      </c>
      <c r="D42" s="28" t="s">
        <v>17</v>
      </c>
      <c r="E42" s="19">
        <v>175</v>
      </c>
      <c r="F42" s="21">
        <f>E42*C42</f>
        <v>227150</v>
      </c>
      <c r="G42" s="80">
        <v>5.9093990755007708E-2</v>
      </c>
      <c r="H42" s="21">
        <f>G42*F42</f>
        <v>13423.2</v>
      </c>
      <c r="J42" s="329">
        <v>0.78291599333280393</v>
      </c>
      <c r="K42" s="330">
        <v>1016.2249593459795</v>
      </c>
      <c r="L42" s="331">
        <v>177839.36788554641</v>
      </c>
      <c r="N42" s="329">
        <f>R42-J42</f>
        <v>7.0045197969709205E-3</v>
      </c>
      <c r="O42" s="330">
        <f>S42-K42</f>
        <v>9.0918666964681734</v>
      </c>
      <c r="P42" s="331">
        <f>T42-L42</f>
        <v>1591.0766718819505</v>
      </c>
      <c r="R42" s="329">
        <f>S42/C42</f>
        <v>0.78992051312977485</v>
      </c>
      <c r="S42" s="507">
        <f>77.88-VARIATIONS!K9-VARIATIONS!K24+'EIFS RENDER'!Q21+244.28</f>
        <v>1025.3168260424477</v>
      </c>
      <c r="T42" s="331">
        <f>S42*E42</f>
        <v>179430.44455742836</v>
      </c>
    </row>
    <row r="43" spans="1:20" s="22" customFormat="1">
      <c r="A43" s="30"/>
      <c r="B43" s="31"/>
      <c r="C43" s="18"/>
      <c r="D43" s="18"/>
      <c r="E43" s="19"/>
      <c r="F43" s="21"/>
      <c r="G43" s="80"/>
      <c r="H43" s="21"/>
      <c r="J43" s="40"/>
      <c r="K43" s="23"/>
      <c r="L43" s="21"/>
      <c r="N43" s="40"/>
      <c r="O43" s="23"/>
      <c r="P43" s="21"/>
      <c r="R43" s="40"/>
      <c r="S43" s="23"/>
      <c r="T43" s="21"/>
    </row>
    <row r="44" spans="1:20" s="22" customFormat="1">
      <c r="A44" s="30"/>
      <c r="B44" s="31" t="s">
        <v>38</v>
      </c>
      <c r="C44" s="18"/>
      <c r="D44" s="18"/>
      <c r="E44" s="19"/>
      <c r="F44" s="21">
        <v>-199810</v>
      </c>
      <c r="G44" s="80">
        <f>SUM(H13:H42)/SUM(F13:F42)</f>
        <v>0.33370338064573479</v>
      </c>
      <c r="H44" s="21">
        <f>G44*F44</f>
        <v>-66677.272486824266</v>
      </c>
      <c r="J44" s="40">
        <v>0.3337</v>
      </c>
      <c r="K44" s="20">
        <v>0</v>
      </c>
      <c r="L44" s="21">
        <v>-66677</v>
      </c>
      <c r="N44" s="40">
        <f>R44-J44</f>
        <v>0</v>
      </c>
      <c r="O44" s="20">
        <f>S44-K44</f>
        <v>0</v>
      </c>
      <c r="P44" s="21">
        <f>T44-L44</f>
        <v>0</v>
      </c>
      <c r="R44" s="40">
        <v>0.3337</v>
      </c>
      <c r="S44" s="20">
        <f>R44*C44</f>
        <v>0</v>
      </c>
      <c r="T44" s="21">
        <f>ROUND(R44*F44,0)</f>
        <v>-66677</v>
      </c>
    </row>
    <row r="45" spans="1:20" s="22" customFormat="1">
      <c r="A45" s="30"/>
      <c r="B45" s="31"/>
      <c r="C45" s="18"/>
      <c r="D45" s="18"/>
      <c r="E45" s="19"/>
      <c r="F45" s="21"/>
      <c r="G45" s="80"/>
      <c r="H45" s="21"/>
      <c r="J45" s="40"/>
      <c r="K45" s="23"/>
      <c r="L45" s="21"/>
      <c r="N45" s="40"/>
      <c r="O45" s="23"/>
      <c r="P45" s="21"/>
      <c r="R45" s="40"/>
      <c r="S45" s="23"/>
      <c r="T45" s="21"/>
    </row>
    <row r="46" spans="1:20" s="22" customFormat="1" ht="13" thickBot="1">
      <c r="A46" s="30"/>
      <c r="B46" s="16"/>
      <c r="C46" s="18"/>
      <c r="D46" s="18"/>
      <c r="E46" s="19"/>
      <c r="F46" s="21"/>
      <c r="G46" s="80"/>
      <c r="H46" s="21"/>
      <c r="J46" s="40"/>
      <c r="K46" s="23"/>
      <c r="L46" s="21"/>
      <c r="N46" s="40"/>
      <c r="O46" s="23"/>
      <c r="P46" s="21"/>
      <c r="R46" s="40"/>
      <c r="S46" s="23"/>
      <c r="T46" s="21"/>
    </row>
    <row r="47" spans="1:20" s="22" customFormat="1" ht="14" thickTop="1" thickBot="1">
      <c r="A47" s="33"/>
      <c r="B47" s="34" t="s">
        <v>37</v>
      </c>
      <c r="C47" s="34"/>
      <c r="D47" s="34"/>
      <c r="E47" s="34"/>
      <c r="F47" s="82">
        <f>SUM(F13:F45)</f>
        <v>1600000</v>
      </c>
      <c r="G47" s="81"/>
      <c r="H47" s="35">
        <f>SUM(H4:H46)</f>
        <v>533925.40903317567</v>
      </c>
      <c r="I47" s="29"/>
      <c r="J47" s="41"/>
      <c r="K47" s="36"/>
      <c r="L47" s="82">
        <f>SUM(L13:L45)</f>
        <v>1067811.0797940828</v>
      </c>
      <c r="M47" s="29"/>
      <c r="N47" s="41"/>
      <c r="O47" s="36"/>
      <c r="P47" s="82">
        <f>SUM(P13:P45)</f>
        <v>93707.666728593351</v>
      </c>
      <c r="Q47" s="29"/>
      <c r="R47" s="41"/>
      <c r="S47" s="36">
        <f>T47/F47</f>
        <v>0.72594921657667277</v>
      </c>
      <c r="T47" s="82">
        <f>SUM(T13:T45)</f>
        <v>1161518.7465226764</v>
      </c>
    </row>
    <row r="48" spans="1:20" ht="13" thickTop="1"/>
  </sheetData>
  <mergeCells count="11">
    <mergeCell ref="N2:P2"/>
    <mergeCell ref="R2:T2"/>
    <mergeCell ref="J2:L2"/>
    <mergeCell ref="A1:H1"/>
    <mergeCell ref="A2:A3"/>
    <mergeCell ref="B2:B3"/>
    <mergeCell ref="C2:C3"/>
    <mergeCell ref="D2:D3"/>
    <mergeCell ref="E2:E3"/>
    <mergeCell ref="F2:F3"/>
    <mergeCell ref="G2:H2"/>
  </mergeCells>
  <conditionalFormatting sqref="R4:R46">
    <cfRule type="cellIs" dxfId="1" priority="1" operator="greaterThanOrEqual">
      <formula>1</formula>
    </cfRule>
  </conditionalFormatting>
  <pageMargins left="0.39370078740157483" right="0.39370078740157483" top="0.39370078740157483" bottom="0.39370078740157483" header="0.31496062992125984" footer="0.25590551181102361"/>
  <pageSetup paperSize="9" scale="49" orientation="landscape" r:id="rId1"/>
  <headerFooter>
    <oddFooter>&amp;LPlot 18 Bill of Quantities</oddFooter>
  </headerFooter>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pageSetUpPr fitToPage="1"/>
  </sheetPr>
  <dimension ref="B1:S11"/>
  <sheetViews>
    <sheetView view="pageBreakPreview" zoomScale="70" zoomScaleNormal="100" zoomScaleSheetLayoutView="70" workbookViewId="0">
      <selection activeCell="C29" sqref="C29"/>
    </sheetView>
  </sheetViews>
  <sheetFormatPr defaultColWidth="9.08984375" defaultRowHeight="14.5"/>
  <cols>
    <col min="1" max="1" width="2.08984375" style="100" customWidth="1"/>
    <col min="2" max="2" width="4.54296875" style="100" customWidth="1"/>
    <col min="3" max="3" width="38.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54296875" style="100" bestFit="1"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8" width="12.08984375" style="147" customWidth="1"/>
    <col min="19" max="19" width="15.6328125" style="147" customWidth="1"/>
    <col min="20" max="16384" width="9.08984375" style="100"/>
  </cols>
  <sheetData>
    <row r="1" spans="2:19"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201" t="s">
        <v>80</v>
      </c>
      <c r="S1" s="200" t="s">
        <v>81</v>
      </c>
    </row>
    <row r="2" spans="2:19" ht="15" thickBot="1">
      <c r="B2" s="105" t="s">
        <v>113</v>
      </c>
      <c r="C2" s="106"/>
      <c r="D2" s="106"/>
      <c r="E2" s="106"/>
      <c r="F2" s="106"/>
      <c r="G2" s="107"/>
      <c r="H2" s="108" t="s">
        <v>70</v>
      </c>
      <c r="I2" s="109" t="s">
        <v>83</v>
      </c>
      <c r="J2" s="109" t="s">
        <v>84</v>
      </c>
      <c r="K2" s="110" t="s">
        <v>85</v>
      </c>
      <c r="L2" s="111"/>
      <c r="M2" s="112" t="s">
        <v>70</v>
      </c>
      <c r="N2" s="109" t="s">
        <v>83</v>
      </c>
      <c r="O2" s="109" t="s">
        <v>84</v>
      </c>
      <c r="P2" s="110" t="s">
        <v>85</v>
      </c>
      <c r="Q2" s="202"/>
      <c r="R2" s="203"/>
      <c r="S2" s="202" t="s">
        <v>86</v>
      </c>
    </row>
    <row r="3" spans="2:19">
      <c r="B3" s="121">
        <v>4</v>
      </c>
      <c r="C3" s="122" t="s">
        <v>108</v>
      </c>
      <c r="D3" s="122" t="s">
        <v>93</v>
      </c>
      <c r="E3" s="122" t="s">
        <v>109</v>
      </c>
      <c r="F3" s="124" t="s">
        <v>94</v>
      </c>
      <c r="G3" s="125"/>
      <c r="H3" s="126">
        <v>1</v>
      </c>
      <c r="I3" s="127">
        <v>27.3</v>
      </c>
      <c r="J3" s="127">
        <v>7.6</v>
      </c>
      <c r="K3" s="129">
        <f t="shared" ref="K3" si="0">H3*I3*J3</f>
        <v>207.48</v>
      </c>
      <c r="L3" s="130" t="s">
        <v>110</v>
      </c>
      <c r="M3" s="131">
        <v>2</v>
      </c>
      <c r="N3" s="132">
        <v>3.18</v>
      </c>
      <c r="O3" s="132">
        <v>2.4</v>
      </c>
      <c r="P3" s="133">
        <f t="shared" ref="P3" si="1">M3*N3*O3</f>
        <v>15.263999999999999</v>
      </c>
      <c r="Q3" s="197">
        <f>K3-P3</f>
        <v>192.21599999999998</v>
      </c>
      <c r="R3" s="198">
        <v>192.21599999999998</v>
      </c>
      <c r="S3" s="199">
        <f>Q3-R3</f>
        <v>0</v>
      </c>
    </row>
    <row r="4" spans="2:19">
      <c r="B4" s="126"/>
      <c r="C4" s="135" t="s">
        <v>111</v>
      </c>
      <c r="D4" s="134"/>
      <c r="E4" s="122"/>
      <c r="F4" s="124"/>
      <c r="G4" s="125"/>
      <c r="H4" s="126"/>
      <c r="I4" s="127"/>
      <c r="J4" s="128"/>
      <c r="K4" s="129"/>
      <c r="L4" s="130"/>
      <c r="M4" s="131"/>
      <c r="N4" s="132"/>
      <c r="O4" s="132"/>
      <c r="P4" s="133"/>
      <c r="Q4" s="197"/>
      <c r="R4" s="198"/>
      <c r="S4" s="199"/>
    </row>
    <row r="5" spans="2:19">
      <c r="B5" s="126"/>
      <c r="C5" s="122" t="s">
        <v>114</v>
      </c>
      <c r="D5" s="134"/>
      <c r="E5" s="122"/>
      <c r="F5" s="124"/>
      <c r="G5" s="125"/>
      <c r="H5" s="126"/>
      <c r="I5" s="127"/>
      <c r="J5" s="128"/>
      <c r="K5" s="129"/>
      <c r="L5" s="130"/>
      <c r="M5" s="131"/>
      <c r="N5" s="132"/>
      <c r="O5" s="132"/>
      <c r="P5" s="133"/>
      <c r="Q5" s="197"/>
      <c r="R5" s="198"/>
      <c r="S5" s="199"/>
    </row>
    <row r="6" spans="2:19">
      <c r="B6" s="126"/>
      <c r="C6" s="122"/>
      <c r="D6" s="134"/>
      <c r="E6" s="122"/>
      <c r="F6" s="124"/>
      <c r="G6" s="125"/>
      <c r="H6" s="126"/>
      <c r="I6" s="127"/>
      <c r="J6" s="128"/>
      <c r="K6" s="129"/>
      <c r="L6" s="130"/>
      <c r="M6" s="131"/>
      <c r="N6" s="132"/>
      <c r="O6" s="132"/>
      <c r="P6" s="133"/>
      <c r="Q6" s="197"/>
      <c r="R6" s="198"/>
      <c r="S6" s="199"/>
    </row>
    <row r="7" spans="2:19">
      <c r="B7" s="126"/>
      <c r="C7" s="122"/>
      <c r="D7" s="134"/>
      <c r="E7" s="122"/>
      <c r="F7" s="124"/>
      <c r="G7" s="125"/>
      <c r="H7" s="126"/>
      <c r="I7" s="127"/>
      <c r="J7" s="128"/>
      <c r="K7" s="129"/>
      <c r="L7" s="130"/>
      <c r="M7" s="131"/>
      <c r="N7" s="132"/>
      <c r="O7" s="132"/>
      <c r="P7" s="133"/>
      <c r="Q7" s="197"/>
      <c r="R7" s="198"/>
      <c r="S7" s="199"/>
    </row>
    <row r="8" spans="2:19">
      <c r="B8" s="126"/>
      <c r="C8" s="122"/>
      <c r="D8" s="122"/>
      <c r="E8" s="122"/>
      <c r="F8" s="124"/>
      <c r="G8" s="125"/>
      <c r="H8" s="126"/>
      <c r="I8" s="127"/>
      <c r="J8" s="127"/>
      <c r="K8" s="129"/>
      <c r="L8" s="130"/>
      <c r="M8" s="131"/>
      <c r="N8" s="132"/>
      <c r="O8" s="132"/>
      <c r="P8" s="133"/>
      <c r="Q8" s="197"/>
      <c r="R8" s="198"/>
      <c r="S8" s="199"/>
    </row>
    <row r="9" spans="2:19">
      <c r="B9" s="126"/>
      <c r="C9" s="122"/>
      <c r="D9" s="122"/>
      <c r="E9" s="123"/>
      <c r="F9" s="124"/>
      <c r="G9" s="125"/>
      <c r="H9" s="126"/>
      <c r="I9" s="127"/>
      <c r="J9" s="128"/>
      <c r="K9" s="129"/>
      <c r="L9" s="130"/>
      <c r="M9" s="131"/>
      <c r="N9" s="132"/>
      <c r="O9" s="132"/>
      <c r="P9" s="133"/>
      <c r="Q9" s="197"/>
      <c r="R9" s="198"/>
      <c r="S9" s="199"/>
    </row>
    <row r="10" spans="2:19" ht="15" customHeight="1" thickBot="1">
      <c r="B10" s="136"/>
      <c r="C10" s="137"/>
      <c r="D10" s="137"/>
      <c r="E10" s="137"/>
      <c r="F10" s="138"/>
      <c r="G10" s="139"/>
      <c r="H10" s="140"/>
      <c r="I10" s="141"/>
      <c r="J10" s="141"/>
      <c r="K10" s="142"/>
      <c r="L10" s="143"/>
      <c r="M10" s="144"/>
      <c r="N10" s="145"/>
      <c r="O10" s="145"/>
      <c r="P10" s="146"/>
      <c r="Q10" s="217"/>
      <c r="R10" s="209"/>
      <c r="S10" s="210"/>
    </row>
    <row r="11" spans="2:19">
      <c r="K11" s="147"/>
      <c r="N11" s="147"/>
      <c r="O11" s="147"/>
      <c r="P11" s="147" t="s">
        <v>37</v>
      </c>
      <c r="Q11" s="148">
        <f>SUM(Q3:Q10)</f>
        <v>192.21599999999998</v>
      </c>
      <c r="R11" s="148">
        <f>SUM(R3:R10)</f>
        <v>192.21599999999998</v>
      </c>
      <c r="S11" s="149">
        <f>SUM(S3:S10)</f>
        <v>0</v>
      </c>
    </row>
  </sheetData>
  <mergeCells count="2">
    <mergeCell ref="H1:K1"/>
    <mergeCell ref="M1:P1"/>
  </mergeCells>
  <printOptions horizontalCentered="1"/>
  <pageMargins left="0.25" right="0.25" top="0.75" bottom="0.75" header="0.3" footer="0.3"/>
  <pageSetup paperSize="9" scale="5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435F-3180-481E-A540-2064D1F19FCD}">
  <sheetPr>
    <tabColor rgb="FFFFFF00"/>
    <pageSetUpPr fitToPage="1"/>
  </sheetPr>
  <dimension ref="B2:V24"/>
  <sheetViews>
    <sheetView view="pageBreakPreview" topLeftCell="I1" zoomScale="80" zoomScaleNormal="70" zoomScaleSheetLayoutView="80" workbookViewId="0">
      <selection activeCell="R21" sqref="R21"/>
    </sheetView>
  </sheetViews>
  <sheetFormatPr defaultColWidth="9.1796875" defaultRowHeight="14.5"/>
  <cols>
    <col min="1" max="1" width="2.1796875" style="100" customWidth="1"/>
    <col min="2" max="2" width="3.54296875" style="100" customWidth="1"/>
    <col min="3" max="3" width="21" style="100" customWidth="1"/>
    <col min="4" max="4" width="23.7265625" style="100" customWidth="1"/>
    <col min="5" max="5" width="10.453125" style="100" customWidth="1"/>
    <col min="6" max="6" width="12.81640625" style="100" customWidth="1"/>
    <col min="7" max="7" width="10" style="100" customWidth="1"/>
    <col min="8" max="8" width="3" style="100" customWidth="1"/>
    <col min="9" max="10" width="7.1796875" style="100" customWidth="1"/>
    <col min="11" max="11" width="8.1796875" style="100" customWidth="1"/>
    <col min="12" max="12" width="12" style="100" customWidth="1"/>
    <col min="13" max="13" width="3" style="101" customWidth="1"/>
    <col min="14" max="15" width="7.1796875" style="100" customWidth="1"/>
    <col min="16" max="16" width="8.1796875" style="100" customWidth="1"/>
    <col min="17" max="17" width="12" style="147" customWidth="1"/>
    <col min="18" max="18" width="11.54296875" style="100" customWidth="1"/>
    <col min="19" max="19" width="11" style="147" customWidth="1"/>
    <col min="20" max="20" width="11.54296875" style="147" customWidth="1"/>
    <col min="21" max="21" width="13.26953125" style="147" customWidth="1"/>
    <col min="22" max="22" width="15.81640625" style="100" customWidth="1"/>
    <col min="23" max="16384" width="9.17968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53" t="str">
        <f>'Progress Bill'!B13</f>
        <v>EIFS System with TERRACO finishes (TERRACO acid wash finishes) with Built-up 75mm</v>
      </c>
      <c r="P10" s="232"/>
      <c r="Q10" s="334"/>
      <c r="R10" s="98"/>
      <c r="S10" s="334"/>
      <c r="T10" s="340"/>
      <c r="U10" s="357"/>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33" t="s">
        <v>115</v>
      </c>
      <c r="S11" s="200" t="s">
        <v>116</v>
      </c>
      <c r="T11" s="341" t="s">
        <v>117</v>
      </c>
      <c r="U11" s="358" t="s">
        <v>118</v>
      </c>
      <c r="V11" s="254" t="s">
        <v>176</v>
      </c>
    </row>
    <row r="12" spans="2:22" ht="15" thickBot="1">
      <c r="B12" s="105" t="s">
        <v>272</v>
      </c>
      <c r="C12" s="106"/>
      <c r="D12" s="106"/>
      <c r="E12" s="106"/>
      <c r="F12" s="106"/>
      <c r="G12" s="107"/>
      <c r="H12" s="108" t="s">
        <v>70</v>
      </c>
      <c r="I12" s="109" t="s">
        <v>83</v>
      </c>
      <c r="J12" s="109" t="s">
        <v>84</v>
      </c>
      <c r="K12" s="110" t="s">
        <v>85</v>
      </c>
      <c r="L12" s="111"/>
      <c r="M12" s="112" t="s">
        <v>70</v>
      </c>
      <c r="N12" s="109" t="s">
        <v>83</v>
      </c>
      <c r="O12" s="109" t="s">
        <v>84</v>
      </c>
      <c r="P12" s="110" t="s">
        <v>85</v>
      </c>
      <c r="Q12" s="202"/>
      <c r="R12" s="235"/>
      <c r="S12" s="202"/>
      <c r="T12" s="342"/>
      <c r="U12" s="361" t="s">
        <v>86</v>
      </c>
      <c r="V12" s="255"/>
    </row>
    <row r="13" spans="2:22">
      <c r="B13" s="114"/>
      <c r="C13" s="115"/>
      <c r="D13" s="115"/>
      <c r="E13" s="115"/>
      <c r="F13" s="116"/>
      <c r="G13" s="116"/>
      <c r="H13" s="114"/>
      <c r="I13" s="117"/>
      <c r="J13" s="117"/>
      <c r="K13" s="118"/>
      <c r="L13" s="119"/>
      <c r="M13" s="120"/>
      <c r="N13" s="115"/>
      <c r="O13" s="115"/>
      <c r="P13" s="118"/>
      <c r="Q13" s="197"/>
      <c r="R13" s="508"/>
      <c r="S13" s="238"/>
      <c r="T13" s="239"/>
      <c r="U13" s="362"/>
      <c r="V13" s="256"/>
    </row>
    <row r="14" spans="2:22">
      <c r="B14" s="189">
        <v>1</v>
      </c>
      <c r="C14" s="318" t="s">
        <v>257</v>
      </c>
      <c r="D14" s="122" t="s">
        <v>248</v>
      </c>
      <c r="E14" s="157" t="s">
        <v>258</v>
      </c>
      <c r="F14" s="158" t="s">
        <v>259</v>
      </c>
      <c r="G14" s="159" t="s">
        <v>260</v>
      </c>
      <c r="H14" s="160">
        <v>1</v>
      </c>
      <c r="I14" s="162">
        <v>12.25</v>
      </c>
      <c r="J14" s="162">
        <v>4.75</v>
      </c>
      <c r="K14" s="129">
        <f>H14*I14*J14</f>
        <v>58.1875</v>
      </c>
      <c r="L14" s="130"/>
      <c r="M14" s="131">
        <v>0</v>
      </c>
      <c r="N14" s="132">
        <v>0</v>
      </c>
      <c r="O14" s="132">
        <v>0</v>
      </c>
      <c r="P14" s="133">
        <v>0</v>
      </c>
      <c r="Q14" s="221">
        <f>(K14+K15)-P14</f>
        <v>58.1875</v>
      </c>
      <c r="R14" s="547">
        <v>0.9</v>
      </c>
      <c r="S14" s="338">
        <f>Q14*R14</f>
        <v>52.368749999999999</v>
      </c>
      <c r="T14" s="343">
        <v>46.550000000000004</v>
      </c>
      <c r="U14" s="326">
        <f>S14-T14</f>
        <v>5.8187499999999943</v>
      </c>
      <c r="V14" s="256"/>
    </row>
    <row r="15" spans="2:22">
      <c r="B15" s="126"/>
      <c r="C15" s="163" t="s">
        <v>540</v>
      </c>
      <c r="D15" s="122"/>
      <c r="E15" s="157"/>
      <c r="F15" s="158"/>
      <c r="G15" s="159"/>
      <c r="H15" s="160"/>
      <c r="I15" s="162"/>
      <c r="J15" s="127"/>
      <c r="K15" s="129"/>
      <c r="L15" s="130"/>
      <c r="M15" s="131"/>
      <c r="N15" s="132"/>
      <c r="O15" s="132"/>
      <c r="P15" s="133"/>
      <c r="Q15" s="221"/>
      <c r="R15" s="509"/>
      <c r="S15" s="338"/>
      <c r="T15" s="343"/>
      <c r="U15" s="326"/>
      <c r="V15" s="256"/>
    </row>
    <row r="16" spans="2:22">
      <c r="B16" s="126"/>
      <c r="C16" s="163"/>
      <c r="D16" s="134"/>
      <c r="E16" s="123"/>
      <c r="F16" s="124"/>
      <c r="G16" s="125"/>
      <c r="H16" s="126"/>
      <c r="I16" s="127"/>
      <c r="J16" s="127"/>
      <c r="K16" s="129"/>
      <c r="L16" s="130"/>
      <c r="M16" s="131"/>
      <c r="N16" s="132"/>
      <c r="O16" s="132"/>
      <c r="P16" s="133"/>
      <c r="Q16" s="221"/>
      <c r="R16" s="509"/>
      <c r="S16" s="338"/>
      <c r="T16" s="343"/>
      <c r="U16" s="326"/>
      <c r="V16" s="256"/>
    </row>
    <row r="17" spans="2:22">
      <c r="B17" s="275">
        <v>2</v>
      </c>
      <c r="C17" s="163" t="s">
        <v>319</v>
      </c>
      <c r="D17" s="122" t="s">
        <v>320</v>
      </c>
      <c r="E17" s="157" t="s">
        <v>321</v>
      </c>
      <c r="F17" s="158" t="s">
        <v>259</v>
      </c>
      <c r="G17" s="159"/>
      <c r="H17" s="275">
        <v>1</v>
      </c>
      <c r="I17" s="285">
        <f>13.923-1.5</f>
        <v>12.423</v>
      </c>
      <c r="J17" s="280">
        <v>3.2610000000000001</v>
      </c>
      <c r="K17" s="192">
        <f>H17*I17*J17</f>
        <v>40.511403000000001</v>
      </c>
      <c r="L17" s="96" t="s">
        <v>337</v>
      </c>
      <c r="M17" s="193">
        <v>1</v>
      </c>
      <c r="N17" s="194">
        <v>1</v>
      </c>
      <c r="O17" s="194">
        <v>2.1</v>
      </c>
      <c r="P17" s="195">
        <f>PRODUCT(M17:O17)</f>
        <v>2.1</v>
      </c>
      <c r="Q17" s="221">
        <f>(K17+K18)-P17</f>
        <v>38.411403</v>
      </c>
      <c r="R17" s="509">
        <v>0.7</v>
      </c>
      <c r="S17" s="338">
        <f>Q17*R17</f>
        <v>26.887982099999999</v>
      </c>
      <c r="T17" s="343">
        <v>26.887982099999999</v>
      </c>
      <c r="U17" s="326">
        <f>S17-T17</f>
        <v>0</v>
      </c>
      <c r="V17" s="256"/>
    </row>
    <row r="18" spans="2:22">
      <c r="B18" s="160"/>
      <c r="C18" s="163" t="s">
        <v>322</v>
      </c>
      <c r="D18" s="157"/>
      <c r="E18" s="157"/>
      <c r="F18" s="158"/>
      <c r="G18" s="159"/>
      <c r="H18" s="160"/>
      <c r="I18" s="162"/>
      <c r="J18" s="128"/>
      <c r="K18" s="129"/>
      <c r="L18" s="130"/>
      <c r="M18" s="131"/>
      <c r="N18" s="132"/>
      <c r="O18" s="132"/>
      <c r="P18" s="133"/>
      <c r="Q18" s="376"/>
      <c r="R18" s="510"/>
      <c r="S18" s="242"/>
      <c r="T18" s="374"/>
      <c r="U18" s="375"/>
      <c r="V18" s="256"/>
    </row>
    <row r="19" spans="2:22">
      <c r="B19" s="160"/>
      <c r="C19" s="164"/>
      <c r="D19" s="122"/>
      <c r="E19" s="167"/>
      <c r="F19" s="124"/>
      <c r="G19" s="159"/>
      <c r="H19" s="160"/>
      <c r="I19" s="162"/>
      <c r="J19" s="127"/>
      <c r="K19" s="168"/>
      <c r="L19" s="166"/>
      <c r="M19" s="169"/>
      <c r="N19" s="170"/>
      <c r="O19" s="170"/>
      <c r="P19" s="171"/>
      <c r="Q19" s="221"/>
      <c r="R19" s="510"/>
      <c r="S19" s="338"/>
      <c r="T19" s="343"/>
      <c r="U19" s="326"/>
      <c r="V19" s="256"/>
    </row>
    <row r="20" spans="2:22">
      <c r="B20" s="160">
        <v>3</v>
      </c>
      <c r="C20" s="161" t="s">
        <v>484</v>
      </c>
      <c r="D20" s="122" t="s">
        <v>485</v>
      </c>
      <c r="E20" s="167" t="s">
        <v>486</v>
      </c>
      <c r="F20" s="158" t="s">
        <v>487</v>
      </c>
      <c r="G20" s="159"/>
      <c r="H20" s="160">
        <v>1</v>
      </c>
      <c r="I20" s="162">
        <v>6.5069999999999997</v>
      </c>
      <c r="J20" s="172">
        <v>2.9</v>
      </c>
      <c r="K20" s="129">
        <f t="shared" ref="K20" si="0">H20*I20*J20</f>
        <v>18.870299999999997</v>
      </c>
      <c r="L20" s="96"/>
      <c r="M20" s="174">
        <v>1</v>
      </c>
      <c r="N20" s="175">
        <v>1</v>
      </c>
      <c r="O20" s="175">
        <v>2.1</v>
      </c>
      <c r="P20" s="195">
        <f t="shared" ref="P20" si="1">PRODUCT(M20:O20)</f>
        <v>2.1</v>
      </c>
      <c r="Q20" s="221">
        <f>(K20+K21)-P20</f>
        <v>16.770299999999995</v>
      </c>
      <c r="R20" s="579">
        <v>0.7</v>
      </c>
      <c r="S20" s="338">
        <f t="shared" ref="S20" si="2">Q20*R20</f>
        <v>11.739209999999996</v>
      </c>
      <c r="T20" s="343">
        <v>0</v>
      </c>
      <c r="U20" s="326">
        <f t="shared" ref="U20" si="3">S20-T20</f>
        <v>11.739209999999996</v>
      </c>
      <c r="V20" s="256"/>
    </row>
    <row r="21" spans="2:22">
      <c r="B21" s="160"/>
      <c r="C21" s="161" t="s">
        <v>488</v>
      </c>
      <c r="D21" s="157"/>
      <c r="E21" s="167"/>
      <c r="F21" s="158"/>
      <c r="G21" s="159"/>
      <c r="H21" s="160"/>
      <c r="I21" s="162"/>
      <c r="J21" s="162"/>
      <c r="K21" s="162"/>
      <c r="L21" s="96"/>
      <c r="M21" s="162"/>
      <c r="N21" s="162"/>
      <c r="O21" s="162"/>
      <c r="P21" s="162"/>
      <c r="Q21" s="221"/>
      <c r="R21" s="509"/>
      <c r="S21" s="338"/>
      <c r="T21" s="343"/>
      <c r="U21" s="326"/>
      <c r="V21" s="256"/>
    </row>
    <row r="22" spans="2:22">
      <c r="B22" s="160"/>
      <c r="C22" s="161"/>
      <c r="D22" s="157"/>
      <c r="E22" s="167"/>
      <c r="F22" s="158"/>
      <c r="G22" s="159"/>
      <c r="H22" s="160"/>
      <c r="I22" s="162"/>
      <c r="J22" s="162"/>
      <c r="K22" s="162"/>
      <c r="L22" s="96"/>
      <c r="M22" s="162"/>
      <c r="N22" s="162"/>
      <c r="O22" s="162"/>
      <c r="P22" s="162"/>
      <c r="Q22" s="221"/>
      <c r="R22" s="509"/>
      <c r="S22" s="338"/>
      <c r="T22" s="343"/>
      <c r="U22" s="326"/>
      <c r="V22" s="256"/>
    </row>
    <row r="23" spans="2:22" ht="15" thickBot="1">
      <c r="B23" s="140"/>
      <c r="C23" s="249"/>
      <c r="D23" s="137"/>
      <c r="E23" s="137"/>
      <c r="F23" s="138"/>
      <c r="G23" s="139"/>
      <c r="H23" s="140"/>
      <c r="I23" s="141"/>
      <c r="J23" s="141"/>
      <c r="K23" s="142"/>
      <c r="L23" s="143"/>
      <c r="M23" s="144"/>
      <c r="N23" s="145"/>
      <c r="O23" s="145"/>
      <c r="P23" s="146"/>
      <c r="Q23" s="337"/>
      <c r="R23" s="509"/>
      <c r="S23" s="208"/>
      <c r="T23" s="251"/>
      <c r="U23" s="363"/>
      <c r="V23" s="258"/>
    </row>
    <row r="24" spans="2:22">
      <c r="K24" s="147"/>
      <c r="N24" s="147"/>
      <c r="O24" s="147"/>
      <c r="P24" s="147" t="s">
        <v>37</v>
      </c>
      <c r="Q24" s="148">
        <f>SUM(Q10:Q23)</f>
        <v>113.369203</v>
      </c>
      <c r="R24" s="148"/>
      <c r="S24" s="148">
        <f>SUM(S10:S23)</f>
        <v>90.995942099999994</v>
      </c>
      <c r="T24" s="148">
        <f>SUM(T10:T23)</f>
        <v>73.437982099999999</v>
      </c>
      <c r="U24" s="148">
        <f>SUM(U13:U23)</f>
        <v>17.557959999999991</v>
      </c>
      <c r="V24" s="259"/>
    </row>
  </sheetData>
  <mergeCells count="3">
    <mergeCell ref="B3:U3"/>
    <mergeCell ref="H11:K11"/>
    <mergeCell ref="M11:P11"/>
  </mergeCells>
  <pageMargins left="0.7" right="0.7" top="0.75" bottom="0.75" header="0.3" footer="0.3"/>
  <pageSetup paperSize="9" scale="59"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2A698-F6FF-4F85-A779-657197C56639}">
  <sheetPr>
    <tabColor rgb="FFFFFF00"/>
    <pageSetUpPr fitToPage="1"/>
  </sheetPr>
  <dimension ref="B2:V62"/>
  <sheetViews>
    <sheetView view="pageBreakPreview" topLeftCell="G30" zoomScale="80" zoomScaleNormal="70" zoomScaleSheetLayoutView="80" workbookViewId="0">
      <selection activeCell="R54" sqref="R54"/>
    </sheetView>
  </sheetViews>
  <sheetFormatPr defaultColWidth="9.1796875" defaultRowHeight="14.5"/>
  <cols>
    <col min="1" max="1" width="2.1796875" style="100" customWidth="1"/>
    <col min="2" max="2" width="4.54296875" style="100" customWidth="1"/>
    <col min="3" max="3" width="32.453125" style="100" customWidth="1"/>
    <col min="4" max="4" width="23.54296875" style="100" customWidth="1"/>
    <col min="5" max="5" width="13.54296875" style="100" customWidth="1"/>
    <col min="6" max="6" width="12.1796875" style="100" customWidth="1"/>
    <col min="7" max="7" width="10" style="100" customWidth="1"/>
    <col min="8" max="8" width="4.1796875" style="100" customWidth="1"/>
    <col min="9" max="10" width="7.453125" style="100" customWidth="1"/>
    <col min="11" max="11" width="8.54296875" style="100" customWidth="1"/>
    <col min="12" max="12" width="12.26953125" style="100" customWidth="1"/>
    <col min="13" max="13" width="4.1796875" style="101" customWidth="1"/>
    <col min="14" max="15" width="7.453125" style="100" customWidth="1"/>
    <col min="16" max="16" width="8.54296875" style="100" customWidth="1"/>
    <col min="17" max="17" width="13.54296875" style="147" customWidth="1"/>
    <col min="18" max="18" width="11.26953125" style="100" customWidth="1"/>
    <col min="19" max="21" width="12.54296875" style="147" customWidth="1"/>
    <col min="22" max="22" width="15.81640625" style="100" customWidth="1"/>
    <col min="23" max="16384" width="9.17968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31" t="str">
        <f>'Progress Bill'!B15</f>
        <v>EIFS System with TERRACO finishes (TERRACO acid wash finishes) with Built-up 100mm</v>
      </c>
      <c r="P10" s="232"/>
      <c r="Q10" s="345"/>
      <c r="R10" s="296"/>
      <c r="S10" s="350"/>
      <c r="T10" s="340"/>
      <c r="U10" s="357"/>
    </row>
    <row r="11" spans="2:22" ht="72" customHeight="1"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97" t="s">
        <v>105</v>
      </c>
      <c r="S11" s="200" t="s">
        <v>106</v>
      </c>
      <c r="T11" s="353" t="s">
        <v>80</v>
      </c>
      <c r="U11" s="358" t="s">
        <v>81</v>
      </c>
      <c r="V11" s="298" t="s">
        <v>176</v>
      </c>
    </row>
    <row r="12" spans="2:22" ht="15" thickBot="1">
      <c r="B12" s="105" t="s">
        <v>272</v>
      </c>
      <c r="C12" s="299"/>
      <c r="D12" s="300"/>
      <c r="E12" s="301"/>
      <c r="F12" s="301"/>
      <c r="G12" s="302"/>
      <c r="H12" s="299" t="s">
        <v>70</v>
      </c>
      <c r="I12" s="303" t="s">
        <v>83</v>
      </c>
      <c r="J12" s="303" t="s">
        <v>84</v>
      </c>
      <c r="K12" s="304" t="s">
        <v>85</v>
      </c>
      <c r="L12" s="305"/>
      <c r="M12" s="306" t="s">
        <v>70</v>
      </c>
      <c r="N12" s="303" t="s">
        <v>83</v>
      </c>
      <c r="O12" s="303" t="s">
        <v>84</v>
      </c>
      <c r="P12" s="304" t="s">
        <v>85</v>
      </c>
      <c r="Q12" s="346"/>
      <c r="R12" s="307"/>
      <c r="S12" s="351"/>
      <c r="T12" s="354"/>
      <c r="U12" s="359" t="s">
        <v>86</v>
      </c>
      <c r="V12" s="247"/>
    </row>
    <row r="13" spans="2:22">
      <c r="B13" s="308"/>
      <c r="C13" s="309"/>
      <c r="D13" s="161"/>
      <c r="E13" s="122"/>
      <c r="F13" s="122"/>
      <c r="G13" s="310"/>
      <c r="H13" s="309"/>
      <c r="I13" s="170"/>
      <c r="J13" s="170"/>
      <c r="K13" s="243"/>
      <c r="L13" s="311"/>
      <c r="M13" s="169"/>
      <c r="N13" s="170"/>
      <c r="O13" s="170"/>
      <c r="P13" s="243"/>
      <c r="Q13" s="347"/>
      <c r="R13" s="241"/>
      <c r="S13" s="338"/>
      <c r="T13" s="343"/>
      <c r="U13" s="326"/>
      <c r="V13" s="256"/>
    </row>
    <row r="14" spans="2:22" customFormat="1">
      <c r="B14" s="282">
        <v>2</v>
      </c>
      <c r="C14" s="163" t="s">
        <v>108</v>
      </c>
      <c r="D14" s="123" t="s">
        <v>93</v>
      </c>
      <c r="E14" s="123" t="s">
        <v>109</v>
      </c>
      <c r="F14" s="123" t="s">
        <v>94</v>
      </c>
      <c r="G14" s="283" t="s">
        <v>273</v>
      </c>
      <c r="H14" s="189">
        <v>1</v>
      </c>
      <c r="I14" s="190">
        <v>2.9</v>
      </c>
      <c r="J14" s="190">
        <v>7.6</v>
      </c>
      <c r="K14" s="192">
        <f>H14*I14*J14</f>
        <v>22.04</v>
      </c>
      <c r="L14" s="96" t="s">
        <v>110</v>
      </c>
      <c r="M14" s="193">
        <v>0</v>
      </c>
      <c r="N14" s="194">
        <v>0</v>
      </c>
      <c r="O14" s="194">
        <v>0</v>
      </c>
      <c r="P14" s="195">
        <f>M14*N14*O14</f>
        <v>0</v>
      </c>
      <c r="Q14" s="207">
        <f>K14-P14</f>
        <v>22.04</v>
      </c>
      <c r="R14" s="241">
        <v>0.9</v>
      </c>
      <c r="S14" s="206">
        <f>Q14*R14</f>
        <v>19.835999999999999</v>
      </c>
      <c r="T14" s="343">
        <v>19.835999999999999</v>
      </c>
      <c r="U14" s="326">
        <f>S14-T14</f>
        <v>0</v>
      </c>
      <c r="V14" s="288" t="s">
        <v>274</v>
      </c>
    </row>
    <row r="15" spans="2:22" customFormat="1">
      <c r="B15" s="282"/>
      <c r="C15" s="315" t="s">
        <v>111</v>
      </c>
      <c r="D15" s="196"/>
      <c r="E15" s="123"/>
      <c r="F15" s="123"/>
      <c r="G15" s="283"/>
      <c r="H15" s="189"/>
      <c r="I15" s="190"/>
      <c r="J15" s="280"/>
      <c r="K15" s="192"/>
      <c r="L15" s="96"/>
      <c r="M15" s="193"/>
      <c r="N15" s="194"/>
      <c r="O15" s="194"/>
      <c r="P15" s="195"/>
      <c r="Q15" s="207"/>
      <c r="R15" s="241"/>
      <c r="S15" s="206"/>
      <c r="T15" s="343"/>
      <c r="U15" s="326"/>
      <c r="V15" s="288" t="s">
        <v>275</v>
      </c>
    </row>
    <row r="16" spans="2:22" customFormat="1">
      <c r="B16" s="282"/>
      <c r="C16" s="316" t="s">
        <v>112</v>
      </c>
      <c r="D16" s="196"/>
      <c r="E16" s="123"/>
      <c r="F16" s="123"/>
      <c r="G16" s="283"/>
      <c r="H16" s="189"/>
      <c r="I16" s="190"/>
      <c r="J16" s="280"/>
      <c r="K16" s="192"/>
      <c r="L16" s="96"/>
      <c r="M16" s="193"/>
      <c r="N16" s="194"/>
      <c r="O16" s="194"/>
      <c r="P16" s="195"/>
      <c r="Q16" s="207"/>
      <c r="R16" s="241"/>
      <c r="S16" s="206"/>
      <c r="T16" s="343"/>
      <c r="U16" s="326"/>
      <c r="V16" s="288"/>
    </row>
    <row r="17" spans="2:22" customFormat="1">
      <c r="B17" s="282"/>
      <c r="C17" s="316"/>
      <c r="D17" s="196"/>
      <c r="E17" s="123"/>
      <c r="F17" s="187"/>
      <c r="G17" s="188"/>
      <c r="H17" s="189"/>
      <c r="I17" s="190"/>
      <c r="J17" s="280"/>
      <c r="K17" s="192"/>
      <c r="L17" s="96"/>
      <c r="M17" s="193"/>
      <c r="N17" s="194"/>
      <c r="O17" s="194"/>
      <c r="P17" s="195"/>
      <c r="Q17" s="207"/>
      <c r="R17" s="241"/>
      <c r="S17" s="206"/>
      <c r="T17" s="343"/>
      <c r="U17" s="326"/>
      <c r="V17" s="288"/>
    </row>
    <row r="18" spans="2:22" customFormat="1">
      <c r="B18" s="282">
        <v>3</v>
      </c>
      <c r="C18" s="163" t="s">
        <v>122</v>
      </c>
      <c r="D18" s="123" t="s">
        <v>88</v>
      </c>
      <c r="E18" s="123" t="s">
        <v>123</v>
      </c>
      <c r="F18" s="187" t="s">
        <v>124</v>
      </c>
      <c r="G18" s="188" t="s">
        <v>276</v>
      </c>
      <c r="H18" s="189">
        <v>1</v>
      </c>
      <c r="I18" s="190">
        <v>4</v>
      </c>
      <c r="J18" s="280">
        <v>3.82</v>
      </c>
      <c r="K18" s="192">
        <f>H18*I18*J18</f>
        <v>15.28</v>
      </c>
      <c r="L18" s="96"/>
      <c r="M18" s="193">
        <v>0</v>
      </c>
      <c r="N18" s="194">
        <v>0</v>
      </c>
      <c r="O18" s="194">
        <v>0</v>
      </c>
      <c r="P18" s="195">
        <f>M18*N18*O18</f>
        <v>0</v>
      </c>
      <c r="Q18" s="207">
        <f>K18-P18</f>
        <v>15.28</v>
      </c>
      <c r="R18" s="241">
        <v>0.9</v>
      </c>
      <c r="S18" s="206">
        <f>Q18*R18</f>
        <v>13.751999999999999</v>
      </c>
      <c r="T18" s="343">
        <v>13.752000000000001</v>
      </c>
      <c r="U18" s="326">
        <f>S18-T18</f>
        <v>0</v>
      </c>
      <c r="V18" s="288" t="s">
        <v>274</v>
      </c>
    </row>
    <row r="19" spans="2:22" customFormat="1">
      <c r="B19" s="282"/>
      <c r="C19" s="163" t="s">
        <v>125</v>
      </c>
      <c r="D19" s="196"/>
      <c r="E19" s="123"/>
      <c r="F19" s="187"/>
      <c r="G19" s="188"/>
      <c r="H19" s="189">
        <v>1</v>
      </c>
      <c r="I19" s="190">
        <v>1.7</v>
      </c>
      <c r="J19" s="280">
        <v>4.87</v>
      </c>
      <c r="K19" s="192">
        <f>H19*I19*J19</f>
        <v>8.2789999999999999</v>
      </c>
      <c r="L19" s="96"/>
      <c r="M19" s="193">
        <v>0</v>
      </c>
      <c r="N19" s="194">
        <v>0</v>
      </c>
      <c r="O19" s="194">
        <v>0</v>
      </c>
      <c r="P19" s="195">
        <f>M19*N19*O19</f>
        <v>0</v>
      </c>
      <c r="Q19" s="207">
        <f>K19-P19</f>
        <v>8.2789999999999999</v>
      </c>
      <c r="R19" s="241">
        <v>0.9</v>
      </c>
      <c r="S19" s="206">
        <f>Q19*R19</f>
        <v>7.4511000000000003</v>
      </c>
      <c r="T19" s="343">
        <v>7.4511000000000003</v>
      </c>
      <c r="U19" s="326">
        <f>S19-T19</f>
        <v>0</v>
      </c>
      <c r="V19" s="288" t="s">
        <v>275</v>
      </c>
    </row>
    <row r="20" spans="2:22" customFormat="1">
      <c r="B20" s="282"/>
      <c r="C20" s="163"/>
      <c r="D20" s="196"/>
      <c r="E20" s="123"/>
      <c r="F20" s="187"/>
      <c r="G20" s="188"/>
      <c r="H20" s="189"/>
      <c r="I20" s="190"/>
      <c r="J20" s="280"/>
      <c r="K20" s="192"/>
      <c r="L20" s="96"/>
      <c r="M20" s="193"/>
      <c r="N20" s="194"/>
      <c r="O20" s="194"/>
      <c r="P20" s="195"/>
      <c r="Q20" s="207"/>
      <c r="R20" s="241"/>
      <c r="S20" s="206"/>
      <c r="T20" s="343"/>
      <c r="U20" s="326"/>
      <c r="V20" s="288"/>
    </row>
    <row r="21" spans="2:22" customFormat="1">
      <c r="B21" s="317"/>
      <c r="C21" s="318"/>
      <c r="D21" s="167"/>
      <c r="E21" s="167"/>
      <c r="F21" s="284"/>
      <c r="G21" s="278"/>
      <c r="H21" s="275"/>
      <c r="I21" s="285"/>
      <c r="J21" s="285"/>
      <c r="K21" s="192"/>
      <c r="L21" s="319"/>
      <c r="M21" s="320"/>
      <c r="N21" s="321"/>
      <c r="O21" s="321"/>
      <c r="P21" s="322"/>
      <c r="Q21" s="348"/>
      <c r="R21" s="241"/>
      <c r="S21" s="352"/>
      <c r="T21" s="343"/>
      <c r="U21" s="326"/>
      <c r="V21" s="288"/>
    </row>
    <row r="22" spans="2:22" customFormat="1">
      <c r="B22" s="317">
        <v>13</v>
      </c>
      <c r="C22" s="318" t="s">
        <v>277</v>
      </c>
      <c r="D22" s="123" t="s">
        <v>184</v>
      </c>
      <c r="E22" s="167" t="s">
        <v>136</v>
      </c>
      <c r="F22" s="284" t="s">
        <v>278</v>
      </c>
      <c r="G22" s="278" t="s">
        <v>137</v>
      </c>
      <c r="H22" s="275">
        <v>1</v>
      </c>
      <c r="I22" s="285">
        <f>30.55-I23</f>
        <v>21.23</v>
      </c>
      <c r="J22" s="285">
        <f>J23+2.775</f>
        <v>7.2750000000000004</v>
      </c>
      <c r="K22" s="192">
        <f>H22*I22*J22</f>
        <v>154.44825</v>
      </c>
      <c r="L22" s="319"/>
      <c r="M22" s="323">
        <v>0</v>
      </c>
      <c r="N22" s="324">
        <v>0</v>
      </c>
      <c r="O22" s="324">
        <v>0</v>
      </c>
      <c r="P22" s="325">
        <f>M22*N22*O22</f>
        <v>0</v>
      </c>
      <c r="Q22" s="348">
        <f>SUM(K22:K23)-P22</f>
        <v>196.38825</v>
      </c>
      <c r="R22" s="241">
        <v>0.9</v>
      </c>
      <c r="S22" s="206">
        <f>Q22*R22</f>
        <v>176.749425</v>
      </c>
      <c r="T22" s="343">
        <v>176.74942999999999</v>
      </c>
      <c r="U22" s="326">
        <f>S22-T22</f>
        <v>-4.9999999873762135E-6</v>
      </c>
      <c r="V22" s="288" t="s">
        <v>274</v>
      </c>
    </row>
    <row r="23" spans="2:22" customFormat="1">
      <c r="B23" s="317"/>
      <c r="C23" s="163" t="s">
        <v>138</v>
      </c>
      <c r="D23" s="167"/>
      <c r="E23" s="167"/>
      <c r="F23" s="284"/>
      <c r="G23" s="278"/>
      <c r="H23" s="275">
        <v>1</v>
      </c>
      <c r="I23" s="285">
        <v>9.32</v>
      </c>
      <c r="J23" s="285">
        <v>4.5</v>
      </c>
      <c r="K23" s="192">
        <f>H23*I23*J23</f>
        <v>41.94</v>
      </c>
      <c r="L23" s="319"/>
      <c r="M23" s="320"/>
      <c r="N23" s="321"/>
      <c r="O23" s="321"/>
      <c r="P23" s="322"/>
      <c r="Q23" s="348"/>
      <c r="R23" s="241"/>
      <c r="S23" s="352"/>
      <c r="T23" s="343"/>
      <c r="U23" s="326"/>
      <c r="V23" s="288" t="s">
        <v>275</v>
      </c>
    </row>
    <row r="24" spans="2:22">
      <c r="B24" s="242"/>
      <c r="C24" s="161"/>
      <c r="D24" s="122"/>
      <c r="E24" s="122"/>
      <c r="F24" s="122"/>
      <c r="G24" s="125"/>
      <c r="H24" s="126"/>
      <c r="I24" s="127"/>
      <c r="J24" s="127"/>
      <c r="K24" s="129"/>
      <c r="L24" s="166"/>
      <c r="M24" s="169"/>
      <c r="N24" s="170"/>
      <c r="O24" s="170"/>
      <c r="P24" s="171"/>
      <c r="Q24" s="347"/>
      <c r="R24" s="241"/>
      <c r="S24" s="338"/>
      <c r="T24" s="343"/>
      <c r="U24" s="326"/>
      <c r="V24" s="256"/>
    </row>
    <row r="25" spans="2:22">
      <c r="B25" s="242"/>
      <c r="C25" s="161"/>
      <c r="D25" s="157"/>
      <c r="E25" s="122"/>
      <c r="F25" s="122"/>
      <c r="G25" s="125"/>
      <c r="H25" s="126"/>
      <c r="I25" s="127"/>
      <c r="J25" s="127"/>
      <c r="K25" s="129"/>
      <c r="L25" s="166"/>
      <c r="M25" s="169"/>
      <c r="N25" s="169"/>
      <c r="O25" s="169"/>
      <c r="P25" s="169"/>
      <c r="Q25" s="347"/>
      <c r="R25" s="241"/>
      <c r="S25" s="338"/>
      <c r="T25" s="343"/>
      <c r="U25" s="326"/>
      <c r="V25" s="256"/>
    </row>
    <row r="26" spans="2:22">
      <c r="B26" s="242"/>
      <c r="C26" s="161"/>
      <c r="D26" s="122"/>
      <c r="E26" s="122"/>
      <c r="F26" s="122"/>
      <c r="G26" s="125"/>
      <c r="H26" s="126"/>
      <c r="I26" s="127"/>
      <c r="J26" s="127"/>
      <c r="K26" s="129"/>
      <c r="L26" s="166"/>
      <c r="M26" s="169"/>
      <c r="N26" s="170"/>
      <c r="O26" s="170"/>
      <c r="P26" s="171"/>
      <c r="Q26" s="347"/>
      <c r="R26" s="241"/>
      <c r="S26" s="338"/>
      <c r="T26" s="343"/>
      <c r="U26" s="326"/>
      <c r="V26" s="256"/>
    </row>
    <row r="27" spans="2:22" ht="15" thickBot="1">
      <c r="B27" s="262"/>
      <c r="C27" s="249"/>
      <c r="D27" s="137"/>
      <c r="E27" s="137"/>
      <c r="F27" s="137"/>
      <c r="G27" s="138"/>
      <c r="H27" s="136"/>
      <c r="I27" s="137"/>
      <c r="J27" s="137"/>
      <c r="K27" s="142"/>
      <c r="L27" s="143"/>
      <c r="M27" s="312"/>
      <c r="N27" s="137"/>
      <c r="O27" s="137"/>
      <c r="P27" s="313"/>
      <c r="Q27" s="210"/>
      <c r="R27" s="314"/>
      <c r="S27" s="209"/>
      <c r="T27" s="355"/>
      <c r="U27" s="360"/>
      <c r="V27" s="262"/>
    </row>
    <row r="28" spans="2:22">
      <c r="K28" s="147"/>
      <c r="N28" s="147"/>
      <c r="O28" s="147"/>
      <c r="P28" s="147" t="s">
        <v>37</v>
      </c>
      <c r="Q28" s="148">
        <f>SUM(Q14:Q27)</f>
        <v>241.98725000000002</v>
      </c>
      <c r="R28" s="154"/>
      <c r="S28" s="148">
        <f>SUM(S14:S27)</f>
        <v>217.78852499999999</v>
      </c>
      <c r="T28" s="148">
        <f>SUM(T14:T27)</f>
        <v>217.78852999999998</v>
      </c>
      <c r="U28" s="148">
        <f>SUM(U14:U27)</f>
        <v>-4.9999999873762135E-6</v>
      </c>
    </row>
    <row r="29" spans="2:22" ht="15" thickBot="1">
      <c r="B29" s="253"/>
      <c r="P29" s="232"/>
      <c r="Q29" s="334"/>
      <c r="R29" s="98"/>
      <c r="S29" s="334"/>
      <c r="T29" s="340"/>
      <c r="U29" s="357"/>
    </row>
    <row r="30" spans="2:22" ht="52.5" thickBot="1">
      <c r="B30" s="102" t="s">
        <v>70</v>
      </c>
      <c r="C30" s="103" t="s">
        <v>71</v>
      </c>
      <c r="D30" s="103" t="s">
        <v>72</v>
      </c>
      <c r="E30" s="102" t="s">
        <v>73</v>
      </c>
      <c r="F30" s="102" t="s">
        <v>74</v>
      </c>
      <c r="G30" s="102" t="s">
        <v>75</v>
      </c>
      <c r="H30" s="563" t="s">
        <v>76</v>
      </c>
      <c r="I30" s="564"/>
      <c r="J30" s="564"/>
      <c r="K30" s="565"/>
      <c r="L30" s="104" t="s">
        <v>77</v>
      </c>
      <c r="M30" s="563" t="s">
        <v>78</v>
      </c>
      <c r="N30" s="564"/>
      <c r="O30" s="564"/>
      <c r="P30" s="565"/>
      <c r="Q30" s="212" t="s">
        <v>79</v>
      </c>
      <c r="R30" s="233" t="s">
        <v>115</v>
      </c>
      <c r="S30" s="200" t="s">
        <v>116</v>
      </c>
      <c r="T30" s="341" t="s">
        <v>117</v>
      </c>
      <c r="U30" s="358" t="s">
        <v>118</v>
      </c>
      <c r="V30" s="254" t="s">
        <v>176</v>
      </c>
    </row>
    <row r="31" spans="2:22" ht="15" thickBot="1">
      <c r="B31" s="105" t="s">
        <v>272</v>
      </c>
      <c r="C31" s="106"/>
      <c r="D31" s="106"/>
      <c r="E31" s="106"/>
      <c r="F31" s="106"/>
      <c r="G31" s="107"/>
      <c r="H31" s="108" t="s">
        <v>70</v>
      </c>
      <c r="I31" s="109" t="s">
        <v>83</v>
      </c>
      <c r="J31" s="109" t="s">
        <v>84</v>
      </c>
      <c r="K31" s="110" t="s">
        <v>85</v>
      </c>
      <c r="L31" s="111"/>
      <c r="M31" s="112" t="s">
        <v>70</v>
      </c>
      <c r="N31" s="109" t="s">
        <v>83</v>
      </c>
      <c r="O31" s="109" t="s">
        <v>84</v>
      </c>
      <c r="P31" s="110" t="s">
        <v>85</v>
      </c>
      <c r="Q31" s="202"/>
      <c r="R31" s="235"/>
      <c r="S31" s="202"/>
      <c r="T31" s="342"/>
      <c r="U31" s="361" t="s">
        <v>86</v>
      </c>
      <c r="V31" s="255"/>
    </row>
    <row r="32" spans="2:22">
      <c r="B32" s="114"/>
      <c r="C32" s="115"/>
      <c r="D32" s="115"/>
      <c r="E32" s="115"/>
      <c r="F32" s="116"/>
      <c r="G32" s="116"/>
      <c r="H32" s="114"/>
      <c r="I32" s="117"/>
      <c r="J32" s="117"/>
      <c r="K32" s="118"/>
      <c r="L32" s="119"/>
      <c r="M32" s="120"/>
      <c r="N32" s="115"/>
      <c r="O32" s="115"/>
      <c r="P32" s="118"/>
      <c r="Q32" s="197"/>
      <c r="R32" s="237"/>
      <c r="S32" s="238"/>
      <c r="T32" s="239"/>
      <c r="U32" s="362"/>
      <c r="V32" s="256"/>
    </row>
    <row r="33" spans="2:22">
      <c r="B33" s="126"/>
      <c r="C33" s="267"/>
      <c r="D33" s="122"/>
      <c r="E33" s="157"/>
      <c r="F33" s="158"/>
      <c r="G33" s="159"/>
      <c r="H33" s="160"/>
      <c r="I33"/>
      <c r="J33"/>
      <c r="K33" s="129"/>
      <c r="L33" s="130"/>
      <c r="M33" s="131"/>
      <c r="N33" s="132"/>
      <c r="O33" s="132"/>
      <c r="P33" s="133"/>
      <c r="Q33" s="335"/>
      <c r="R33" s="241"/>
      <c r="S33" s="338"/>
      <c r="T33" s="343"/>
      <c r="U33" s="326"/>
      <c r="V33" s="256"/>
    </row>
    <row r="34" spans="2:22">
      <c r="B34" s="126">
        <v>1</v>
      </c>
      <c r="C34" s="164" t="s">
        <v>139</v>
      </c>
      <c r="D34" s="122" t="s">
        <v>140</v>
      </c>
      <c r="E34" s="157" t="s">
        <v>261</v>
      </c>
      <c r="F34" s="158" t="s">
        <v>262</v>
      </c>
      <c r="G34" s="159"/>
      <c r="H34" s="160">
        <v>1</v>
      </c>
      <c r="I34" s="162">
        <v>4.62</v>
      </c>
      <c r="J34" s="162">
        <v>7.4420000000000002</v>
      </c>
      <c r="K34" s="129">
        <f>H34*I34*J34</f>
        <v>34.382040000000003</v>
      </c>
      <c r="L34" s="130"/>
      <c r="M34" s="131">
        <v>0</v>
      </c>
      <c r="N34" s="132">
        <v>0</v>
      </c>
      <c r="O34" s="132">
        <v>0</v>
      </c>
      <c r="P34" s="133">
        <v>0</v>
      </c>
      <c r="Q34" s="221">
        <f>K34-P34</f>
        <v>34.382040000000003</v>
      </c>
      <c r="R34" s="241">
        <v>1</v>
      </c>
      <c r="S34" s="338">
        <f>Q34*R34</f>
        <v>34.382040000000003</v>
      </c>
      <c r="T34" s="343">
        <v>34.382040000000003</v>
      </c>
      <c r="U34" s="326">
        <f>S34-T34</f>
        <v>0</v>
      </c>
      <c r="V34" s="256"/>
    </row>
    <row r="35" spans="2:22">
      <c r="B35" s="126"/>
      <c r="C35" s="161" t="s">
        <v>141</v>
      </c>
      <c r="D35" s="122"/>
      <c r="E35" s="157"/>
      <c r="F35" s="158"/>
      <c r="G35" s="159"/>
      <c r="H35" s="160"/>
      <c r="I35" s="162"/>
      <c r="J35" s="127"/>
      <c r="K35" s="129"/>
      <c r="L35" s="130"/>
      <c r="M35" s="131"/>
      <c r="N35" s="132"/>
      <c r="O35" s="132"/>
      <c r="P35" s="133"/>
      <c r="Q35" s="221"/>
      <c r="R35" s="241"/>
      <c r="S35" s="338"/>
      <c r="T35" s="343"/>
      <c r="U35" s="326"/>
      <c r="V35" s="256"/>
    </row>
    <row r="36" spans="2:22">
      <c r="B36" s="126"/>
      <c r="C36" s="161" t="s">
        <v>263</v>
      </c>
      <c r="D36" s="134"/>
      <c r="E36" s="157" t="s">
        <v>264</v>
      </c>
      <c r="F36" s="158"/>
      <c r="G36" s="159"/>
      <c r="H36" s="160"/>
      <c r="I36" s="162"/>
      <c r="J36" s="127"/>
      <c r="K36" s="129"/>
      <c r="L36" s="130"/>
      <c r="M36" s="131"/>
      <c r="N36" s="132"/>
      <c r="O36" s="132"/>
      <c r="P36" s="133"/>
      <c r="Q36" s="221"/>
      <c r="R36" s="509"/>
      <c r="S36" s="338"/>
      <c r="T36" s="343"/>
      <c r="U36" s="326"/>
      <c r="V36" s="256"/>
    </row>
    <row r="37" spans="2:22">
      <c r="B37" s="126"/>
      <c r="C37" s="163"/>
      <c r="D37" s="134"/>
      <c r="E37" s="123"/>
      <c r="F37" s="124"/>
      <c r="G37" s="125"/>
      <c r="H37" s="126"/>
      <c r="I37" s="127"/>
      <c r="J37" s="127"/>
      <c r="K37" s="129"/>
      <c r="L37" s="130"/>
      <c r="M37" s="131"/>
      <c r="N37" s="132"/>
      <c r="O37" s="132"/>
      <c r="P37" s="133"/>
      <c r="Q37" s="221"/>
      <c r="R37" s="509"/>
      <c r="S37" s="338"/>
      <c r="T37" s="343"/>
      <c r="U37" s="326"/>
      <c r="V37" s="256"/>
    </row>
    <row r="38" spans="2:22">
      <c r="B38" s="160">
        <v>2</v>
      </c>
      <c r="C38" s="161" t="s">
        <v>265</v>
      </c>
      <c r="D38" s="122" t="s">
        <v>140</v>
      </c>
      <c r="E38" s="157" t="s">
        <v>266</v>
      </c>
      <c r="F38" s="158" t="s">
        <v>267</v>
      </c>
      <c r="G38" s="159"/>
      <c r="H38" s="160">
        <v>1</v>
      </c>
      <c r="I38" s="162">
        <v>13</v>
      </c>
      <c r="J38" s="128">
        <v>9.98</v>
      </c>
      <c r="K38" s="129">
        <f t="shared" ref="K38:K42" si="0">H38*I38*J38</f>
        <v>129.74</v>
      </c>
      <c r="L38" s="130"/>
      <c r="M38" s="131">
        <v>0</v>
      </c>
      <c r="N38" s="132">
        <v>0</v>
      </c>
      <c r="O38" s="132">
        <v>0</v>
      </c>
      <c r="P38" s="133">
        <v>0</v>
      </c>
      <c r="Q38" s="221">
        <f t="shared" ref="Q38" si="1">K38-P38</f>
        <v>129.74</v>
      </c>
      <c r="R38" s="520">
        <v>0.95</v>
      </c>
      <c r="S38" s="338">
        <f t="shared" ref="S38:S41" si="2">Q38*R38</f>
        <v>123.253</v>
      </c>
      <c r="T38" s="343">
        <v>123.253</v>
      </c>
      <c r="U38" s="326">
        <f t="shared" ref="U38:U41" si="3">S38-T38</f>
        <v>0</v>
      </c>
      <c r="V38" s="256"/>
    </row>
    <row r="39" spans="2:22">
      <c r="B39" s="160"/>
      <c r="C39" s="163" t="s">
        <v>268</v>
      </c>
      <c r="D39" s="157"/>
      <c r="E39" s="157"/>
      <c r="F39" s="158"/>
      <c r="G39" s="159"/>
      <c r="H39" s="160"/>
      <c r="I39" s="162"/>
      <c r="J39" s="128"/>
      <c r="K39" s="186"/>
      <c r="L39" s="256"/>
      <c r="M39" s="290"/>
      <c r="N39" s="132"/>
      <c r="O39" s="132"/>
      <c r="P39" s="133"/>
      <c r="Q39" s="221"/>
      <c r="R39" s="510"/>
      <c r="S39" s="338"/>
      <c r="T39" s="343"/>
      <c r="U39" s="326"/>
      <c r="V39" s="256"/>
    </row>
    <row r="40" spans="2:22">
      <c r="B40" s="160"/>
      <c r="C40" s="164"/>
      <c r="D40" s="122"/>
      <c r="E40" s="167"/>
      <c r="F40" s="124"/>
      <c r="G40" s="159"/>
      <c r="H40" s="160"/>
      <c r="I40" s="162"/>
      <c r="J40" s="127"/>
      <c r="K40" s="186"/>
      <c r="L40" s="256"/>
      <c r="M40" s="291"/>
      <c r="N40" s="170"/>
      <c r="O40" s="170"/>
      <c r="P40" s="292"/>
      <c r="Q40" s="349"/>
      <c r="R40" s="511"/>
      <c r="S40" s="338"/>
      <c r="T40" s="343"/>
      <c r="U40" s="326"/>
      <c r="V40" s="256"/>
    </row>
    <row r="41" spans="2:22">
      <c r="B41" s="160">
        <v>3</v>
      </c>
      <c r="C41" s="161" t="s">
        <v>269</v>
      </c>
      <c r="D41" s="122" t="s">
        <v>184</v>
      </c>
      <c r="E41" s="167" t="s">
        <v>270</v>
      </c>
      <c r="F41" s="158" t="s">
        <v>90</v>
      </c>
      <c r="G41" s="159"/>
      <c r="H41" s="160">
        <v>1</v>
      </c>
      <c r="I41" s="162">
        <v>7.859</v>
      </c>
      <c r="J41" s="127">
        <v>4.5</v>
      </c>
      <c r="K41" s="186">
        <f t="shared" si="0"/>
        <v>35.365499999999997</v>
      </c>
      <c r="L41" s="256"/>
      <c r="M41" s="291">
        <v>0</v>
      </c>
      <c r="N41" s="170">
        <v>0</v>
      </c>
      <c r="O41" s="170">
        <v>0</v>
      </c>
      <c r="P41" s="292">
        <v>0</v>
      </c>
      <c r="Q41" s="349">
        <f>(K41+K42)-P41</f>
        <v>168.108844</v>
      </c>
      <c r="R41" s="509">
        <v>0.1</v>
      </c>
      <c r="S41" s="338">
        <f t="shared" si="2"/>
        <v>16.810884400000003</v>
      </c>
      <c r="T41" s="343">
        <v>16.810884400000003</v>
      </c>
      <c r="U41" s="326">
        <f t="shared" si="3"/>
        <v>0</v>
      </c>
      <c r="V41" s="256"/>
    </row>
    <row r="42" spans="2:22">
      <c r="B42" s="275"/>
      <c r="C42" s="161" t="s">
        <v>271</v>
      </c>
      <c r="D42" s="157"/>
      <c r="E42" s="167"/>
      <c r="F42" s="158"/>
      <c r="G42" s="159"/>
      <c r="H42" s="160">
        <v>1</v>
      </c>
      <c r="I42" s="162">
        <v>18.244</v>
      </c>
      <c r="J42" s="127">
        <v>7.2759999999999998</v>
      </c>
      <c r="K42" s="186">
        <f t="shared" si="0"/>
        <v>132.74334400000001</v>
      </c>
      <c r="L42" s="256"/>
      <c r="M42" s="291"/>
      <c r="N42" s="170"/>
      <c r="O42" s="170"/>
      <c r="P42" s="292"/>
      <c r="Q42" s="338"/>
      <c r="R42" s="511"/>
      <c r="S42" s="349"/>
      <c r="T42" s="356"/>
      <c r="U42" s="326"/>
      <c r="V42" s="258"/>
    </row>
    <row r="43" spans="2:22">
      <c r="B43" s="275"/>
      <c r="C43" s="161"/>
      <c r="D43" s="157"/>
      <c r="E43" s="167"/>
      <c r="F43" s="158"/>
      <c r="G43" s="159"/>
      <c r="H43" s="160"/>
      <c r="I43" s="162"/>
      <c r="J43" s="127"/>
      <c r="K43" s="186"/>
      <c r="L43" s="256"/>
      <c r="M43" s="291"/>
      <c r="N43" s="170"/>
      <c r="O43" s="170"/>
      <c r="P43" s="292"/>
      <c r="Q43" s="338"/>
      <c r="R43" s="511"/>
      <c r="S43" s="349"/>
      <c r="T43" s="356"/>
      <c r="U43" s="326"/>
      <c r="V43" s="258"/>
    </row>
    <row r="44" spans="2:22">
      <c r="B44" s="275">
        <v>4</v>
      </c>
      <c r="C44" s="161" t="s">
        <v>323</v>
      </c>
      <c r="D44" s="122" t="s">
        <v>324</v>
      </c>
      <c r="E44" s="167" t="s">
        <v>325</v>
      </c>
      <c r="F44" s="158" t="s">
        <v>262</v>
      </c>
      <c r="G44" s="159"/>
      <c r="H44" s="160">
        <v>1</v>
      </c>
      <c r="I44" s="162">
        <v>18.556999999999999</v>
      </c>
      <c r="J44" s="127">
        <v>7.242</v>
      </c>
      <c r="K44" s="186">
        <f>H44*I44*J44</f>
        <v>134.38979399999999</v>
      </c>
      <c r="L44" s="256" t="s">
        <v>326</v>
      </c>
      <c r="M44" s="291">
        <v>1</v>
      </c>
      <c r="N44" s="170">
        <v>2.5</v>
      </c>
      <c r="O44" s="170">
        <v>1</v>
      </c>
      <c r="P44" s="292">
        <f t="shared" ref="P44:P49" si="4">O44*N44*M44</f>
        <v>2.5</v>
      </c>
      <c r="Q44" s="349">
        <f>SUM(K44:K49)-SUM(P44:P49)</f>
        <v>114.72240099999999</v>
      </c>
      <c r="R44" s="547">
        <v>1</v>
      </c>
      <c r="S44" s="338">
        <f>Q44*R44</f>
        <v>114.72240099999999</v>
      </c>
      <c r="T44" s="343">
        <v>108.98628094999998</v>
      </c>
      <c r="U44" s="326">
        <f>S44-T44</f>
        <v>5.7361200500000109</v>
      </c>
      <c r="V44" s="258"/>
    </row>
    <row r="45" spans="2:22">
      <c r="B45" s="275"/>
      <c r="C45" s="163" t="s">
        <v>327</v>
      </c>
      <c r="D45" s="157"/>
      <c r="E45" s="167"/>
      <c r="F45" s="158"/>
      <c r="G45" s="159"/>
      <c r="H45" s="160"/>
      <c r="I45" s="162"/>
      <c r="J45" s="127"/>
      <c r="K45" s="186"/>
      <c r="L45" s="256" t="s">
        <v>328</v>
      </c>
      <c r="M45" s="291">
        <v>1</v>
      </c>
      <c r="N45" s="170">
        <v>0.6</v>
      </c>
      <c r="O45" s="170">
        <v>0.5</v>
      </c>
      <c r="P45" s="292">
        <f t="shared" si="4"/>
        <v>0.3</v>
      </c>
      <c r="Q45" s="349"/>
      <c r="R45" s="509"/>
      <c r="S45" s="338"/>
      <c r="T45" s="343"/>
      <c r="U45" s="326"/>
      <c r="V45" s="258"/>
    </row>
    <row r="46" spans="2:22">
      <c r="B46" s="275"/>
      <c r="C46" s="161"/>
      <c r="D46" s="157"/>
      <c r="E46" s="167"/>
      <c r="F46" s="158"/>
      <c r="G46" s="159"/>
      <c r="H46" s="160"/>
      <c r="I46" s="162"/>
      <c r="J46" s="127"/>
      <c r="K46" s="186"/>
      <c r="L46" s="256" t="s">
        <v>329</v>
      </c>
      <c r="M46" s="291">
        <v>1</v>
      </c>
      <c r="N46" s="170">
        <v>3.2989999999999999</v>
      </c>
      <c r="O46" s="170">
        <v>2.2669999999999999</v>
      </c>
      <c r="P46" s="292">
        <f t="shared" si="4"/>
        <v>7.4788329999999998</v>
      </c>
      <c r="Q46" s="349"/>
      <c r="R46" s="509"/>
      <c r="S46" s="338"/>
      <c r="T46" s="343"/>
      <c r="U46" s="326"/>
      <c r="V46" s="258"/>
    </row>
    <row r="47" spans="2:22">
      <c r="B47" s="275"/>
      <c r="C47" s="161"/>
      <c r="D47" s="157"/>
      <c r="E47" s="167"/>
      <c r="F47" s="158"/>
      <c r="G47" s="159"/>
      <c r="H47" s="160"/>
      <c r="I47" s="162"/>
      <c r="J47" s="127"/>
      <c r="K47" s="186"/>
      <c r="L47" s="256" t="s">
        <v>330</v>
      </c>
      <c r="M47" s="291">
        <v>1</v>
      </c>
      <c r="N47" s="170">
        <v>2.1680000000000001</v>
      </c>
      <c r="O47" s="170">
        <v>1.1970000000000001</v>
      </c>
      <c r="P47" s="292">
        <f t="shared" si="4"/>
        <v>2.5950960000000003</v>
      </c>
      <c r="Q47" s="349"/>
      <c r="R47" s="509"/>
      <c r="S47" s="338"/>
      <c r="T47" s="343"/>
      <c r="U47" s="326"/>
      <c r="V47" s="258"/>
    </row>
    <row r="48" spans="2:22">
      <c r="B48" s="275"/>
      <c r="C48" s="161"/>
      <c r="D48" s="157"/>
      <c r="E48" s="167"/>
      <c r="F48" s="158"/>
      <c r="G48" s="159"/>
      <c r="H48" s="160"/>
      <c r="I48" s="162"/>
      <c r="J48" s="127"/>
      <c r="K48" s="186"/>
      <c r="L48" s="256" t="s">
        <v>331</v>
      </c>
      <c r="M48" s="291">
        <v>1</v>
      </c>
      <c r="N48" s="170">
        <v>2.1680000000000001</v>
      </c>
      <c r="O48" s="170">
        <v>1.4730000000000001</v>
      </c>
      <c r="P48" s="292">
        <f t="shared" si="4"/>
        <v>3.1934640000000005</v>
      </c>
      <c r="Q48" s="349"/>
      <c r="R48" s="509"/>
      <c r="S48" s="338"/>
      <c r="T48" s="343"/>
      <c r="U48" s="326"/>
      <c r="V48" s="258"/>
    </row>
    <row r="49" spans="2:22">
      <c r="B49" s="275"/>
      <c r="C49" s="164"/>
      <c r="D49" s="157"/>
      <c r="E49" s="167"/>
      <c r="F49" s="158"/>
      <c r="G49" s="159"/>
      <c r="H49" s="160"/>
      <c r="I49" s="162"/>
      <c r="J49" s="162"/>
      <c r="K49" s="186"/>
      <c r="L49" s="258" t="s">
        <v>332</v>
      </c>
      <c r="M49" s="379">
        <v>1</v>
      </c>
      <c r="N49" s="380">
        <v>1.5</v>
      </c>
      <c r="O49" s="380">
        <v>2.4</v>
      </c>
      <c r="P49" s="292">
        <f t="shared" si="4"/>
        <v>3.5999999999999996</v>
      </c>
      <c r="Q49" s="349"/>
      <c r="R49" s="512"/>
      <c r="S49" s="338"/>
      <c r="T49" s="343"/>
      <c r="U49" s="326"/>
      <c r="V49" s="258"/>
    </row>
    <row r="50" spans="2:22">
      <c r="B50" s="275"/>
      <c r="C50" s="164"/>
      <c r="D50" s="157"/>
      <c r="E50" s="167"/>
      <c r="F50" s="158"/>
      <c r="G50" s="159"/>
      <c r="H50" s="160"/>
      <c r="I50" s="162"/>
      <c r="J50" s="162"/>
      <c r="K50" s="186"/>
      <c r="L50" s="256"/>
      <c r="M50" s="291"/>
      <c r="N50" s="380"/>
      <c r="O50" s="380"/>
      <c r="P50" s="383"/>
      <c r="Q50" s="349"/>
      <c r="R50" s="512"/>
      <c r="S50" s="338"/>
      <c r="T50" s="343"/>
      <c r="U50" s="326"/>
      <c r="V50" s="258"/>
    </row>
    <row r="51" spans="2:22">
      <c r="B51" s="275">
        <v>5</v>
      </c>
      <c r="C51" s="164" t="s">
        <v>333</v>
      </c>
      <c r="D51" s="122" t="s">
        <v>248</v>
      </c>
      <c r="E51" s="167" t="s">
        <v>334</v>
      </c>
      <c r="F51" s="284" t="s">
        <v>335</v>
      </c>
      <c r="G51" s="159"/>
      <c r="H51" s="160">
        <v>1</v>
      </c>
      <c r="I51" s="162">
        <v>4.7320000000000002</v>
      </c>
      <c r="J51" s="162">
        <v>3.45</v>
      </c>
      <c r="K51" s="186">
        <f>H51*I51*J51</f>
        <v>16.325400000000002</v>
      </c>
      <c r="L51" s="256"/>
      <c r="M51" s="291">
        <v>0</v>
      </c>
      <c r="N51" s="380">
        <v>0</v>
      </c>
      <c r="O51" s="380">
        <v>0</v>
      </c>
      <c r="P51" s="383">
        <v>0</v>
      </c>
      <c r="Q51" s="349">
        <f>K51-P51</f>
        <v>16.325400000000002</v>
      </c>
      <c r="R51" s="580">
        <v>0.9</v>
      </c>
      <c r="S51" s="338">
        <f>Q51*R51</f>
        <v>14.692860000000001</v>
      </c>
      <c r="T51" s="343">
        <v>11.42778</v>
      </c>
      <c r="U51" s="326">
        <f>S51-T51</f>
        <v>3.2650800000000011</v>
      </c>
      <c r="V51" s="258"/>
    </row>
    <row r="52" spans="2:22">
      <c r="B52" s="275"/>
      <c r="C52" s="163" t="s">
        <v>541</v>
      </c>
      <c r="D52" s="157"/>
      <c r="E52" s="167"/>
      <c r="F52" s="158"/>
      <c r="G52" s="159"/>
      <c r="H52" s="160"/>
      <c r="I52" s="162"/>
      <c r="J52" s="162"/>
      <c r="K52" s="186"/>
      <c r="L52" s="256"/>
      <c r="M52" s="291"/>
      <c r="N52" s="380"/>
      <c r="O52" s="380"/>
      <c r="P52" s="383"/>
      <c r="Q52" s="384"/>
      <c r="R52" s="512"/>
      <c r="S52" s="338"/>
      <c r="T52" s="343"/>
      <c r="U52" s="326"/>
      <c r="V52" s="258"/>
    </row>
    <row r="53" spans="2:22">
      <c r="B53" s="275"/>
      <c r="C53" s="163"/>
      <c r="D53" s="157"/>
      <c r="E53" s="167"/>
      <c r="F53" s="158"/>
      <c r="G53" s="159"/>
      <c r="H53" s="160"/>
      <c r="I53" s="162"/>
      <c r="J53" s="162"/>
      <c r="K53" s="186"/>
      <c r="L53" s="256"/>
      <c r="M53" s="291"/>
      <c r="N53" s="380"/>
      <c r="O53" s="380"/>
      <c r="P53" s="383"/>
      <c r="Q53" s="384"/>
      <c r="R53" s="512"/>
      <c r="S53" s="338"/>
      <c r="T53" s="343"/>
      <c r="U53" s="326"/>
      <c r="V53" s="258"/>
    </row>
    <row r="54" spans="2:22">
      <c r="B54" s="275">
        <v>6</v>
      </c>
      <c r="C54" s="164" t="s">
        <v>489</v>
      </c>
      <c r="D54" s="157" t="s">
        <v>490</v>
      </c>
      <c r="E54" s="167" t="s">
        <v>491</v>
      </c>
      <c r="F54" s="158"/>
      <c r="G54" s="159"/>
      <c r="H54" s="160">
        <v>1</v>
      </c>
      <c r="I54" s="162">
        <v>18.312999999999999</v>
      </c>
      <c r="J54" s="162">
        <v>5.45</v>
      </c>
      <c r="K54" s="186">
        <f t="shared" ref="K54" si="5">H54*I54*J54</f>
        <v>99.805849999999992</v>
      </c>
      <c r="L54" s="256"/>
      <c r="M54" s="486">
        <v>0</v>
      </c>
      <c r="N54" s="380">
        <v>0</v>
      </c>
      <c r="O54" s="380">
        <v>0</v>
      </c>
      <c r="P54" s="485">
        <v>0</v>
      </c>
      <c r="Q54" s="378">
        <f t="shared" ref="Q54" si="6">K54-P54</f>
        <v>99.805849999999992</v>
      </c>
      <c r="R54" s="580">
        <v>0.7</v>
      </c>
      <c r="S54" s="338">
        <f t="shared" ref="S54" si="7">Q54*R54</f>
        <v>69.864094999999992</v>
      </c>
      <c r="T54" s="343">
        <v>0</v>
      </c>
      <c r="U54" s="326">
        <f t="shared" ref="U54" si="8">S54-T54</f>
        <v>69.864094999999992</v>
      </c>
      <c r="V54" s="258"/>
    </row>
    <row r="55" spans="2:22">
      <c r="B55" s="275"/>
      <c r="C55" s="164" t="s">
        <v>492</v>
      </c>
      <c r="D55" s="157"/>
      <c r="E55" s="167"/>
      <c r="F55" s="158"/>
      <c r="G55" s="159"/>
      <c r="H55" s="160"/>
      <c r="I55" s="162"/>
      <c r="J55" s="162"/>
      <c r="K55" s="186"/>
      <c r="L55" s="256"/>
      <c r="M55" s="486"/>
      <c r="N55" s="380"/>
      <c r="O55" s="380"/>
      <c r="P55" s="485"/>
      <c r="Q55" s="384"/>
      <c r="R55" s="381"/>
      <c r="S55" s="385"/>
      <c r="T55" s="343"/>
      <c r="U55" s="326"/>
      <c r="V55" s="258"/>
    </row>
    <row r="56" spans="2:22">
      <c r="B56" s="275"/>
      <c r="C56" s="163"/>
      <c r="D56" s="157"/>
      <c r="E56" s="167"/>
      <c r="F56" s="158"/>
      <c r="G56" s="159"/>
      <c r="H56" s="160"/>
      <c r="I56" s="162"/>
      <c r="J56" s="162"/>
      <c r="K56" s="186"/>
      <c r="L56" s="256"/>
      <c r="M56" s="291"/>
      <c r="N56" s="380"/>
      <c r="O56" s="380"/>
      <c r="P56" s="383"/>
      <c r="Q56" s="384"/>
      <c r="R56" s="512"/>
      <c r="S56" s="338"/>
      <c r="T56" s="382"/>
      <c r="U56" s="386"/>
      <c r="V56" s="258"/>
    </row>
    <row r="57" spans="2:22">
      <c r="B57" s="275"/>
      <c r="C57" s="161"/>
      <c r="D57" s="157"/>
      <c r="E57" s="167"/>
      <c r="F57" s="158"/>
      <c r="G57" s="159"/>
      <c r="H57" s="160"/>
      <c r="I57" s="162"/>
      <c r="J57" s="127"/>
      <c r="K57" s="219"/>
      <c r="L57" s="256"/>
      <c r="M57" s="291"/>
      <c r="N57" s="170"/>
      <c r="O57" s="170"/>
      <c r="P57" s="292"/>
      <c r="Q57" s="338"/>
      <c r="R57" s="293"/>
      <c r="S57" s="349"/>
      <c r="T57" s="356"/>
      <c r="U57" s="326"/>
      <c r="V57" s="258"/>
    </row>
    <row r="58" spans="2:22" ht="15" thickBot="1">
      <c r="B58" s="140"/>
      <c r="C58" s="249"/>
      <c r="D58" s="137"/>
      <c r="E58" s="137"/>
      <c r="F58" s="138"/>
      <c r="G58" s="139"/>
      <c r="H58" s="140"/>
      <c r="I58" s="141"/>
      <c r="J58" s="141"/>
      <c r="K58" s="177"/>
      <c r="L58" s="262"/>
      <c r="M58" s="294"/>
      <c r="N58" s="145"/>
      <c r="O58" s="145"/>
      <c r="P58" s="295"/>
      <c r="Q58" s="208"/>
      <c r="R58" s="250"/>
      <c r="S58" s="208"/>
      <c r="T58" s="251"/>
      <c r="U58" s="363"/>
      <c r="V58" s="258"/>
    </row>
    <row r="59" spans="2:22">
      <c r="K59" s="147"/>
      <c r="N59" s="147"/>
      <c r="O59" s="147"/>
      <c r="P59" s="147" t="s">
        <v>37</v>
      </c>
      <c r="Q59" s="148">
        <f>SUM(Q29:Q58)</f>
        <v>563.08453500000007</v>
      </c>
      <c r="R59" s="148"/>
      <c r="S59" s="148">
        <f>SUM(S29:S58)</f>
        <v>373.72528039999997</v>
      </c>
      <c r="T59" s="148">
        <f>SUM(T29:T58)</f>
        <v>294.85998534999999</v>
      </c>
      <c r="U59" s="148">
        <f>SUM(U32:U58)</f>
        <v>78.86529505</v>
      </c>
      <c r="V59" s="259"/>
    </row>
    <row r="60" spans="2:22">
      <c r="Q60" s="566" t="s">
        <v>473</v>
      </c>
      <c r="R60" s="566"/>
      <c r="S60" s="147">
        <f t="shared" ref="S60" si="9">SUM(S59,S28)</f>
        <v>591.51380539999991</v>
      </c>
    </row>
    <row r="61" spans="2:22">
      <c r="Q61" s="566" t="s">
        <v>474</v>
      </c>
      <c r="R61" s="566"/>
      <c r="S61" s="147">
        <f>'Progress Bill'!S15</f>
        <v>621.44647999999995</v>
      </c>
    </row>
    <row r="62" spans="2:22">
      <c r="R62" s="464" t="s">
        <v>475</v>
      </c>
      <c r="S62" s="147">
        <f>S61-S60</f>
        <v>29.932674600000041</v>
      </c>
    </row>
  </sheetData>
  <mergeCells count="7">
    <mergeCell ref="Q60:R60"/>
    <mergeCell ref="Q61:R61"/>
    <mergeCell ref="B3:U3"/>
    <mergeCell ref="H30:K30"/>
    <mergeCell ref="M30:P30"/>
    <mergeCell ref="H11:K11"/>
    <mergeCell ref="M11:P11"/>
  </mergeCells>
  <pageMargins left="0.7" right="0.7" top="0.75" bottom="0.75" header="0.3" footer="0.3"/>
  <pageSetup paperSize="9" scale="50"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0CE7-6D58-4C2D-AB79-4DFEDA519788}">
  <sheetPr>
    <tabColor rgb="FFFFFF00"/>
    <pageSetUpPr fitToPage="1"/>
  </sheetPr>
  <dimension ref="B1:V30"/>
  <sheetViews>
    <sheetView view="pageBreakPreview" topLeftCell="G1" zoomScale="70" zoomScaleNormal="70" workbookViewId="0">
      <selection activeCell="R15" sqref="R15"/>
    </sheetView>
  </sheetViews>
  <sheetFormatPr defaultColWidth="9.08984375" defaultRowHeight="14.5"/>
  <cols>
    <col min="1" max="1" width="2.08984375" style="100" customWidth="1"/>
    <col min="2" max="2" width="5.08984375" style="100" customWidth="1"/>
    <col min="3" max="3" width="20.08984375" style="100" customWidth="1"/>
    <col min="4" max="4" width="29.08984375" style="100" customWidth="1"/>
    <col min="5" max="5" width="13.54296875" style="100" customWidth="1"/>
    <col min="6" max="6" width="15.08984375" style="100" customWidth="1"/>
    <col min="7" max="7" width="10" style="100" customWidth="1"/>
    <col min="8" max="8" width="4.90625" style="100" customWidth="1"/>
    <col min="9" max="9" width="10.54296875" style="100" customWidth="1"/>
    <col min="10" max="10" width="9.90625" style="100" customWidth="1"/>
    <col min="11" max="11" width="8" style="100" customWidth="1"/>
    <col min="12" max="12" width="15.08984375" style="100" customWidth="1"/>
    <col min="13" max="13" width="4.90625" style="101" customWidth="1"/>
    <col min="14" max="14" width="10.54296875" style="100" customWidth="1"/>
    <col min="15" max="15" width="9.90625" style="100" customWidth="1"/>
    <col min="16" max="16" width="9" style="100" customWidth="1"/>
    <col min="17" max="17" width="13.54296875" style="530" customWidth="1"/>
    <col min="18" max="21" width="15" style="100" customWidth="1"/>
    <col min="22" max="22" width="15.90625" style="100" customWidth="1"/>
    <col min="23" max="16384" width="9.08984375" style="100"/>
  </cols>
  <sheetData>
    <row r="1" spans="2:22">
      <c r="Q1" s="100"/>
    </row>
    <row r="2" spans="2:22" ht="15.5">
      <c r="Q2" s="522"/>
      <c r="R2" s="225"/>
      <c r="S2" s="225"/>
      <c r="T2" s="225"/>
      <c r="U2" s="225"/>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91"/>
      <c r="R4" s="98"/>
      <c r="S4" s="98"/>
      <c r="T4" s="98"/>
      <c r="U4" s="98"/>
    </row>
    <row r="5" spans="2:22">
      <c r="B5" s="97" t="s">
        <v>167</v>
      </c>
      <c r="C5" s="99"/>
      <c r="D5" s="98" t="s">
        <v>168</v>
      </c>
      <c r="E5" s="99" t="s">
        <v>169</v>
      </c>
      <c r="F5" s="99"/>
      <c r="G5" s="227"/>
      <c r="H5" s="227"/>
      <c r="I5" s="227"/>
      <c r="J5" s="98"/>
      <c r="K5" s="98"/>
      <c r="L5" s="98"/>
      <c r="M5" s="228"/>
      <c r="N5" s="98"/>
      <c r="O5" s="98"/>
      <c r="P5" s="98"/>
      <c r="Q5" s="391"/>
      <c r="R5" s="98"/>
      <c r="S5" s="98"/>
      <c r="T5" s="98"/>
      <c r="U5" s="98"/>
    </row>
    <row r="6" spans="2:22">
      <c r="B6" s="97" t="s">
        <v>170</v>
      </c>
      <c r="C6" s="99"/>
      <c r="D6" s="98" t="s">
        <v>168</v>
      </c>
      <c r="E6" s="99" t="s">
        <v>171</v>
      </c>
      <c r="F6" s="99"/>
      <c r="G6" s="227"/>
      <c r="H6" s="227"/>
      <c r="I6" s="227"/>
      <c r="J6" s="98"/>
      <c r="K6" s="98"/>
      <c r="L6" s="98"/>
      <c r="M6" s="228"/>
      <c r="N6" s="98"/>
      <c r="O6" s="98"/>
      <c r="P6" s="98"/>
      <c r="Q6" s="391"/>
      <c r="R6" s="98"/>
      <c r="S6" s="98"/>
      <c r="T6" s="98"/>
      <c r="U6" s="98"/>
    </row>
    <row r="7" spans="2:22">
      <c r="B7" s="97" t="s">
        <v>172</v>
      </c>
      <c r="C7" s="99"/>
      <c r="D7" s="98" t="s">
        <v>168</v>
      </c>
      <c r="E7" s="99" t="s">
        <v>173</v>
      </c>
      <c r="F7" s="99"/>
      <c r="G7" s="227"/>
      <c r="H7" s="227"/>
      <c r="I7" s="227"/>
      <c r="J7" s="98"/>
      <c r="K7" s="98"/>
      <c r="L7" s="98"/>
      <c r="M7" s="228"/>
      <c r="N7" s="98"/>
      <c r="O7" s="98"/>
      <c r="P7" s="98"/>
      <c r="Q7" s="391"/>
      <c r="R7" s="98"/>
      <c r="S7" s="98"/>
    </row>
    <row r="8" spans="2:22">
      <c r="B8" s="97" t="s">
        <v>174</v>
      </c>
      <c r="C8" s="99"/>
      <c r="D8" s="98" t="s">
        <v>168</v>
      </c>
      <c r="E8" s="99" t="s">
        <v>175</v>
      </c>
      <c r="F8" s="99"/>
      <c r="G8" s="227"/>
      <c r="H8" s="227"/>
      <c r="I8" s="227"/>
      <c r="J8" s="98"/>
      <c r="K8" s="98"/>
      <c r="L8" s="98"/>
      <c r="M8" s="228"/>
      <c r="N8" s="98"/>
      <c r="O8" s="98"/>
      <c r="P8" s="98"/>
      <c r="Q8" s="391"/>
      <c r="R8" s="98"/>
      <c r="S8" s="98"/>
    </row>
    <row r="9" spans="2:22">
      <c r="B9" s="229"/>
      <c r="C9" s="230"/>
      <c r="D9" s="98"/>
      <c r="E9" s="98"/>
      <c r="F9" s="98"/>
      <c r="G9" s="98"/>
      <c r="H9" s="98"/>
      <c r="I9" s="98"/>
      <c r="J9" s="98"/>
      <c r="K9" s="98"/>
      <c r="L9" s="98"/>
      <c r="M9" s="228"/>
      <c r="N9" s="98"/>
      <c r="O9" s="98"/>
      <c r="P9" s="98"/>
      <c r="Q9" s="391"/>
      <c r="R9" s="98"/>
      <c r="S9" s="98"/>
    </row>
    <row r="10" spans="2:22" ht="15" thickBot="1">
      <c r="B10" s="253" t="s">
        <v>187</v>
      </c>
      <c r="P10" s="232"/>
      <c r="Q10" s="391"/>
      <c r="R10" s="98"/>
      <c r="S10" s="98"/>
      <c r="T10" s="392" t="s">
        <v>493</v>
      </c>
      <c r="U10" s="393" t="s">
        <v>494</v>
      </c>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394" t="s">
        <v>79</v>
      </c>
      <c r="R11" s="395" t="s">
        <v>115</v>
      </c>
      <c r="S11" s="102" t="s">
        <v>116</v>
      </c>
      <c r="T11" s="396" t="s">
        <v>117</v>
      </c>
      <c r="U11" s="397" t="s">
        <v>118</v>
      </c>
      <c r="V11" s="254" t="s">
        <v>176</v>
      </c>
    </row>
    <row r="12" spans="2:22" ht="15" thickBot="1">
      <c r="B12" s="105" t="s">
        <v>495</v>
      </c>
      <c r="C12" s="106"/>
      <c r="D12" s="106"/>
      <c r="E12" s="106"/>
      <c r="F12" s="106"/>
      <c r="G12" s="107"/>
      <c r="H12" s="108" t="s">
        <v>70</v>
      </c>
      <c r="I12" s="109" t="s">
        <v>83</v>
      </c>
      <c r="J12" s="109" t="s">
        <v>84</v>
      </c>
      <c r="K12" s="110" t="s">
        <v>85</v>
      </c>
      <c r="L12" s="111"/>
      <c r="M12" s="112" t="s">
        <v>70</v>
      </c>
      <c r="N12" s="109" t="s">
        <v>83</v>
      </c>
      <c r="O12" s="109" t="s">
        <v>84</v>
      </c>
      <c r="P12" s="110" t="s">
        <v>85</v>
      </c>
      <c r="Q12" s="398"/>
      <c r="R12" s="399"/>
      <c r="S12" s="113"/>
      <c r="T12" s="400"/>
      <c r="U12" s="401" t="s">
        <v>86</v>
      </c>
      <c r="V12" s="255"/>
    </row>
    <row r="13" spans="2:22">
      <c r="B13" s="114"/>
      <c r="C13" s="115"/>
      <c r="D13" s="115"/>
      <c r="E13" s="115"/>
      <c r="F13" s="116"/>
      <c r="G13" s="116"/>
      <c r="H13" s="114"/>
      <c r="I13" s="117"/>
      <c r="J13" s="117"/>
      <c r="K13" s="118"/>
      <c r="L13" s="119"/>
      <c r="M13" s="120"/>
      <c r="N13" s="115"/>
      <c r="O13" s="115"/>
      <c r="P13" s="118"/>
      <c r="Q13" s="523"/>
      <c r="R13" s="403"/>
      <c r="S13" s="238"/>
      <c r="T13" s="404"/>
      <c r="U13" s="405"/>
      <c r="V13" s="256"/>
    </row>
    <row r="14" spans="2:22">
      <c r="B14" s="126"/>
      <c r="C14" s="267"/>
      <c r="D14" s="122"/>
      <c r="E14" s="157"/>
      <c r="F14" s="158"/>
      <c r="G14" s="159"/>
      <c r="H14" s="160"/>
      <c r="I14"/>
      <c r="J14"/>
      <c r="K14" s="129"/>
      <c r="L14" s="130"/>
      <c r="M14" s="131"/>
      <c r="N14" s="132"/>
      <c r="O14" s="132"/>
      <c r="P14" s="133"/>
      <c r="Q14" s="376"/>
      <c r="R14" s="373"/>
      <c r="S14" s="242"/>
      <c r="T14" s="374"/>
      <c r="U14" s="375"/>
      <c r="V14" s="256"/>
    </row>
    <row r="15" spans="2:22">
      <c r="B15" s="126">
        <v>1</v>
      </c>
      <c r="C15" s="164" t="s">
        <v>496</v>
      </c>
      <c r="D15" s="524" t="s">
        <v>497</v>
      </c>
      <c r="E15" s="525" t="s">
        <v>498</v>
      </c>
      <c r="F15" s="526" t="s">
        <v>351</v>
      </c>
      <c r="G15" s="159"/>
      <c r="H15" s="160">
        <v>1</v>
      </c>
      <c r="I15" s="162">
        <v>21.265999999999998</v>
      </c>
      <c r="J15" s="162">
        <v>5.45</v>
      </c>
      <c r="K15" s="129">
        <f>H15*I15*J15</f>
        <v>115.8997</v>
      </c>
      <c r="L15" s="130"/>
      <c r="M15" s="131">
        <v>0</v>
      </c>
      <c r="N15" s="132">
        <v>0</v>
      </c>
      <c r="O15" s="132">
        <v>0</v>
      </c>
      <c r="P15" s="133">
        <v>0</v>
      </c>
      <c r="Q15" s="221">
        <f>K15-P15</f>
        <v>115.8997</v>
      </c>
      <c r="R15" s="547">
        <v>0.7</v>
      </c>
      <c r="S15" s="338">
        <f>Q15*R15</f>
        <v>81.129789999999986</v>
      </c>
      <c r="T15" s="459">
        <v>0</v>
      </c>
      <c r="U15" s="460">
        <f>S15-T15</f>
        <v>81.129789999999986</v>
      </c>
      <c r="V15" s="256"/>
    </row>
    <row r="16" spans="2:22">
      <c r="B16" s="126"/>
      <c r="C16" s="527" t="s">
        <v>492</v>
      </c>
      <c r="D16" s="122"/>
      <c r="E16" s="157"/>
      <c r="F16" s="158"/>
      <c r="G16" s="159"/>
      <c r="H16" s="160"/>
      <c r="I16" s="162"/>
      <c r="J16" s="127"/>
      <c r="K16" s="129"/>
      <c r="L16" s="130"/>
      <c r="M16" s="131"/>
      <c r="N16" s="132"/>
      <c r="O16" s="132"/>
      <c r="P16" s="133"/>
      <c r="Q16" s="521"/>
      <c r="R16" s="373"/>
      <c r="S16" s="242"/>
      <c r="T16" s="374"/>
      <c r="U16" s="375"/>
      <c r="V16" s="256"/>
    </row>
    <row r="17" spans="2:22">
      <c r="B17" s="126"/>
      <c r="C17" s="163"/>
      <c r="D17" s="134"/>
      <c r="E17" s="123"/>
      <c r="F17" s="124"/>
      <c r="G17" s="125"/>
      <c r="H17" s="126"/>
      <c r="I17" s="127"/>
      <c r="J17" s="127"/>
      <c r="K17" s="129"/>
      <c r="L17" s="130"/>
      <c r="M17" s="131"/>
      <c r="N17" s="132"/>
      <c r="O17" s="132"/>
      <c r="P17" s="133"/>
      <c r="Q17" s="521"/>
      <c r="R17" s="373"/>
      <c r="S17" s="242"/>
      <c r="T17" s="374"/>
      <c r="U17" s="375"/>
      <c r="V17" s="256"/>
    </row>
    <row r="18" spans="2:22">
      <c r="B18" s="126"/>
      <c r="C18" s="161"/>
      <c r="D18" s="122"/>
      <c r="E18" s="123"/>
      <c r="F18" s="124"/>
      <c r="G18" s="125"/>
      <c r="H18" s="126"/>
      <c r="I18" s="127"/>
      <c r="J18" s="128"/>
      <c r="K18" s="129"/>
      <c r="L18" s="130"/>
      <c r="M18" s="131"/>
      <c r="N18" s="132"/>
      <c r="O18" s="132"/>
      <c r="P18" s="133"/>
      <c r="Q18" s="521"/>
      <c r="R18" s="443"/>
      <c r="S18" s="242"/>
      <c r="T18" s="374"/>
      <c r="U18" s="460"/>
      <c r="V18" s="256"/>
    </row>
    <row r="19" spans="2:22">
      <c r="B19" s="126"/>
      <c r="C19" s="161"/>
      <c r="D19" s="122"/>
      <c r="E19" s="122"/>
      <c r="F19" s="124"/>
      <c r="G19" s="125"/>
      <c r="H19" s="126"/>
      <c r="I19" s="127"/>
      <c r="J19" s="128"/>
      <c r="K19" s="129"/>
      <c r="L19" s="130"/>
      <c r="M19" s="131"/>
      <c r="N19" s="132"/>
      <c r="O19" s="132"/>
      <c r="P19" s="133"/>
      <c r="Q19" s="521"/>
      <c r="R19" s="443"/>
      <c r="S19" s="242"/>
      <c r="T19" s="374"/>
      <c r="U19" s="375"/>
      <c r="V19" s="256"/>
    </row>
    <row r="20" spans="2:22">
      <c r="B20" s="126"/>
      <c r="C20" s="161"/>
      <c r="D20" s="122"/>
      <c r="E20" s="122"/>
      <c r="F20" s="124"/>
      <c r="G20" s="125"/>
      <c r="H20" s="126"/>
      <c r="I20" s="127"/>
      <c r="J20" s="128"/>
      <c r="K20" s="129"/>
      <c r="L20" s="130"/>
      <c r="M20" s="131"/>
      <c r="N20" s="132"/>
      <c r="O20" s="132"/>
      <c r="P20" s="133"/>
      <c r="Q20" s="521"/>
      <c r="R20" s="443"/>
      <c r="S20" s="242"/>
      <c r="T20" s="374"/>
      <c r="U20" s="375"/>
      <c r="V20" s="256"/>
    </row>
    <row r="21" spans="2:22">
      <c r="B21" s="327"/>
      <c r="C21" s="161"/>
      <c r="D21" s="122"/>
      <c r="E21" s="123"/>
      <c r="F21" s="124"/>
      <c r="G21" s="125"/>
      <c r="H21" s="126"/>
      <c r="I21" s="127"/>
      <c r="J21" s="128"/>
      <c r="K21" s="129"/>
      <c r="L21" s="130"/>
      <c r="M21" s="131"/>
      <c r="N21" s="132"/>
      <c r="O21" s="132"/>
      <c r="P21" s="133"/>
      <c r="Q21" s="521"/>
      <c r="R21" s="443"/>
      <c r="S21" s="242"/>
      <c r="T21" s="374"/>
      <c r="U21" s="460"/>
      <c r="V21" s="256"/>
    </row>
    <row r="22" spans="2:22">
      <c r="B22" s="126"/>
      <c r="C22" s="161"/>
      <c r="D22" s="122"/>
      <c r="E22" s="122"/>
      <c r="F22" s="124"/>
      <c r="G22" s="125"/>
      <c r="H22" s="126"/>
      <c r="I22" s="127"/>
      <c r="J22" s="128"/>
      <c r="K22" s="129"/>
      <c r="L22" s="130"/>
      <c r="M22" s="131"/>
      <c r="N22" s="132"/>
      <c r="O22" s="132"/>
      <c r="P22" s="133"/>
      <c r="Q22" s="521"/>
      <c r="R22" s="443"/>
      <c r="S22" s="242"/>
      <c r="T22" s="374"/>
      <c r="U22" s="460"/>
      <c r="V22" s="256"/>
    </row>
    <row r="23" spans="2:22">
      <c r="B23" s="126"/>
      <c r="C23" s="161"/>
      <c r="D23" s="134"/>
      <c r="E23" s="122"/>
      <c r="F23" s="124"/>
      <c r="G23" s="125"/>
      <c r="H23" s="126"/>
      <c r="I23" s="127"/>
      <c r="J23" s="128"/>
      <c r="K23" s="129"/>
      <c r="L23" s="130"/>
      <c r="M23" s="131"/>
      <c r="N23" s="132"/>
      <c r="O23" s="132"/>
      <c r="P23" s="133"/>
      <c r="Q23" s="521"/>
      <c r="R23" s="443"/>
      <c r="S23" s="242"/>
      <c r="T23" s="374"/>
      <c r="U23" s="460"/>
      <c r="V23" s="256"/>
    </row>
    <row r="24" spans="2:22">
      <c r="B24" s="275"/>
      <c r="C24" s="164"/>
      <c r="D24" s="122"/>
      <c r="E24" s="157"/>
      <c r="F24" s="124"/>
      <c r="G24" s="159"/>
      <c r="H24" s="160"/>
      <c r="I24" s="162"/>
      <c r="J24" s="128"/>
      <c r="K24" s="129"/>
      <c r="L24" s="165"/>
      <c r="M24" s="131"/>
      <c r="N24" s="132"/>
      <c r="O24" s="132"/>
      <c r="P24" s="133"/>
      <c r="Q24" s="521"/>
      <c r="R24" s="443"/>
      <c r="S24" s="242"/>
      <c r="T24" s="374"/>
      <c r="U24" s="460"/>
      <c r="V24" s="256"/>
    </row>
    <row r="25" spans="2:22">
      <c r="B25" s="160"/>
      <c r="C25" s="161"/>
      <c r="D25" s="157"/>
      <c r="E25" s="157"/>
      <c r="F25" s="158"/>
      <c r="G25" s="159"/>
      <c r="H25" s="160"/>
      <c r="I25" s="162"/>
      <c r="J25" s="127"/>
      <c r="K25" s="129"/>
      <c r="L25" s="166"/>
      <c r="M25" s="131"/>
      <c r="N25" s="132"/>
      <c r="O25" s="132"/>
      <c r="P25" s="133"/>
      <c r="Q25" s="521"/>
      <c r="R25" s="443"/>
      <c r="S25" s="242"/>
      <c r="T25" s="374"/>
      <c r="U25" s="460"/>
      <c r="V25" s="256"/>
    </row>
    <row r="26" spans="2:22">
      <c r="B26" s="126"/>
      <c r="C26" s="161"/>
      <c r="D26" s="122"/>
      <c r="E26" s="123"/>
      <c r="F26" s="124"/>
      <c r="G26" s="125"/>
      <c r="H26" s="126"/>
      <c r="I26" s="127"/>
      <c r="J26" s="128"/>
      <c r="K26" s="129"/>
      <c r="L26" s="130"/>
      <c r="M26" s="131"/>
      <c r="N26" s="132"/>
      <c r="O26" s="132"/>
      <c r="P26" s="133"/>
      <c r="Q26" s="521"/>
      <c r="R26" s="443"/>
      <c r="S26" s="242"/>
      <c r="T26" s="374"/>
      <c r="U26" s="460"/>
      <c r="V26" s="256"/>
    </row>
    <row r="27" spans="2:22">
      <c r="B27" s="160"/>
      <c r="C27" s="164"/>
      <c r="D27" s="122"/>
      <c r="E27" s="167"/>
      <c r="F27" s="124"/>
      <c r="G27" s="159"/>
      <c r="H27" s="160"/>
      <c r="I27" s="162"/>
      <c r="J27" s="127"/>
      <c r="K27" s="168"/>
      <c r="L27" s="166"/>
      <c r="M27" s="169"/>
      <c r="N27" s="170"/>
      <c r="O27" s="170"/>
      <c r="P27" s="171"/>
      <c r="Q27" s="376"/>
      <c r="R27" s="377"/>
      <c r="S27" s="242"/>
      <c r="T27" s="374"/>
      <c r="U27" s="375"/>
      <c r="V27" s="256"/>
    </row>
    <row r="28" spans="2:22">
      <c r="B28" s="160"/>
      <c r="C28" s="161"/>
      <c r="D28" s="157"/>
      <c r="E28" s="167"/>
      <c r="F28" s="158"/>
      <c r="G28" s="159"/>
      <c r="H28" s="160"/>
      <c r="I28" s="162"/>
      <c r="J28" s="172"/>
      <c r="K28" s="173"/>
      <c r="M28" s="174"/>
      <c r="N28" s="175"/>
      <c r="O28" s="175"/>
      <c r="P28" s="176"/>
      <c r="Q28" s="528"/>
      <c r="R28" s="407"/>
      <c r="S28" s="247"/>
      <c r="T28" s="408"/>
      <c r="U28" s="409"/>
      <c r="V28" s="256"/>
    </row>
    <row r="29" spans="2:22" ht="15" thickBot="1">
      <c r="B29" s="140"/>
      <c r="C29" s="249"/>
      <c r="D29" s="137"/>
      <c r="E29" s="137"/>
      <c r="F29" s="138"/>
      <c r="G29" s="139"/>
      <c r="H29" s="140"/>
      <c r="I29" s="141"/>
      <c r="J29" s="141"/>
      <c r="K29" s="142"/>
      <c r="L29" s="143"/>
      <c r="M29" s="144"/>
      <c r="N29" s="145"/>
      <c r="O29" s="145"/>
      <c r="P29" s="146"/>
      <c r="Q29" s="529"/>
      <c r="R29" s="411"/>
      <c r="S29" s="208"/>
      <c r="T29" s="412"/>
      <c r="U29" s="413"/>
      <c r="V29" s="258"/>
    </row>
    <row r="30" spans="2:22">
      <c r="K30" s="147"/>
      <c r="N30" s="147"/>
      <c r="O30" s="147"/>
      <c r="P30" s="147" t="s">
        <v>37</v>
      </c>
      <c r="Q30" s="148">
        <f>SUM(Q10:Q29)</f>
        <v>115.8997</v>
      </c>
      <c r="R30" s="148"/>
      <c r="S30" s="148">
        <f>SUM(S10:S29)</f>
        <v>81.129789999999986</v>
      </c>
      <c r="T30" s="148">
        <f>SUM(T10:T29)</f>
        <v>0</v>
      </c>
      <c r="U30" s="148">
        <f>SUM(U10:U29)</f>
        <v>81.129789999999986</v>
      </c>
      <c r="V30" s="259"/>
    </row>
  </sheetData>
  <mergeCells count="3">
    <mergeCell ref="B3:U3"/>
    <mergeCell ref="H11:K11"/>
    <mergeCell ref="M11:P11"/>
  </mergeCells>
  <pageMargins left="0.7" right="0.7" top="0.75" bottom="0.75" header="0.3" footer="0.3"/>
  <pageSetup paperSize="9" scale="4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94681-AF6E-4ACD-9F7D-3D53FAFD152C}">
  <sheetPr>
    <tabColor rgb="FFFFFF00"/>
    <pageSetUpPr fitToPage="1"/>
  </sheetPr>
  <dimension ref="B2:V38"/>
  <sheetViews>
    <sheetView view="pageBreakPreview" topLeftCell="M1" zoomScale="80" zoomScaleNormal="70" zoomScaleSheetLayoutView="80" workbookViewId="0">
      <selection activeCell="B11" sqref="B11"/>
    </sheetView>
  </sheetViews>
  <sheetFormatPr defaultColWidth="9.1796875" defaultRowHeight="14.5"/>
  <cols>
    <col min="1" max="1" width="2.1796875" style="100" customWidth="1"/>
    <col min="2" max="2" width="5.1796875" style="100" customWidth="1"/>
    <col min="3" max="3" width="45.26953125" style="100" customWidth="1"/>
    <col min="4" max="4" width="29.1796875" style="100" customWidth="1"/>
    <col min="5" max="5" width="13.54296875" style="100" customWidth="1"/>
    <col min="6" max="6" width="15.1796875" style="100" customWidth="1"/>
    <col min="7" max="7" width="10" style="100" customWidth="1"/>
    <col min="8" max="8" width="4.81640625" style="100" bestFit="1" customWidth="1"/>
    <col min="9" max="9" width="10.54296875" style="100" customWidth="1"/>
    <col min="10" max="10" width="9.81640625" style="100" customWidth="1"/>
    <col min="11" max="11" width="8" style="100" customWidth="1"/>
    <col min="12" max="12" width="15.1796875" style="100" customWidth="1"/>
    <col min="13" max="13" width="4.81640625" style="101" customWidth="1"/>
    <col min="14" max="14" width="10.54296875" style="100" customWidth="1"/>
    <col min="15" max="15" width="9.81640625" style="100" customWidth="1"/>
    <col min="16" max="16" width="9" style="100" customWidth="1"/>
    <col min="17" max="17" width="13.54296875" style="147" customWidth="1"/>
    <col min="18" max="18" width="15" style="100" customWidth="1"/>
    <col min="19" max="21" width="15" style="147" customWidth="1"/>
    <col min="22" max="22" width="15.81640625" style="100" customWidth="1"/>
    <col min="23" max="16384" width="9.17968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53" t="str">
        <f>'Progress Bill'!B19</f>
        <v>EIFS System with TERRACO finishes (TERRACO acid wash finishes) with Built-up 200mm</v>
      </c>
      <c r="P10" s="232"/>
      <c r="Q10" s="334"/>
      <c r="R10" s="98"/>
      <c r="S10" s="334"/>
      <c r="T10" s="340"/>
      <c r="U10" s="357"/>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33" t="s">
        <v>115</v>
      </c>
      <c r="S11" s="200" t="s">
        <v>116</v>
      </c>
      <c r="T11" s="341" t="s">
        <v>117</v>
      </c>
      <c r="U11" s="358" t="s">
        <v>118</v>
      </c>
      <c r="V11" s="254" t="s">
        <v>176</v>
      </c>
    </row>
    <row r="12" spans="2:22" ht="15" thickBot="1">
      <c r="B12" s="105" t="s">
        <v>272</v>
      </c>
      <c r="C12" s="106"/>
      <c r="D12" s="106"/>
      <c r="E12" s="106"/>
      <c r="F12" s="106"/>
      <c r="G12" s="107"/>
      <c r="H12" s="108" t="s">
        <v>70</v>
      </c>
      <c r="I12" s="109" t="s">
        <v>83</v>
      </c>
      <c r="J12" s="109" t="s">
        <v>84</v>
      </c>
      <c r="K12" s="110" t="s">
        <v>85</v>
      </c>
      <c r="L12" s="111"/>
      <c r="M12" s="112" t="s">
        <v>70</v>
      </c>
      <c r="N12" s="109" t="s">
        <v>83</v>
      </c>
      <c r="O12" s="109" t="s">
        <v>84</v>
      </c>
      <c r="P12" s="110" t="s">
        <v>85</v>
      </c>
      <c r="Q12" s="202"/>
      <c r="R12" s="235"/>
      <c r="S12" s="202"/>
      <c r="T12" s="342"/>
      <c r="U12" s="361" t="s">
        <v>86</v>
      </c>
      <c r="V12" s="255"/>
    </row>
    <row r="13" spans="2:22">
      <c r="B13" s="114"/>
      <c r="C13" s="115"/>
      <c r="D13" s="115"/>
      <c r="E13" s="115"/>
      <c r="F13" s="116"/>
      <c r="G13" s="116"/>
      <c r="H13" s="114"/>
      <c r="I13" s="117"/>
      <c r="J13" s="117"/>
      <c r="K13" s="118"/>
      <c r="L13" s="119"/>
      <c r="M13" s="120"/>
      <c r="N13" s="115"/>
      <c r="O13" s="115"/>
      <c r="P13" s="118"/>
      <c r="Q13" s="197"/>
      <c r="R13" s="237"/>
      <c r="S13" s="238"/>
      <c r="T13" s="239"/>
      <c r="U13" s="362"/>
      <c r="V13" s="256"/>
    </row>
    <row r="14" spans="2:22">
      <c r="B14" s="126"/>
      <c r="C14" s="267"/>
      <c r="D14" s="122"/>
      <c r="E14" s="157"/>
      <c r="F14" s="158"/>
      <c r="G14" s="159"/>
      <c r="H14" s="160"/>
      <c r="I14"/>
      <c r="J14"/>
      <c r="K14" s="129"/>
      <c r="L14" s="130"/>
      <c r="M14" s="131"/>
      <c r="N14" s="132"/>
      <c r="O14" s="132"/>
      <c r="P14" s="133"/>
      <c r="Q14" s="335"/>
      <c r="R14" s="241"/>
      <c r="S14" s="338"/>
      <c r="T14" s="343"/>
      <c r="U14" s="326"/>
      <c r="V14" s="256"/>
    </row>
    <row r="15" spans="2:22">
      <c r="B15" s="126">
        <v>1</v>
      </c>
      <c r="C15" s="164" t="s">
        <v>279</v>
      </c>
      <c r="D15" s="122" t="s">
        <v>127</v>
      </c>
      <c r="E15" s="157" t="s">
        <v>128</v>
      </c>
      <c r="F15" s="158" t="s">
        <v>129</v>
      </c>
      <c r="G15" s="159"/>
      <c r="H15" s="160">
        <v>1</v>
      </c>
      <c r="I15" s="162">
        <v>21.97</v>
      </c>
      <c r="J15" s="162">
        <v>9.92</v>
      </c>
      <c r="K15" s="129">
        <f>H15*I15*J15</f>
        <v>217.94239999999999</v>
      </c>
      <c r="L15" s="130"/>
      <c r="M15" s="131">
        <v>0</v>
      </c>
      <c r="N15" s="132">
        <v>0</v>
      </c>
      <c r="O15" s="132">
        <v>0</v>
      </c>
      <c r="P15" s="133">
        <v>0</v>
      </c>
      <c r="Q15" s="221">
        <f>K15-P15</f>
        <v>217.94239999999999</v>
      </c>
      <c r="R15" s="241">
        <v>0.1</v>
      </c>
      <c r="S15" s="338">
        <f>Q15*R15</f>
        <v>21.794240000000002</v>
      </c>
      <c r="T15" s="343">
        <v>21.794239999999999</v>
      </c>
      <c r="U15" s="326">
        <f>S15-T15</f>
        <v>0</v>
      </c>
      <c r="V15" s="256"/>
    </row>
    <row r="16" spans="2:22">
      <c r="B16" s="126"/>
      <c r="C16" s="161" t="s">
        <v>280</v>
      </c>
      <c r="D16" s="122"/>
      <c r="E16" s="157"/>
      <c r="F16" s="158"/>
      <c r="G16" s="159"/>
      <c r="H16" s="160"/>
      <c r="I16" s="162"/>
      <c r="J16" s="127"/>
      <c r="K16" s="129"/>
      <c r="L16" s="130"/>
      <c r="M16" s="131"/>
      <c r="N16" s="132"/>
      <c r="O16" s="132"/>
      <c r="P16" s="133"/>
      <c r="Q16" s="221"/>
      <c r="R16" s="241"/>
      <c r="S16" s="338"/>
      <c r="T16" s="343"/>
      <c r="U16" s="326"/>
      <c r="V16" s="256"/>
    </row>
    <row r="17" spans="2:22">
      <c r="B17" s="126"/>
      <c r="C17" s="163"/>
      <c r="D17" s="134"/>
      <c r="E17" s="123"/>
      <c r="F17" s="124"/>
      <c r="G17" s="125"/>
      <c r="H17" s="126"/>
      <c r="I17" s="127"/>
      <c r="J17" s="127"/>
      <c r="K17" s="129"/>
      <c r="L17" s="130"/>
      <c r="M17" s="131"/>
      <c r="N17" s="132"/>
      <c r="O17" s="132"/>
      <c r="P17" s="133"/>
      <c r="Q17" s="221"/>
      <c r="R17" s="241"/>
      <c r="S17" s="338"/>
      <c r="T17" s="343"/>
      <c r="U17" s="326"/>
      <c r="V17" s="256"/>
    </row>
    <row r="18" spans="2:22">
      <c r="B18" s="126">
        <v>2</v>
      </c>
      <c r="C18" s="161" t="s">
        <v>281</v>
      </c>
      <c r="D18" s="122" t="s">
        <v>184</v>
      </c>
      <c r="E18" s="123" t="s">
        <v>282</v>
      </c>
      <c r="F18" s="124" t="s">
        <v>283</v>
      </c>
      <c r="G18" s="125"/>
      <c r="H18" s="126">
        <v>1</v>
      </c>
      <c r="I18" s="127">
        <v>4.6130000000000004</v>
      </c>
      <c r="J18" s="128">
        <v>5.2750000000000004</v>
      </c>
      <c r="K18" s="129">
        <f t="shared" ref="K18" si="0">H18*I18*J18</f>
        <v>24.333575000000003</v>
      </c>
      <c r="L18" s="130"/>
      <c r="M18" s="131">
        <v>1</v>
      </c>
      <c r="N18" s="132">
        <v>0.9</v>
      </c>
      <c r="O18" s="132">
        <v>1.8</v>
      </c>
      <c r="P18" s="133">
        <f>O18*N18*M18</f>
        <v>1.62</v>
      </c>
      <c r="Q18" s="221">
        <f t="shared" ref="Q18:Q24" si="1">K18-P18</f>
        <v>22.713575000000002</v>
      </c>
      <c r="R18" s="257">
        <v>1</v>
      </c>
      <c r="S18" s="338">
        <f t="shared" ref="S18:S24" si="2">Q18*R18</f>
        <v>22.713575000000002</v>
      </c>
      <c r="T18" s="343">
        <v>22.713575000000002</v>
      </c>
      <c r="U18" s="326">
        <f t="shared" ref="U18:U24" si="3">S18-T18</f>
        <v>0</v>
      </c>
      <c r="V18" s="256"/>
    </row>
    <row r="19" spans="2:22">
      <c r="B19" s="126"/>
      <c r="C19" s="161" t="s">
        <v>284</v>
      </c>
      <c r="D19" s="122"/>
      <c r="E19" s="122"/>
      <c r="F19" s="124"/>
      <c r="G19" s="125"/>
      <c r="H19" s="126"/>
      <c r="I19" s="127"/>
      <c r="J19" s="128"/>
      <c r="K19" s="129"/>
      <c r="L19" s="130"/>
      <c r="M19" s="131"/>
      <c r="N19" s="132"/>
      <c r="O19" s="132"/>
      <c r="P19" s="133"/>
      <c r="Q19" s="221"/>
      <c r="R19" s="257"/>
      <c r="S19" s="338"/>
      <c r="T19" s="343"/>
      <c r="U19" s="326"/>
      <c r="V19" s="256"/>
    </row>
    <row r="20" spans="2:22">
      <c r="B20" s="126"/>
      <c r="C20" s="161"/>
      <c r="D20" s="122"/>
      <c r="E20" s="122"/>
      <c r="F20" s="124"/>
      <c r="G20" s="125"/>
      <c r="H20" s="126"/>
      <c r="I20" s="127"/>
      <c r="J20" s="128"/>
      <c r="K20" s="129"/>
      <c r="L20" s="130"/>
      <c r="M20" s="131"/>
      <c r="N20" s="132"/>
      <c r="O20" s="132"/>
      <c r="P20" s="133"/>
      <c r="Q20" s="221"/>
      <c r="R20" s="257"/>
      <c r="S20" s="338"/>
      <c r="T20" s="343"/>
      <c r="U20" s="326"/>
      <c r="V20" s="256"/>
    </row>
    <row r="21" spans="2:22">
      <c r="B21" s="327">
        <v>2.1</v>
      </c>
      <c r="C21" s="161" t="s">
        <v>285</v>
      </c>
      <c r="D21" s="122" t="s">
        <v>184</v>
      </c>
      <c r="E21" s="123" t="s">
        <v>282</v>
      </c>
      <c r="F21" s="124" t="s">
        <v>283</v>
      </c>
      <c r="G21" s="125"/>
      <c r="H21" s="126">
        <v>1</v>
      </c>
      <c r="I21" s="127">
        <v>5.3120000000000003</v>
      </c>
      <c r="J21" s="128">
        <v>5.2750000000000004</v>
      </c>
      <c r="K21" s="129">
        <f t="shared" ref="K21" si="4">H21*I21*J21</f>
        <v>28.020800000000005</v>
      </c>
      <c r="L21" s="130"/>
      <c r="M21" s="131">
        <v>1</v>
      </c>
      <c r="N21" s="132">
        <v>1.1000000000000001</v>
      </c>
      <c r="O21" s="132">
        <v>1.8</v>
      </c>
      <c r="P21" s="133">
        <f>O21*N21*M21</f>
        <v>1.9800000000000002</v>
      </c>
      <c r="Q21" s="221">
        <f t="shared" si="1"/>
        <v>26.040800000000004</v>
      </c>
      <c r="R21" s="257">
        <v>1</v>
      </c>
      <c r="S21" s="338">
        <f t="shared" si="2"/>
        <v>26.040800000000004</v>
      </c>
      <c r="T21" s="343">
        <v>26.040800000000004</v>
      </c>
      <c r="U21" s="326">
        <f t="shared" si="3"/>
        <v>0</v>
      </c>
      <c r="V21" s="256"/>
    </row>
    <row r="22" spans="2:22">
      <c r="B22" s="126"/>
      <c r="C22" s="161" t="s">
        <v>286</v>
      </c>
      <c r="D22" s="122"/>
      <c r="E22" s="122"/>
      <c r="F22" s="124"/>
      <c r="G22" s="125"/>
      <c r="H22" s="126"/>
      <c r="I22" s="127"/>
      <c r="J22" s="128"/>
      <c r="K22" s="129"/>
      <c r="L22" s="130"/>
      <c r="M22" s="131"/>
      <c r="N22" s="132"/>
      <c r="O22" s="132"/>
      <c r="P22" s="133"/>
      <c r="Q22" s="221"/>
      <c r="R22" s="257"/>
      <c r="S22" s="338"/>
      <c r="T22" s="343"/>
      <c r="U22" s="326"/>
      <c r="V22" s="256"/>
    </row>
    <row r="23" spans="2:22">
      <c r="B23" s="126"/>
      <c r="C23" s="161"/>
      <c r="D23" s="134"/>
      <c r="E23" s="122"/>
      <c r="F23" s="124"/>
      <c r="G23" s="125"/>
      <c r="H23" s="126"/>
      <c r="I23" s="127"/>
      <c r="J23" s="128"/>
      <c r="K23" s="129"/>
      <c r="L23" s="130"/>
      <c r="M23" s="131"/>
      <c r="N23" s="132"/>
      <c r="O23" s="132"/>
      <c r="P23" s="133"/>
      <c r="Q23" s="221"/>
      <c r="R23" s="257"/>
      <c r="S23" s="338"/>
      <c r="T23" s="343"/>
      <c r="U23" s="326"/>
      <c r="V23" s="256"/>
    </row>
    <row r="24" spans="2:22">
      <c r="B24" s="275">
        <v>3</v>
      </c>
      <c r="C24" s="164" t="s">
        <v>287</v>
      </c>
      <c r="D24" s="122" t="s">
        <v>288</v>
      </c>
      <c r="E24" s="157" t="s">
        <v>289</v>
      </c>
      <c r="F24" s="124" t="s">
        <v>124</v>
      </c>
      <c r="G24" s="159"/>
      <c r="H24" s="160">
        <v>1</v>
      </c>
      <c r="I24" s="162">
        <v>5.58</v>
      </c>
      <c r="J24" s="128">
        <v>5.2750000000000004</v>
      </c>
      <c r="K24" s="129">
        <f>H24*I24*J24</f>
        <v>29.434500000000003</v>
      </c>
      <c r="L24" s="165"/>
      <c r="M24" s="131">
        <v>0</v>
      </c>
      <c r="N24" s="132">
        <v>0</v>
      </c>
      <c r="O24" s="132">
        <v>0</v>
      </c>
      <c r="P24" s="133">
        <v>0</v>
      </c>
      <c r="Q24" s="221">
        <f t="shared" si="1"/>
        <v>29.434500000000003</v>
      </c>
      <c r="R24" s="257">
        <v>0.7</v>
      </c>
      <c r="S24" s="338">
        <f t="shared" si="2"/>
        <v>20.604150000000001</v>
      </c>
      <c r="T24" s="343">
        <v>20.604150000000001</v>
      </c>
      <c r="U24" s="326">
        <f t="shared" si="3"/>
        <v>0</v>
      </c>
      <c r="V24" s="256"/>
    </row>
    <row r="25" spans="2:22">
      <c r="B25" s="160"/>
      <c r="C25" s="161" t="s">
        <v>290</v>
      </c>
      <c r="D25" s="157"/>
      <c r="E25" s="157"/>
      <c r="F25" s="158"/>
      <c r="G25" s="159"/>
      <c r="H25" s="160"/>
      <c r="I25" s="162"/>
      <c r="J25" s="127"/>
      <c r="K25" s="129"/>
      <c r="L25" s="166"/>
      <c r="M25" s="131"/>
      <c r="N25" s="132"/>
      <c r="O25" s="132"/>
      <c r="P25" s="133"/>
      <c r="Q25" s="221"/>
      <c r="R25" s="257"/>
      <c r="S25" s="338"/>
      <c r="T25" s="343"/>
      <c r="U25" s="326"/>
      <c r="V25" s="256"/>
    </row>
    <row r="26" spans="2:22">
      <c r="B26" s="126"/>
      <c r="C26" s="161"/>
      <c r="D26" s="122"/>
      <c r="E26" s="123"/>
      <c r="F26" s="124"/>
      <c r="G26" s="125"/>
      <c r="H26" s="126"/>
      <c r="I26" s="127"/>
      <c r="J26" s="128"/>
      <c r="K26" s="129"/>
      <c r="L26" s="130"/>
      <c r="M26" s="131"/>
      <c r="N26" s="132"/>
      <c r="O26" s="132"/>
      <c r="P26" s="133"/>
      <c r="Q26" s="221"/>
      <c r="R26" s="257"/>
      <c r="S26" s="338"/>
      <c r="T26" s="343"/>
      <c r="U26" s="326"/>
      <c r="V26" s="256"/>
    </row>
    <row r="27" spans="2:22">
      <c r="B27" s="160"/>
      <c r="C27" s="164"/>
      <c r="D27" s="122"/>
      <c r="E27" s="167"/>
      <c r="F27" s="124"/>
      <c r="G27" s="159"/>
      <c r="H27" s="160"/>
      <c r="I27" s="162"/>
      <c r="J27" s="127"/>
      <c r="K27" s="168"/>
      <c r="L27" s="166"/>
      <c r="M27" s="169"/>
      <c r="N27" s="170"/>
      <c r="O27" s="170"/>
      <c r="P27" s="171"/>
      <c r="Q27" s="335"/>
      <c r="R27" s="244"/>
      <c r="S27" s="338"/>
      <c r="T27" s="343"/>
      <c r="U27" s="326"/>
      <c r="V27" s="256"/>
    </row>
    <row r="28" spans="2:22">
      <c r="B28" s="160"/>
      <c r="C28" s="161"/>
      <c r="D28" s="157"/>
      <c r="E28" s="167"/>
      <c r="F28" s="158"/>
      <c r="G28" s="159"/>
      <c r="H28" s="160"/>
      <c r="I28" s="162"/>
      <c r="J28" s="172"/>
      <c r="K28" s="173"/>
      <c r="M28" s="174"/>
      <c r="N28" s="175"/>
      <c r="O28" s="175"/>
      <c r="P28" s="176"/>
      <c r="Q28" s="336"/>
      <c r="R28" s="246"/>
      <c r="S28" s="339"/>
      <c r="T28" s="344"/>
      <c r="U28" s="364"/>
      <c r="V28" s="256"/>
    </row>
    <row r="29" spans="2:22" ht="15" thickBot="1">
      <c r="B29" s="140"/>
      <c r="C29" s="249"/>
      <c r="D29" s="137"/>
      <c r="E29" s="137"/>
      <c r="F29" s="138"/>
      <c r="G29" s="139"/>
      <c r="H29" s="140"/>
      <c r="I29" s="141"/>
      <c r="J29" s="141"/>
      <c r="K29" s="142"/>
      <c r="L29" s="143"/>
      <c r="M29" s="144"/>
      <c r="N29" s="145"/>
      <c r="O29" s="145"/>
      <c r="P29" s="146"/>
      <c r="Q29" s="337"/>
      <c r="R29" s="250"/>
      <c r="S29" s="208"/>
      <c r="T29" s="251"/>
      <c r="U29" s="363"/>
      <c r="V29" s="258"/>
    </row>
    <row r="30" spans="2:22">
      <c r="K30" s="147"/>
      <c r="N30" s="147"/>
      <c r="O30" s="147"/>
      <c r="P30" s="147" t="s">
        <v>37</v>
      </c>
      <c r="Q30" s="148">
        <f>SUM(Q10:Q29)</f>
        <v>296.13127500000002</v>
      </c>
      <c r="R30" s="148"/>
      <c r="S30" s="148">
        <f>SUM(S10:S29)</f>
        <v>91.152765000000016</v>
      </c>
      <c r="T30" s="148">
        <f>SUM(T10:T29)</f>
        <v>91.152765000000016</v>
      </c>
      <c r="U30" s="148">
        <f>SUM(U10:U29)</f>
        <v>0</v>
      </c>
      <c r="V30" s="259"/>
    </row>
    <row r="33" spans="17:19">
      <c r="Q33" s="566" t="s">
        <v>403</v>
      </c>
      <c r="R33" s="566"/>
      <c r="S33" s="463">
        <v>248117.61039999998</v>
      </c>
    </row>
    <row r="34" spans="17:19">
      <c r="Q34" s="566" t="s">
        <v>5</v>
      </c>
      <c r="R34" s="566"/>
      <c r="S34" s="465">
        <v>380</v>
      </c>
    </row>
    <row r="35" spans="17:19">
      <c r="Q35" s="566" t="s">
        <v>404</v>
      </c>
      <c r="R35" s="566"/>
      <c r="S35" s="147">
        <f>S33/S34</f>
        <v>652.94107999999994</v>
      </c>
    </row>
    <row r="36" spans="17:19">
      <c r="R36" s="464" t="s">
        <v>476</v>
      </c>
      <c r="S36" s="147">
        <f>S35+S30</f>
        <v>744.09384499999999</v>
      </c>
    </row>
    <row r="37" spans="17:19">
      <c r="R37" s="464" t="s">
        <v>405</v>
      </c>
      <c r="S37" s="147">
        <v>682</v>
      </c>
    </row>
    <row r="38" spans="17:19">
      <c r="R38" s="464" t="s">
        <v>406</v>
      </c>
      <c r="S38" s="147">
        <f>S36-S37</f>
        <v>62.093844999999988</v>
      </c>
    </row>
  </sheetData>
  <mergeCells count="6">
    <mergeCell ref="Q35:R35"/>
    <mergeCell ref="B3:U3"/>
    <mergeCell ref="H11:K11"/>
    <mergeCell ref="M11:P11"/>
    <mergeCell ref="Q33:R33"/>
    <mergeCell ref="Q34:R34"/>
  </mergeCells>
  <pageMargins left="0.7" right="0.7" top="0.75" bottom="0.75" header="0.3" footer="0.3"/>
  <pageSetup paperSize="9"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2:V33"/>
  <sheetViews>
    <sheetView view="pageBreakPreview" topLeftCell="A7" zoomScale="80" zoomScaleNormal="40" zoomScaleSheetLayoutView="80" workbookViewId="0">
      <selection activeCell="C23" sqref="C23"/>
    </sheetView>
  </sheetViews>
  <sheetFormatPr defaultColWidth="9.08984375" defaultRowHeight="14.5"/>
  <cols>
    <col min="1" max="1" width="2.08984375" style="100" customWidth="1"/>
    <col min="2" max="2" width="4.54296875" style="100" customWidth="1"/>
    <col min="3" max="3" width="26.36328125" style="100" customWidth="1"/>
    <col min="4" max="4" width="22" style="100" customWidth="1"/>
    <col min="5" max="5" width="11.36328125" style="100" customWidth="1"/>
    <col min="6" max="6" width="10.6328125" style="100" customWidth="1"/>
    <col min="7" max="7" width="9.90625" style="100" customWidth="1"/>
    <col min="8" max="8" width="3.90625" style="100" customWidth="1"/>
    <col min="9" max="9" width="6.90625" style="100" customWidth="1"/>
    <col min="10" max="10" width="7.90625" style="100" bestFit="1" customWidth="1"/>
    <col min="11" max="11" width="8.90625" style="100" customWidth="1"/>
    <col min="12" max="12" width="12.453125" style="100" customWidth="1"/>
    <col min="13" max="13" width="3.90625" style="101" customWidth="1"/>
    <col min="14" max="14" width="6.90625" style="100" customWidth="1"/>
    <col min="15" max="15" width="7.90625" style="100" bestFit="1" customWidth="1"/>
    <col min="16" max="16" width="8.90625" style="100" customWidth="1"/>
    <col min="17" max="17" width="13.36328125" style="147" customWidth="1"/>
    <col min="18" max="18" width="12.90625" style="100" customWidth="1"/>
    <col min="19" max="21" width="12.90625" style="147" customWidth="1"/>
    <col min="22" max="16384" width="9.089843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31" t="str">
        <f>'Progress Bill'!B31</f>
        <v>EIFS System with TERRACO finishes (TERRACO acid wash finishes) with Built-up 300mm</v>
      </c>
      <c r="P10" s="232"/>
      <c r="Q10" s="334"/>
      <c r="R10" s="98"/>
      <c r="S10" s="334"/>
      <c r="T10" s="340"/>
      <c r="U10" s="357"/>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33" t="s">
        <v>115</v>
      </c>
      <c r="S11" s="200" t="s">
        <v>116</v>
      </c>
      <c r="T11" s="341" t="s">
        <v>117</v>
      </c>
      <c r="U11" s="358" t="s">
        <v>118</v>
      </c>
      <c r="V11" s="102" t="s">
        <v>176</v>
      </c>
    </row>
    <row r="12" spans="2:22" ht="15" thickBot="1">
      <c r="B12" s="105" t="s">
        <v>177</v>
      </c>
      <c r="C12" s="106"/>
      <c r="D12" s="106"/>
      <c r="E12" s="106"/>
      <c r="F12" s="106"/>
      <c r="G12" s="107"/>
      <c r="H12" s="108" t="s">
        <v>70</v>
      </c>
      <c r="I12" s="109" t="s">
        <v>83</v>
      </c>
      <c r="J12" s="109" t="s">
        <v>84</v>
      </c>
      <c r="K12" s="110" t="s">
        <v>85</v>
      </c>
      <c r="L12" s="111"/>
      <c r="M12" s="112" t="s">
        <v>70</v>
      </c>
      <c r="N12" s="109" t="s">
        <v>83</v>
      </c>
      <c r="O12" s="109" t="s">
        <v>84</v>
      </c>
      <c r="P12" s="110" t="s">
        <v>85</v>
      </c>
      <c r="Q12" s="202"/>
      <c r="R12" s="235"/>
      <c r="S12" s="202"/>
      <c r="T12" s="342"/>
      <c r="U12" s="361" t="s">
        <v>86</v>
      </c>
      <c r="V12" s="113"/>
    </row>
    <row r="13" spans="2:22">
      <c r="B13" s="114"/>
      <c r="C13" s="115"/>
      <c r="D13" s="115"/>
      <c r="E13" s="115"/>
      <c r="F13" s="116"/>
      <c r="G13" s="116"/>
      <c r="H13" s="114"/>
      <c r="I13" s="236"/>
      <c r="J13" s="236"/>
      <c r="K13" s="118"/>
      <c r="L13" s="119"/>
      <c r="M13" s="120"/>
      <c r="N13" s="115"/>
      <c r="O13" s="115"/>
      <c r="P13" s="118"/>
      <c r="Q13" s="238"/>
      <c r="R13" s="237"/>
      <c r="S13" s="238"/>
      <c r="T13" s="343"/>
      <c r="U13" s="326"/>
      <c r="V13" s="240"/>
    </row>
    <row r="14" spans="2:22" customFormat="1">
      <c r="B14" s="189">
        <v>1</v>
      </c>
      <c r="C14" s="276" t="s">
        <v>178</v>
      </c>
      <c r="D14" s="123" t="s">
        <v>119</v>
      </c>
      <c r="E14" s="167" t="s">
        <v>120</v>
      </c>
      <c r="F14" s="277" t="s">
        <v>121</v>
      </c>
      <c r="G14" s="278"/>
      <c r="H14" s="275">
        <v>1</v>
      </c>
      <c r="I14" s="190">
        <v>4</v>
      </c>
      <c r="J14" s="279">
        <v>7.2750000000000004</v>
      </c>
      <c r="K14" s="192">
        <f>H14*I14*J14</f>
        <v>29.1</v>
      </c>
      <c r="L14" s="96"/>
      <c r="M14" s="193">
        <v>0</v>
      </c>
      <c r="N14" s="280">
        <v>0</v>
      </c>
      <c r="O14" s="280">
        <v>0</v>
      </c>
      <c r="P14" s="281">
        <v>0</v>
      </c>
      <c r="Q14" s="365">
        <f>K14-P14</f>
        <v>29.1</v>
      </c>
      <c r="R14" s="244">
        <v>1</v>
      </c>
      <c r="S14" s="352">
        <f>Q14*R14</f>
        <v>29.1</v>
      </c>
      <c r="T14" s="343">
        <v>29.1</v>
      </c>
      <c r="U14" s="326">
        <f>S14-T14</f>
        <v>0</v>
      </c>
      <c r="V14" s="283"/>
    </row>
    <row r="15" spans="2:22" customFormat="1">
      <c r="B15" s="189"/>
      <c r="C15" s="163" t="s">
        <v>215</v>
      </c>
      <c r="D15" s="123"/>
      <c r="E15" s="167"/>
      <c r="F15" s="284"/>
      <c r="G15" s="278"/>
      <c r="H15" s="275"/>
      <c r="I15" s="285"/>
      <c r="J15" s="190"/>
      <c r="K15" s="192"/>
      <c r="L15" s="96"/>
      <c r="M15" s="193"/>
      <c r="N15" s="280"/>
      <c r="O15" s="280"/>
      <c r="P15" s="281"/>
      <c r="Q15" s="365"/>
      <c r="R15" s="244"/>
      <c r="S15" s="352"/>
      <c r="T15" s="343"/>
      <c r="U15" s="326"/>
      <c r="V15" s="283"/>
    </row>
    <row r="16" spans="2:22">
      <c r="B16" s="126"/>
      <c r="C16" s="163"/>
      <c r="D16" s="134"/>
      <c r="E16" s="123"/>
      <c r="F16" s="124"/>
      <c r="G16" s="125"/>
      <c r="H16" s="126"/>
      <c r="I16" s="127"/>
      <c r="J16" s="128"/>
      <c r="K16" s="129"/>
      <c r="L16" s="130"/>
      <c r="M16" s="131"/>
      <c r="N16" s="128"/>
      <c r="O16" s="128"/>
      <c r="P16" s="133"/>
      <c r="Q16" s="349"/>
      <c r="R16" s="244"/>
      <c r="S16" s="338"/>
      <c r="T16" s="343"/>
      <c r="U16" s="326"/>
      <c r="V16" s="243"/>
    </row>
    <row r="17" spans="2:22" customFormat="1">
      <c r="B17" s="189">
        <v>2</v>
      </c>
      <c r="C17" s="163" t="s">
        <v>179</v>
      </c>
      <c r="D17" s="123" t="s">
        <v>127</v>
      </c>
      <c r="E17" s="123" t="s">
        <v>180</v>
      </c>
      <c r="F17" s="286" t="s">
        <v>181</v>
      </c>
      <c r="G17" s="188"/>
      <c r="H17" s="189">
        <v>1</v>
      </c>
      <c r="I17" s="190">
        <v>4</v>
      </c>
      <c r="J17" s="280">
        <v>9.92</v>
      </c>
      <c r="K17" s="192">
        <f>H17*I17*J17</f>
        <v>39.68</v>
      </c>
      <c r="L17" s="96"/>
      <c r="M17" s="193">
        <v>0</v>
      </c>
      <c r="N17" s="280">
        <v>0</v>
      </c>
      <c r="O17" s="280">
        <v>0</v>
      </c>
      <c r="P17" s="281">
        <v>0</v>
      </c>
      <c r="Q17" s="365">
        <f t="shared" ref="Q17" si="0">K17-P17</f>
        <v>39.68</v>
      </c>
      <c r="R17" s="244">
        <v>1</v>
      </c>
      <c r="S17" s="352">
        <f t="shared" ref="S17" si="1">Q17*R17</f>
        <v>39.68</v>
      </c>
      <c r="T17" s="343">
        <v>39.68</v>
      </c>
      <c r="U17" s="326">
        <f t="shared" ref="U17" si="2">S17-T17</f>
        <v>0</v>
      </c>
      <c r="V17" s="283"/>
    </row>
    <row r="18" spans="2:22" customFormat="1">
      <c r="B18" s="189"/>
      <c r="C18" s="163" t="s">
        <v>182</v>
      </c>
      <c r="D18" s="123"/>
      <c r="E18" s="123"/>
      <c r="F18" s="187"/>
      <c r="G18" s="188"/>
      <c r="H18" s="189"/>
      <c r="I18" s="190"/>
      <c r="J18" s="280"/>
      <c r="K18" s="192"/>
      <c r="L18" s="96"/>
      <c r="M18" s="193"/>
      <c r="N18" s="194"/>
      <c r="O18" s="194"/>
      <c r="P18" s="195"/>
      <c r="Q18" s="365"/>
      <c r="R18" s="244"/>
      <c r="S18" s="352"/>
      <c r="T18" s="343"/>
      <c r="U18" s="326"/>
      <c r="V18" s="283"/>
    </row>
    <row r="19" spans="2:22">
      <c r="B19" s="126"/>
      <c r="C19" s="161"/>
      <c r="D19" s="122"/>
      <c r="E19" s="122"/>
      <c r="F19" s="124"/>
      <c r="G19" s="125"/>
      <c r="H19" s="126"/>
      <c r="I19" s="127"/>
      <c r="J19" s="128"/>
      <c r="K19" s="129"/>
      <c r="L19" s="130"/>
      <c r="M19" s="131"/>
      <c r="N19" s="132"/>
      <c r="O19" s="132"/>
      <c r="P19" s="133"/>
      <c r="Q19" s="349"/>
      <c r="R19" s="244"/>
      <c r="S19" s="338"/>
      <c r="T19" s="343"/>
      <c r="U19" s="326"/>
      <c r="V19" s="243"/>
    </row>
    <row r="20" spans="2:22">
      <c r="B20" s="126"/>
      <c r="C20" s="161"/>
      <c r="D20" s="122"/>
      <c r="E20" s="123"/>
      <c r="F20" s="124"/>
      <c r="G20" s="125"/>
      <c r="H20" s="126"/>
      <c r="I20" s="127"/>
      <c r="J20" s="128"/>
      <c r="K20" s="129"/>
      <c r="L20" s="130"/>
      <c r="M20" s="131"/>
      <c r="N20" s="132"/>
      <c r="O20" s="132"/>
      <c r="P20" s="133"/>
      <c r="Q20" s="349"/>
      <c r="R20" s="244"/>
      <c r="S20" s="338"/>
      <c r="T20" s="343"/>
      <c r="U20" s="326"/>
      <c r="V20" s="243"/>
    </row>
    <row r="21" spans="2:22">
      <c r="B21" s="126"/>
      <c r="C21" s="161"/>
      <c r="D21" s="122"/>
      <c r="E21" s="122"/>
      <c r="F21" s="124"/>
      <c r="G21" s="125"/>
      <c r="H21" s="126"/>
      <c r="I21" s="127"/>
      <c r="J21" s="128"/>
      <c r="K21" s="129"/>
      <c r="L21" s="130"/>
      <c r="M21" s="131"/>
      <c r="N21" s="132"/>
      <c r="O21" s="132"/>
      <c r="P21" s="133"/>
      <c r="Q21" s="349"/>
      <c r="R21" s="244"/>
      <c r="S21" s="338"/>
      <c r="T21" s="343"/>
      <c r="U21" s="326"/>
      <c r="V21" s="243"/>
    </row>
    <row r="22" spans="2:22">
      <c r="B22" s="126"/>
      <c r="C22" s="161"/>
      <c r="D22" s="134"/>
      <c r="E22" s="122"/>
      <c r="F22" s="124"/>
      <c r="G22" s="125"/>
      <c r="H22" s="126"/>
      <c r="I22" s="127"/>
      <c r="J22" s="128"/>
      <c r="K22" s="129"/>
      <c r="L22" s="130"/>
      <c r="M22" s="131"/>
      <c r="N22" s="132"/>
      <c r="O22" s="132"/>
      <c r="P22" s="133"/>
      <c r="Q22" s="349"/>
      <c r="R22" s="244"/>
      <c r="S22" s="338"/>
      <c r="T22" s="343"/>
      <c r="U22" s="326"/>
      <c r="V22" s="243"/>
    </row>
    <row r="23" spans="2:22">
      <c r="B23" s="160"/>
      <c r="C23" s="164"/>
      <c r="D23" s="122"/>
      <c r="E23" s="157"/>
      <c r="F23" s="124"/>
      <c r="G23" s="159"/>
      <c r="H23" s="160"/>
      <c r="I23" s="162"/>
      <c r="J23" s="128"/>
      <c r="K23" s="129"/>
      <c r="L23" s="165"/>
      <c r="M23" s="131"/>
      <c r="N23" s="132"/>
      <c r="O23" s="132"/>
      <c r="P23" s="133"/>
      <c r="Q23" s="349"/>
      <c r="R23" s="244"/>
      <c r="S23" s="338"/>
      <c r="T23" s="343"/>
      <c r="U23" s="326"/>
      <c r="V23" s="243"/>
    </row>
    <row r="24" spans="2:22">
      <c r="B24" s="160"/>
      <c r="C24" s="161"/>
      <c r="D24" s="157"/>
      <c r="E24" s="157"/>
      <c r="F24" s="158"/>
      <c r="G24" s="159"/>
      <c r="H24" s="160"/>
      <c r="I24" s="162"/>
      <c r="J24" s="127"/>
      <c r="K24" s="129"/>
      <c r="L24" s="166"/>
      <c r="M24" s="131"/>
      <c r="N24" s="132"/>
      <c r="O24" s="132"/>
      <c r="P24" s="133"/>
      <c r="Q24" s="349"/>
      <c r="R24" s="244"/>
      <c r="S24" s="338"/>
      <c r="T24" s="343"/>
      <c r="U24" s="326"/>
      <c r="V24" s="243"/>
    </row>
    <row r="25" spans="2:22">
      <c r="B25" s="126"/>
      <c r="C25" s="161"/>
      <c r="D25" s="122"/>
      <c r="E25" s="123"/>
      <c r="F25" s="124"/>
      <c r="G25" s="125"/>
      <c r="H25" s="126"/>
      <c r="I25" s="127"/>
      <c r="J25" s="128"/>
      <c r="K25" s="129"/>
      <c r="L25" s="130"/>
      <c r="M25" s="131"/>
      <c r="N25" s="132"/>
      <c r="O25" s="132"/>
      <c r="P25" s="133"/>
      <c r="Q25" s="349"/>
      <c r="R25" s="244"/>
      <c r="S25" s="338"/>
      <c r="T25" s="343"/>
      <c r="U25" s="326"/>
      <c r="V25" s="243"/>
    </row>
    <row r="26" spans="2:22">
      <c r="B26" s="160"/>
      <c r="C26" s="164"/>
      <c r="D26" s="122"/>
      <c r="E26" s="167"/>
      <c r="F26" s="124"/>
      <c r="G26" s="159"/>
      <c r="H26" s="160"/>
      <c r="I26" s="162"/>
      <c r="J26" s="127"/>
      <c r="K26" s="168"/>
      <c r="L26" s="166"/>
      <c r="M26" s="169"/>
      <c r="N26" s="170"/>
      <c r="O26" s="170"/>
      <c r="P26" s="171"/>
      <c r="Q26" s="349"/>
      <c r="R26" s="244"/>
      <c r="S26" s="338"/>
      <c r="T26" s="343"/>
      <c r="U26" s="326"/>
      <c r="V26" s="243"/>
    </row>
    <row r="27" spans="2:22">
      <c r="B27" s="160"/>
      <c r="C27" s="161"/>
      <c r="D27" s="157"/>
      <c r="E27" s="167"/>
      <c r="F27" s="158"/>
      <c r="G27" s="159"/>
      <c r="H27" s="160"/>
      <c r="I27" s="162"/>
      <c r="J27" s="172"/>
      <c r="K27" s="173"/>
      <c r="M27" s="174"/>
      <c r="N27" s="175"/>
      <c r="O27" s="175"/>
      <c r="P27" s="176"/>
      <c r="Q27" s="366"/>
      <c r="R27" s="246"/>
      <c r="S27" s="339"/>
      <c r="T27" s="344"/>
      <c r="U27" s="364"/>
      <c r="V27" s="248"/>
    </row>
    <row r="28" spans="2:22" ht="15" thickBot="1">
      <c r="B28" s="140"/>
      <c r="C28" s="249"/>
      <c r="D28" s="137"/>
      <c r="E28" s="137"/>
      <c r="F28" s="138"/>
      <c r="G28" s="139"/>
      <c r="H28" s="140"/>
      <c r="I28" s="141"/>
      <c r="J28" s="141"/>
      <c r="K28" s="142"/>
      <c r="L28" s="143"/>
      <c r="M28" s="144"/>
      <c r="N28" s="145"/>
      <c r="O28" s="145"/>
      <c r="P28" s="146"/>
      <c r="Q28" s="208"/>
      <c r="R28" s="250"/>
      <c r="S28" s="208"/>
      <c r="T28" s="251"/>
      <c r="U28" s="363"/>
      <c r="V28" s="252"/>
    </row>
    <row r="29" spans="2:22">
      <c r="K29" s="147"/>
      <c r="N29" s="147"/>
      <c r="O29" s="147"/>
      <c r="P29" s="147" t="s">
        <v>37</v>
      </c>
      <c r="Q29" s="148">
        <f>SUM(Q10:Q28)</f>
        <v>68.78</v>
      </c>
      <c r="R29" s="148"/>
      <c r="S29" s="148">
        <f>SUM(S10:S28)</f>
        <v>68.78</v>
      </c>
      <c r="T29" s="148">
        <f>SUM(T10:T28)</f>
        <v>68.78</v>
      </c>
      <c r="U29" s="148">
        <f>SUM(U10:U28)</f>
        <v>0</v>
      </c>
    </row>
    <row r="31" spans="2:22">
      <c r="Q31" s="566" t="s">
        <v>407</v>
      </c>
      <c r="R31" s="566"/>
    </row>
    <row r="32" spans="2:22">
      <c r="R32" s="464" t="s">
        <v>405</v>
      </c>
      <c r="S32" s="147">
        <v>86</v>
      </c>
    </row>
    <row r="33" spans="17:19">
      <c r="Q33" s="566" t="s">
        <v>408</v>
      </c>
      <c r="R33" s="566"/>
      <c r="S33" s="147">
        <f>S32-S29</f>
        <v>17.22</v>
      </c>
    </row>
  </sheetData>
  <mergeCells count="5">
    <mergeCell ref="B3:U3"/>
    <mergeCell ref="H11:K11"/>
    <mergeCell ref="M11:P11"/>
    <mergeCell ref="Q31:R31"/>
    <mergeCell ref="Q33:R33"/>
  </mergeCells>
  <pageMargins left="0.7" right="0.7" top="0.75" bottom="0.75" header="0.3" footer="0.3"/>
  <pageSetup paperSize="9" scale="57"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pageSetUpPr fitToPage="1"/>
  </sheetPr>
  <dimension ref="B2:V33"/>
  <sheetViews>
    <sheetView view="pageBreakPreview" topLeftCell="J4" zoomScale="80" zoomScaleNormal="40" zoomScaleSheetLayoutView="80" workbookViewId="0">
      <selection activeCell="B11" sqref="B11"/>
    </sheetView>
  </sheetViews>
  <sheetFormatPr defaultColWidth="9.08984375" defaultRowHeight="14.5"/>
  <cols>
    <col min="1" max="1" width="2.08984375" style="100" customWidth="1"/>
    <col min="2" max="2" width="4.54296875" style="100" customWidth="1"/>
    <col min="3" max="3" width="26.36328125" style="100" customWidth="1"/>
    <col min="4" max="4" width="22" style="100" customWidth="1"/>
    <col min="5" max="5" width="11.36328125" style="100" customWidth="1"/>
    <col min="6" max="6" width="10.6328125" style="100" customWidth="1"/>
    <col min="7" max="7" width="9.90625" style="100" customWidth="1"/>
    <col min="8" max="8" width="3.90625" style="100" customWidth="1"/>
    <col min="9" max="9" width="6.90625" style="100" customWidth="1"/>
    <col min="10" max="10" width="7.90625" style="100" bestFit="1" customWidth="1"/>
    <col min="11" max="11" width="8.90625" style="100" customWidth="1"/>
    <col min="12" max="12" width="12.453125" style="100" customWidth="1"/>
    <col min="13" max="13" width="3.90625" style="101" customWidth="1"/>
    <col min="14" max="14" width="6.90625" style="100" customWidth="1"/>
    <col min="15" max="15" width="7.90625" style="100" bestFit="1" customWidth="1"/>
    <col min="16" max="16" width="8.90625" style="100" customWidth="1"/>
    <col min="17" max="17" width="13.36328125" style="147" customWidth="1"/>
    <col min="18" max="18" width="12.90625" style="100" customWidth="1"/>
    <col min="19" max="21" width="12.90625" style="147" customWidth="1"/>
    <col min="22" max="22" width="12.54296875" style="100" customWidth="1"/>
    <col min="23" max="16384" width="9.08984375" style="100"/>
  </cols>
  <sheetData>
    <row r="2" spans="2:22" ht="15.5">
      <c r="Q2" s="333"/>
      <c r="R2" s="225"/>
      <c r="S2" s="333"/>
      <c r="T2" s="333"/>
      <c r="U2" s="333"/>
    </row>
    <row r="3" spans="2:22" ht="15.5">
      <c r="B3" s="562" t="s">
        <v>166</v>
      </c>
      <c r="C3" s="562"/>
      <c r="D3" s="562"/>
      <c r="E3" s="562"/>
      <c r="F3" s="562"/>
      <c r="G3" s="562"/>
      <c r="H3" s="562"/>
      <c r="I3" s="562"/>
      <c r="J3" s="562"/>
      <c r="K3" s="562"/>
      <c r="L3" s="562"/>
      <c r="M3" s="562"/>
      <c r="N3" s="562"/>
      <c r="O3" s="562"/>
      <c r="P3" s="562"/>
      <c r="Q3" s="562"/>
      <c r="R3" s="562"/>
      <c r="S3" s="562"/>
      <c r="T3" s="562"/>
      <c r="U3" s="562"/>
    </row>
    <row r="4" spans="2:22" ht="15.5">
      <c r="B4" s="225"/>
      <c r="C4" s="225"/>
      <c r="D4" s="225"/>
      <c r="E4" s="225"/>
      <c r="F4" s="225"/>
      <c r="G4" s="225"/>
      <c r="H4" s="225"/>
      <c r="I4" s="225"/>
      <c r="J4" s="225"/>
      <c r="K4" s="225"/>
      <c r="L4" s="225"/>
      <c r="M4" s="226"/>
      <c r="N4" s="225"/>
      <c r="O4" s="225"/>
      <c r="P4" s="225"/>
      <c r="Q4" s="334"/>
      <c r="R4" s="98"/>
      <c r="S4" s="334"/>
      <c r="T4" s="334"/>
      <c r="U4" s="334"/>
    </row>
    <row r="5" spans="2:22">
      <c r="B5" s="97" t="s">
        <v>167</v>
      </c>
      <c r="C5" s="99"/>
      <c r="D5" s="98" t="s">
        <v>168</v>
      </c>
      <c r="E5" s="99" t="s">
        <v>169</v>
      </c>
      <c r="F5" s="99"/>
      <c r="G5" s="227"/>
      <c r="H5" s="227"/>
      <c r="I5" s="227"/>
      <c r="J5" s="98"/>
      <c r="K5" s="98"/>
      <c r="L5" s="98"/>
      <c r="M5" s="228"/>
      <c r="N5" s="98"/>
      <c r="O5" s="98"/>
      <c r="P5" s="98"/>
      <c r="Q5" s="334"/>
      <c r="R5" s="98"/>
      <c r="S5" s="334"/>
      <c r="T5" s="334"/>
      <c r="U5" s="334"/>
    </row>
    <row r="6" spans="2:22">
      <c r="B6" s="97" t="s">
        <v>170</v>
      </c>
      <c r="C6" s="99"/>
      <c r="D6" s="98" t="s">
        <v>168</v>
      </c>
      <c r="E6" s="99" t="s">
        <v>171</v>
      </c>
      <c r="F6" s="99"/>
      <c r="G6" s="227"/>
      <c r="H6" s="227"/>
      <c r="I6" s="227"/>
      <c r="J6" s="98"/>
      <c r="K6" s="98"/>
      <c r="L6" s="98"/>
      <c r="M6" s="228"/>
      <c r="N6" s="98"/>
      <c r="O6" s="98"/>
      <c r="P6" s="98"/>
      <c r="Q6" s="334"/>
      <c r="R6" s="98"/>
      <c r="S6" s="334"/>
      <c r="T6" s="334"/>
      <c r="U6" s="334"/>
    </row>
    <row r="7" spans="2:22">
      <c r="B7" s="97" t="s">
        <v>172</v>
      </c>
      <c r="C7" s="99"/>
      <c r="D7" s="98" t="s">
        <v>168</v>
      </c>
      <c r="E7" s="99" t="s">
        <v>173</v>
      </c>
      <c r="F7" s="99"/>
      <c r="G7" s="227"/>
      <c r="H7" s="227"/>
      <c r="I7" s="227"/>
      <c r="J7" s="98"/>
      <c r="K7" s="98"/>
      <c r="L7" s="98"/>
      <c r="M7" s="228"/>
      <c r="N7" s="98"/>
      <c r="O7" s="98"/>
      <c r="P7" s="98"/>
      <c r="Q7" s="334"/>
      <c r="R7" s="98"/>
      <c r="S7" s="334"/>
    </row>
    <row r="8" spans="2:22">
      <c r="B8" s="97" t="s">
        <v>174</v>
      </c>
      <c r="C8" s="99"/>
      <c r="D8" s="98" t="s">
        <v>168</v>
      </c>
      <c r="E8" s="99" t="s">
        <v>175</v>
      </c>
      <c r="F8" s="99"/>
      <c r="G8" s="227"/>
      <c r="H8" s="227"/>
      <c r="I8" s="227"/>
      <c r="J8" s="98"/>
      <c r="K8" s="98"/>
      <c r="L8" s="98"/>
      <c r="M8" s="228"/>
      <c r="N8" s="98"/>
      <c r="O8" s="98"/>
      <c r="P8" s="98"/>
      <c r="Q8" s="334"/>
      <c r="R8" s="98"/>
      <c r="S8" s="334"/>
    </row>
    <row r="9" spans="2:22">
      <c r="B9" s="229"/>
      <c r="C9" s="230"/>
      <c r="D9" s="98"/>
      <c r="E9" s="98"/>
      <c r="F9" s="98"/>
      <c r="G9" s="98"/>
      <c r="H9" s="98"/>
      <c r="I9" s="98"/>
      <c r="J9" s="98"/>
      <c r="K9" s="98"/>
      <c r="L9" s="98"/>
      <c r="M9" s="228"/>
      <c r="N9" s="98"/>
      <c r="O9" s="98"/>
      <c r="P9" s="98"/>
      <c r="Q9" s="334"/>
      <c r="R9" s="98"/>
      <c r="S9" s="334"/>
    </row>
    <row r="10" spans="2:22" ht="15" thickBot="1">
      <c r="B10" s="231" t="str">
        <f>'Progress Bill'!B33</f>
        <v>EIFS System with TERRACO finishes (TERRACO acid wash finishes) with Built-up 400mm</v>
      </c>
      <c r="P10" s="232"/>
      <c r="Q10" s="334"/>
      <c r="R10" s="98"/>
      <c r="S10" s="334"/>
      <c r="T10" s="340"/>
      <c r="U10" s="357"/>
    </row>
    <row r="11" spans="2:22" ht="52.5" thickBot="1">
      <c r="B11" s="102" t="s">
        <v>70</v>
      </c>
      <c r="C11" s="103" t="s">
        <v>71</v>
      </c>
      <c r="D11" s="103" t="s">
        <v>72</v>
      </c>
      <c r="E11" s="102" t="s">
        <v>73</v>
      </c>
      <c r="F11" s="102" t="s">
        <v>74</v>
      </c>
      <c r="G11" s="102" t="s">
        <v>75</v>
      </c>
      <c r="H11" s="563" t="s">
        <v>76</v>
      </c>
      <c r="I11" s="564"/>
      <c r="J11" s="564"/>
      <c r="K11" s="565"/>
      <c r="L11" s="104" t="s">
        <v>77</v>
      </c>
      <c r="M11" s="563" t="s">
        <v>78</v>
      </c>
      <c r="N11" s="564"/>
      <c r="O11" s="564"/>
      <c r="P11" s="565"/>
      <c r="Q11" s="212" t="s">
        <v>79</v>
      </c>
      <c r="R11" s="233" t="s">
        <v>115</v>
      </c>
      <c r="S11" s="200" t="s">
        <v>116</v>
      </c>
      <c r="T11" s="341" t="s">
        <v>117</v>
      </c>
      <c r="U11" s="358" t="s">
        <v>118</v>
      </c>
      <c r="V11" s="102" t="s">
        <v>176</v>
      </c>
    </row>
    <row r="12" spans="2:22" ht="15" thickBot="1">
      <c r="B12" s="105" t="s">
        <v>177</v>
      </c>
      <c r="C12" s="106"/>
      <c r="D12" s="106"/>
      <c r="E12" s="106"/>
      <c r="F12" s="106"/>
      <c r="G12" s="107"/>
      <c r="H12" s="108" t="s">
        <v>70</v>
      </c>
      <c r="I12" s="109" t="s">
        <v>83</v>
      </c>
      <c r="J12" s="109" t="s">
        <v>84</v>
      </c>
      <c r="K12" s="110" t="s">
        <v>85</v>
      </c>
      <c r="L12" s="111"/>
      <c r="M12" s="112" t="s">
        <v>70</v>
      </c>
      <c r="N12" s="109" t="s">
        <v>83</v>
      </c>
      <c r="O12" s="109" t="s">
        <v>84</v>
      </c>
      <c r="P12" s="110" t="s">
        <v>85</v>
      </c>
      <c r="Q12" s="202"/>
      <c r="R12" s="235"/>
      <c r="S12" s="202"/>
      <c r="T12" s="342"/>
      <c r="U12" s="361" t="s">
        <v>86</v>
      </c>
      <c r="V12" s="113"/>
    </row>
    <row r="13" spans="2:22">
      <c r="B13" s="114"/>
      <c r="C13" s="115"/>
      <c r="D13" s="115"/>
      <c r="E13" s="115"/>
      <c r="F13" s="116"/>
      <c r="G13" s="116"/>
      <c r="H13" s="114"/>
      <c r="I13" s="236"/>
      <c r="J13" s="236"/>
      <c r="K13" s="118"/>
      <c r="L13" s="119"/>
      <c r="M13" s="120"/>
      <c r="N13" s="115"/>
      <c r="O13" s="115"/>
      <c r="P13" s="118"/>
      <c r="Q13" s="367"/>
      <c r="R13" s="241"/>
      <c r="S13" s="238"/>
      <c r="T13" s="239"/>
      <c r="U13" s="326"/>
      <c r="V13" s="240"/>
    </row>
    <row r="14" spans="2:22" customFormat="1">
      <c r="B14" s="189">
        <v>1</v>
      </c>
      <c r="C14" s="276" t="s">
        <v>183</v>
      </c>
      <c r="D14" s="123" t="s">
        <v>184</v>
      </c>
      <c r="E14" s="167" t="s">
        <v>185</v>
      </c>
      <c r="F14" s="277" t="s">
        <v>124</v>
      </c>
      <c r="G14" s="278"/>
      <c r="H14" s="275">
        <v>1</v>
      </c>
      <c r="I14" s="269">
        <v>3.22</v>
      </c>
      <c r="J14">
        <v>7.2750000000000004</v>
      </c>
      <c r="K14" s="192">
        <f>H14*I14*J14</f>
        <v>23.425500000000003</v>
      </c>
      <c r="L14" s="96"/>
      <c r="M14" s="193">
        <v>0</v>
      </c>
      <c r="N14" s="194">
        <v>0</v>
      </c>
      <c r="O14" s="194">
        <v>0</v>
      </c>
      <c r="P14" s="195">
        <v>0</v>
      </c>
      <c r="Q14" s="368">
        <f>K14-P14</f>
        <v>23.425500000000003</v>
      </c>
      <c r="R14" s="241">
        <v>1</v>
      </c>
      <c r="S14" s="352">
        <f>Q14*R14</f>
        <v>23.425500000000003</v>
      </c>
      <c r="T14" s="343">
        <v>23.425500000000003</v>
      </c>
      <c r="U14" s="326">
        <f>S14-T14</f>
        <v>0</v>
      </c>
      <c r="V14" s="283"/>
    </row>
    <row r="15" spans="2:22" customFormat="1">
      <c r="B15" s="189"/>
      <c r="C15" s="163" t="s">
        <v>186</v>
      </c>
      <c r="D15" s="123"/>
      <c r="E15" s="167"/>
      <c r="F15" s="284"/>
      <c r="G15" s="278"/>
      <c r="H15" s="275"/>
      <c r="I15" s="285"/>
      <c r="J15" s="190"/>
      <c r="K15" s="192"/>
      <c r="L15" s="96"/>
      <c r="M15" s="193"/>
      <c r="N15" s="194"/>
      <c r="O15" s="194"/>
      <c r="P15" s="195"/>
      <c r="Q15" s="368"/>
      <c r="R15" s="241"/>
      <c r="S15" s="352"/>
      <c r="T15" s="343"/>
      <c r="U15" s="326"/>
      <c r="V15" s="283"/>
    </row>
    <row r="16" spans="2:22">
      <c r="B16" s="126"/>
      <c r="C16" s="387" t="s">
        <v>216</v>
      </c>
      <c r="D16" s="134"/>
      <c r="E16" s="123"/>
      <c r="F16" s="124"/>
      <c r="G16" s="125"/>
      <c r="H16" s="126"/>
      <c r="I16" s="127"/>
      <c r="J16" s="128"/>
      <c r="K16" s="129"/>
      <c r="L16" s="130"/>
      <c r="M16" s="131"/>
      <c r="N16" s="128"/>
      <c r="O16" s="128"/>
      <c r="P16" s="133"/>
      <c r="Q16" s="349"/>
      <c r="R16" s="241"/>
      <c r="S16" s="338"/>
      <c r="T16" s="343"/>
      <c r="U16" s="326"/>
      <c r="V16" s="243"/>
    </row>
    <row r="17" spans="2:22">
      <c r="B17" s="126"/>
      <c r="C17" s="161"/>
      <c r="D17" s="122"/>
      <c r="E17" s="123"/>
      <c r="F17" s="245"/>
      <c r="G17" s="125"/>
      <c r="H17" s="126"/>
      <c r="I17" s="127"/>
      <c r="J17" s="128"/>
      <c r="K17" s="129"/>
      <c r="L17" s="130"/>
      <c r="M17" s="131"/>
      <c r="N17" s="128"/>
      <c r="O17" s="128"/>
      <c r="P17" s="220"/>
      <c r="Q17" s="349"/>
      <c r="R17" s="241"/>
      <c r="S17" s="338"/>
      <c r="T17" s="343"/>
      <c r="U17" s="326"/>
      <c r="V17" s="243"/>
    </row>
    <row r="18" spans="2:22">
      <c r="B18" s="126"/>
      <c r="C18" s="161"/>
      <c r="D18" s="122"/>
      <c r="E18" s="122"/>
      <c r="F18" s="124"/>
      <c r="G18" s="125"/>
      <c r="H18" s="126"/>
      <c r="I18" s="127"/>
      <c r="J18" s="128"/>
      <c r="K18" s="129"/>
      <c r="L18" s="130"/>
      <c r="M18" s="131"/>
      <c r="N18" s="132"/>
      <c r="O18" s="132"/>
      <c r="P18" s="133"/>
      <c r="Q18" s="349"/>
      <c r="R18" s="244"/>
      <c r="S18" s="338"/>
      <c r="T18" s="343"/>
      <c r="U18" s="326"/>
      <c r="V18" s="243"/>
    </row>
    <row r="19" spans="2:22">
      <c r="B19" s="126"/>
      <c r="C19" s="161"/>
      <c r="D19" s="122"/>
      <c r="E19" s="122"/>
      <c r="F19" s="124"/>
      <c r="G19" s="125"/>
      <c r="H19" s="126"/>
      <c r="I19" s="127"/>
      <c r="J19" s="128"/>
      <c r="K19" s="129"/>
      <c r="L19" s="130"/>
      <c r="M19" s="131"/>
      <c r="N19" s="132"/>
      <c r="O19" s="132"/>
      <c r="P19" s="133"/>
      <c r="Q19" s="349"/>
      <c r="R19" s="244"/>
      <c r="S19" s="338"/>
      <c r="T19" s="343"/>
      <c r="U19" s="326"/>
      <c r="V19" s="243"/>
    </row>
    <row r="20" spans="2:22">
      <c r="B20" s="126"/>
      <c r="C20" s="161"/>
      <c r="D20" s="122"/>
      <c r="E20" s="123"/>
      <c r="F20" s="124"/>
      <c r="G20" s="125"/>
      <c r="H20" s="126"/>
      <c r="I20" s="127"/>
      <c r="J20" s="128"/>
      <c r="K20" s="129"/>
      <c r="L20" s="130"/>
      <c r="M20" s="131"/>
      <c r="N20" s="132"/>
      <c r="O20" s="132"/>
      <c r="P20" s="133"/>
      <c r="Q20" s="349"/>
      <c r="R20" s="244"/>
      <c r="S20" s="338"/>
      <c r="T20" s="343"/>
      <c r="U20" s="326"/>
      <c r="V20" s="243"/>
    </row>
    <row r="21" spans="2:22">
      <c r="B21" s="126"/>
      <c r="C21" s="161"/>
      <c r="D21" s="122"/>
      <c r="E21" s="122"/>
      <c r="F21" s="124"/>
      <c r="G21" s="125"/>
      <c r="H21" s="126"/>
      <c r="I21" s="127"/>
      <c r="J21" s="128"/>
      <c r="K21" s="129"/>
      <c r="L21" s="130"/>
      <c r="M21" s="131"/>
      <c r="N21" s="132"/>
      <c r="O21" s="132"/>
      <c r="P21" s="133"/>
      <c r="Q21" s="349"/>
      <c r="R21" s="244"/>
      <c r="S21" s="338"/>
      <c r="T21" s="343"/>
      <c r="U21" s="326"/>
      <c r="V21" s="243"/>
    </row>
    <row r="22" spans="2:22">
      <c r="B22" s="126"/>
      <c r="C22" s="161"/>
      <c r="D22" s="134"/>
      <c r="E22" s="122"/>
      <c r="F22" s="124"/>
      <c r="G22" s="125"/>
      <c r="H22" s="126"/>
      <c r="I22" s="127"/>
      <c r="J22" s="128"/>
      <c r="K22" s="129"/>
      <c r="L22" s="130"/>
      <c r="M22" s="131"/>
      <c r="N22" s="132"/>
      <c r="O22" s="132"/>
      <c r="P22" s="133"/>
      <c r="Q22" s="349"/>
      <c r="R22" s="244"/>
      <c r="S22" s="338"/>
      <c r="T22" s="343"/>
      <c r="U22" s="326"/>
      <c r="V22" s="243"/>
    </row>
    <row r="23" spans="2:22">
      <c r="B23" s="160"/>
      <c r="C23" s="164"/>
      <c r="D23" s="122"/>
      <c r="E23" s="157"/>
      <c r="F23" s="124"/>
      <c r="G23" s="159"/>
      <c r="H23" s="160"/>
      <c r="I23" s="162"/>
      <c r="J23" s="128"/>
      <c r="K23" s="129"/>
      <c r="L23" s="165"/>
      <c r="M23" s="131"/>
      <c r="N23" s="132"/>
      <c r="O23" s="132"/>
      <c r="P23" s="133"/>
      <c r="Q23" s="349"/>
      <c r="R23" s="244"/>
      <c r="S23" s="338"/>
      <c r="T23" s="343"/>
      <c r="U23" s="326"/>
      <c r="V23" s="243"/>
    </row>
    <row r="24" spans="2:22">
      <c r="B24" s="160"/>
      <c r="C24" s="161"/>
      <c r="D24" s="157"/>
      <c r="E24" s="157"/>
      <c r="F24" s="158"/>
      <c r="G24" s="159"/>
      <c r="H24" s="160"/>
      <c r="I24" s="162"/>
      <c r="J24" s="127"/>
      <c r="K24" s="129"/>
      <c r="L24" s="166"/>
      <c r="M24" s="131"/>
      <c r="N24" s="132"/>
      <c r="O24" s="132"/>
      <c r="P24" s="133"/>
      <c r="Q24" s="349"/>
      <c r="R24" s="244"/>
      <c r="S24" s="338"/>
      <c r="T24" s="343"/>
      <c r="U24" s="326"/>
      <c r="V24" s="243"/>
    </row>
    <row r="25" spans="2:22">
      <c r="B25" s="126"/>
      <c r="C25" s="161"/>
      <c r="D25" s="122"/>
      <c r="E25" s="123"/>
      <c r="F25" s="124"/>
      <c r="G25" s="125"/>
      <c r="H25" s="126"/>
      <c r="I25" s="127"/>
      <c r="J25" s="128"/>
      <c r="K25" s="129"/>
      <c r="L25" s="130"/>
      <c r="M25" s="131"/>
      <c r="N25" s="132"/>
      <c r="O25" s="132"/>
      <c r="P25" s="133"/>
      <c r="Q25" s="349"/>
      <c r="R25" s="244"/>
      <c r="S25" s="338"/>
      <c r="T25" s="343"/>
      <c r="U25" s="326"/>
      <c r="V25" s="243"/>
    </row>
    <row r="26" spans="2:22">
      <c r="B26" s="160"/>
      <c r="C26" s="164"/>
      <c r="D26" s="122"/>
      <c r="E26" s="167"/>
      <c r="F26" s="124"/>
      <c r="G26" s="159"/>
      <c r="H26" s="160"/>
      <c r="I26" s="162"/>
      <c r="J26" s="127"/>
      <c r="K26" s="168"/>
      <c r="L26" s="166"/>
      <c r="M26" s="169"/>
      <c r="N26" s="170"/>
      <c r="O26" s="170"/>
      <c r="P26" s="171"/>
      <c r="Q26" s="349"/>
      <c r="R26" s="244"/>
      <c r="S26" s="338"/>
      <c r="T26" s="343"/>
      <c r="U26" s="326"/>
      <c r="V26" s="243"/>
    </row>
    <row r="27" spans="2:22">
      <c r="B27" s="160"/>
      <c r="C27" s="161"/>
      <c r="D27" s="157"/>
      <c r="E27" s="167"/>
      <c r="F27" s="158"/>
      <c r="G27" s="159"/>
      <c r="H27" s="160"/>
      <c r="I27" s="162"/>
      <c r="J27" s="172"/>
      <c r="K27" s="173"/>
      <c r="M27" s="174"/>
      <c r="N27" s="175"/>
      <c r="O27" s="175"/>
      <c r="P27" s="176"/>
      <c r="Q27" s="366"/>
      <c r="R27" s="246"/>
      <c r="S27" s="339"/>
      <c r="T27" s="344"/>
      <c r="U27" s="364"/>
      <c r="V27" s="248"/>
    </row>
    <row r="28" spans="2:22" ht="15" thickBot="1">
      <c r="B28" s="140"/>
      <c r="C28" s="249"/>
      <c r="D28" s="137"/>
      <c r="E28" s="137"/>
      <c r="F28" s="138"/>
      <c r="G28" s="139"/>
      <c r="H28" s="140"/>
      <c r="I28" s="141"/>
      <c r="J28" s="141"/>
      <c r="K28" s="142"/>
      <c r="L28" s="143"/>
      <c r="M28" s="144"/>
      <c r="N28" s="145"/>
      <c r="O28" s="145"/>
      <c r="P28" s="146"/>
      <c r="Q28" s="208"/>
      <c r="R28" s="250"/>
      <c r="S28" s="208"/>
      <c r="T28" s="251"/>
      <c r="U28" s="363"/>
      <c r="V28" s="252"/>
    </row>
    <row r="29" spans="2:22">
      <c r="K29" s="147"/>
      <c r="N29" s="147"/>
      <c r="O29" s="147"/>
      <c r="P29" s="147" t="s">
        <v>37</v>
      </c>
      <c r="Q29" s="148">
        <f>SUM(Q10:Q28)</f>
        <v>23.425500000000003</v>
      </c>
      <c r="R29" s="148"/>
      <c r="S29" s="148">
        <f>SUM(S10:S28)</f>
        <v>23.425500000000003</v>
      </c>
      <c r="T29" s="148">
        <f>SUM(T10:T28)</f>
        <v>23.425500000000003</v>
      </c>
      <c r="U29" s="148">
        <f>SUM(U10:U28)</f>
        <v>0</v>
      </c>
    </row>
    <row r="31" spans="2:22">
      <c r="Q31" s="566" t="s">
        <v>407</v>
      </c>
      <c r="R31" s="566"/>
    </row>
    <row r="32" spans="2:22">
      <c r="R32" s="464" t="s">
        <v>405</v>
      </c>
      <c r="S32" s="147">
        <v>24</v>
      </c>
    </row>
    <row r="33" spans="17:19">
      <c r="Q33" s="566" t="s">
        <v>408</v>
      </c>
      <c r="R33" s="566"/>
      <c r="S33" s="147">
        <f>S32-S29</f>
        <v>0.5744999999999969</v>
      </c>
    </row>
  </sheetData>
  <mergeCells count="5">
    <mergeCell ref="B3:U3"/>
    <mergeCell ref="H11:K11"/>
    <mergeCell ref="M11:P11"/>
    <mergeCell ref="Q31:R31"/>
    <mergeCell ref="Q33:R33"/>
  </mergeCells>
  <pageMargins left="0.7" right="0.7" top="0.75" bottom="0.75" header="0.3" footer="0.3"/>
  <pageSetup paperSize="9" scale="56"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pageSetUpPr fitToPage="1"/>
  </sheetPr>
  <dimension ref="B1:S28"/>
  <sheetViews>
    <sheetView view="pageBreakPreview" topLeftCell="G1" zoomScale="80" zoomScaleNormal="100" zoomScaleSheetLayoutView="80" workbookViewId="0">
      <selection activeCell="L25" sqref="L25"/>
    </sheetView>
  </sheetViews>
  <sheetFormatPr defaultColWidth="9.08984375" defaultRowHeight="14.5"/>
  <cols>
    <col min="1" max="1" width="2.08984375" style="100" customWidth="1"/>
    <col min="2" max="2" width="4.54296875" style="100" customWidth="1"/>
    <col min="3" max="3" width="26.90625" style="100" customWidth="1"/>
    <col min="4" max="4" width="34.453125" style="100" bestFit="1" customWidth="1"/>
    <col min="5" max="5" width="12.36328125" style="100" customWidth="1"/>
    <col min="6" max="6" width="16.54296875" style="100" customWidth="1"/>
    <col min="7" max="7" width="10" style="100" customWidth="1"/>
    <col min="8" max="8" width="4" style="100" bestFit="1" customWidth="1"/>
    <col min="9" max="9" width="8" style="100" bestFit="1" customWidth="1"/>
    <col min="10" max="10" width="7.54296875" style="100" bestFit="1" customWidth="1"/>
    <col min="11" max="11" width="7.6328125" style="100" bestFit="1" customWidth="1"/>
    <col min="12" max="12" width="23.90625" style="100" customWidth="1"/>
    <col min="13" max="13" width="5.6328125" style="101" bestFit="1" customWidth="1"/>
    <col min="14" max="14" width="8" style="100" bestFit="1" customWidth="1"/>
    <col min="15" max="15" width="7.54296875" style="100" bestFit="1" customWidth="1"/>
    <col min="16" max="16" width="7.36328125" style="100" customWidth="1"/>
    <col min="17" max="18" width="12.08984375" style="147" customWidth="1"/>
    <col min="19" max="19" width="15.6328125" style="147" customWidth="1"/>
    <col min="20" max="16384" width="9.08984375" style="100"/>
  </cols>
  <sheetData>
    <row r="1" spans="2:19" ht="72" customHeight="1" thickBot="1">
      <c r="B1" s="102" t="s">
        <v>70</v>
      </c>
      <c r="C1" s="103" t="s">
        <v>71</v>
      </c>
      <c r="D1" s="103" t="s">
        <v>72</v>
      </c>
      <c r="E1" s="102" t="s">
        <v>73</v>
      </c>
      <c r="F1" s="102" t="s">
        <v>74</v>
      </c>
      <c r="G1" s="102" t="s">
        <v>75</v>
      </c>
      <c r="H1" s="563" t="s">
        <v>76</v>
      </c>
      <c r="I1" s="564"/>
      <c r="J1" s="564"/>
      <c r="K1" s="565"/>
      <c r="L1" s="104" t="s">
        <v>77</v>
      </c>
      <c r="M1" s="563" t="s">
        <v>78</v>
      </c>
      <c r="N1" s="564"/>
      <c r="O1" s="564"/>
      <c r="P1" s="565"/>
      <c r="Q1" s="212" t="s">
        <v>79</v>
      </c>
      <c r="R1" s="201" t="s">
        <v>80</v>
      </c>
      <c r="S1" s="200" t="s">
        <v>81</v>
      </c>
    </row>
    <row r="2" spans="2:19" ht="15" thickBot="1">
      <c r="B2" s="105" t="str">
        <f>'Progress Bill'!B42</f>
        <v>TERRACO RENDER System (TERRACO acid wash finishes)</v>
      </c>
      <c r="C2" s="106"/>
      <c r="D2" s="106"/>
      <c r="E2" s="106"/>
      <c r="F2" s="106"/>
      <c r="G2" s="107"/>
      <c r="H2" s="108" t="s">
        <v>70</v>
      </c>
      <c r="I2" s="109" t="s">
        <v>83</v>
      </c>
      <c r="J2" s="109" t="s">
        <v>84</v>
      </c>
      <c r="K2" s="110" t="s">
        <v>85</v>
      </c>
      <c r="L2" s="111"/>
      <c r="M2" s="112" t="s">
        <v>70</v>
      </c>
      <c r="N2" s="109" t="s">
        <v>83</v>
      </c>
      <c r="O2" s="109" t="s">
        <v>84</v>
      </c>
      <c r="P2" s="110" t="s">
        <v>85</v>
      </c>
      <c r="Q2" s="202"/>
      <c r="R2" s="203"/>
      <c r="S2" s="202" t="s">
        <v>86</v>
      </c>
    </row>
    <row r="3" spans="2:19">
      <c r="B3" s="114"/>
      <c r="C3" s="115"/>
      <c r="D3" s="115"/>
      <c r="E3" s="115"/>
      <c r="F3" s="116"/>
      <c r="G3" s="116"/>
      <c r="H3" s="114"/>
      <c r="I3" s="117"/>
      <c r="J3" s="117"/>
      <c r="K3" s="118"/>
      <c r="L3" s="119"/>
      <c r="M3" s="120"/>
      <c r="N3" s="115"/>
      <c r="O3" s="115"/>
      <c r="P3" s="118"/>
      <c r="Q3" s="216"/>
      <c r="R3" s="204"/>
      <c r="S3" s="205"/>
    </row>
    <row r="4" spans="2:19">
      <c r="B4" s="189">
        <v>1</v>
      </c>
      <c r="C4" s="122" t="s">
        <v>143</v>
      </c>
      <c r="D4" s="122" t="s">
        <v>144</v>
      </c>
      <c r="E4" s="122" t="s">
        <v>145</v>
      </c>
      <c r="F4" s="124"/>
      <c r="G4" s="125"/>
      <c r="H4" s="126">
        <v>1</v>
      </c>
      <c r="I4" s="127">
        <v>79.900000000000006</v>
      </c>
      <c r="J4" s="128">
        <v>1.2</v>
      </c>
      <c r="K4" s="129">
        <f>H4*I4*J4</f>
        <v>95.88000000000001</v>
      </c>
      <c r="L4" s="130"/>
      <c r="M4" s="131">
        <v>0</v>
      </c>
      <c r="N4" s="132">
        <v>0</v>
      </c>
      <c r="O4" s="132">
        <v>0</v>
      </c>
      <c r="P4" s="133">
        <f>M4*N4*O4</f>
        <v>0</v>
      </c>
      <c r="Q4" s="213">
        <f>K4-P4</f>
        <v>95.88000000000001</v>
      </c>
      <c r="R4" s="198">
        <v>95.88000000000001</v>
      </c>
      <c r="S4" s="199">
        <f>Q4-R4</f>
        <v>0</v>
      </c>
    </row>
    <row r="5" spans="2:19">
      <c r="B5" s="126"/>
      <c r="C5" s="122" t="s">
        <v>85</v>
      </c>
      <c r="D5" s="122"/>
      <c r="E5" s="122"/>
      <c r="F5" s="124"/>
      <c r="G5" s="125"/>
      <c r="H5" s="126"/>
      <c r="I5" s="127"/>
      <c r="J5" s="127"/>
      <c r="K5" s="129"/>
      <c r="L5" s="130"/>
      <c r="M5" s="131"/>
      <c r="N5" s="132"/>
      <c r="O5" s="132"/>
      <c r="P5" s="133"/>
      <c r="Q5" s="213"/>
      <c r="R5" s="198"/>
      <c r="S5" s="199"/>
    </row>
    <row r="6" spans="2:19">
      <c r="B6" s="126"/>
      <c r="C6" s="122" t="s">
        <v>146</v>
      </c>
      <c r="D6" s="134"/>
      <c r="E6" s="122"/>
      <c r="F6" s="124"/>
      <c r="G6" s="125"/>
      <c r="H6" s="126"/>
      <c r="I6" s="127"/>
      <c r="J6" s="127"/>
      <c r="K6" s="129"/>
      <c r="L6" s="130"/>
      <c r="M6" s="131"/>
      <c r="N6" s="132"/>
      <c r="O6" s="132"/>
      <c r="P6" s="133"/>
      <c r="Q6" s="197"/>
      <c r="R6" s="198"/>
      <c r="S6" s="199"/>
    </row>
    <row r="7" spans="2:19">
      <c r="B7" s="126"/>
      <c r="C7" s="122"/>
      <c r="D7" s="122"/>
      <c r="E7" s="122"/>
      <c r="F7" s="124"/>
      <c r="G7" s="125"/>
      <c r="H7" s="126"/>
      <c r="I7" s="127"/>
      <c r="J7" s="128"/>
      <c r="K7" s="129"/>
      <c r="L7" s="130"/>
      <c r="M7" s="131"/>
      <c r="N7" s="132"/>
      <c r="O7" s="132"/>
      <c r="P7" s="133"/>
      <c r="Q7" s="197"/>
      <c r="R7" s="198"/>
      <c r="S7" s="199"/>
    </row>
    <row r="8" spans="2:19">
      <c r="B8" s="126"/>
      <c r="C8" s="122"/>
      <c r="D8" s="134"/>
      <c r="E8" s="122"/>
      <c r="F8" s="124"/>
      <c r="G8" s="125"/>
      <c r="H8" s="126"/>
      <c r="I8" s="127"/>
      <c r="J8" s="128"/>
      <c r="K8" s="129"/>
      <c r="L8" s="130"/>
      <c r="M8" s="131"/>
      <c r="N8" s="132"/>
      <c r="O8" s="132"/>
      <c r="P8" s="133"/>
      <c r="Q8" s="197"/>
      <c r="R8" s="198"/>
      <c r="S8" s="199"/>
    </row>
    <row r="9" spans="2:19">
      <c r="B9" s="126"/>
      <c r="C9" s="122"/>
      <c r="D9" s="134"/>
      <c r="E9" s="122"/>
      <c r="F9" s="124"/>
      <c r="G9" s="125"/>
      <c r="H9" s="126"/>
      <c r="I9" s="127"/>
      <c r="J9" s="128"/>
      <c r="K9" s="129"/>
      <c r="L9" s="130"/>
      <c r="M9" s="131"/>
      <c r="N9" s="132"/>
      <c r="O9" s="132"/>
      <c r="P9" s="133"/>
      <c r="Q9" s="197"/>
      <c r="R9" s="198"/>
      <c r="S9" s="218"/>
    </row>
    <row r="10" spans="2:19">
      <c r="B10" s="126"/>
      <c r="C10" s="122"/>
      <c r="D10" s="134"/>
      <c r="E10" s="122"/>
      <c r="F10" s="124"/>
      <c r="G10" s="125"/>
      <c r="H10" s="126"/>
      <c r="I10" s="127"/>
      <c r="J10" s="128"/>
      <c r="K10" s="129"/>
      <c r="L10" s="130"/>
      <c r="M10" s="131"/>
      <c r="N10" s="132"/>
      <c r="O10" s="132"/>
      <c r="P10" s="133"/>
      <c r="Q10" s="197"/>
      <c r="R10" s="198"/>
      <c r="S10" s="215"/>
    </row>
    <row r="11" spans="2:19">
      <c r="B11" s="126"/>
      <c r="C11" s="122"/>
      <c r="D11" s="122"/>
      <c r="E11" s="122"/>
      <c r="F11" s="124"/>
      <c r="G11" s="125"/>
      <c r="H11" s="126"/>
      <c r="I11" s="127"/>
      <c r="J11" s="128"/>
      <c r="K11" s="129"/>
      <c r="L11" s="130"/>
      <c r="M11" s="131"/>
      <c r="N11" s="132"/>
      <c r="O11" s="132"/>
      <c r="P11" s="133"/>
      <c r="Q11" s="197"/>
      <c r="R11" s="198"/>
      <c r="S11" s="199"/>
    </row>
    <row r="12" spans="2:19">
      <c r="B12" s="126"/>
      <c r="C12" s="122"/>
      <c r="D12" s="122"/>
      <c r="E12" s="122"/>
      <c r="F12" s="124"/>
      <c r="G12" s="125"/>
      <c r="H12" s="126"/>
      <c r="I12" s="127"/>
      <c r="J12" s="127"/>
      <c r="K12" s="129"/>
      <c r="L12" s="130"/>
      <c r="M12" s="131"/>
      <c r="N12" s="132"/>
      <c r="O12" s="132"/>
      <c r="P12" s="133"/>
      <c r="Q12" s="197"/>
      <c r="R12" s="198"/>
      <c r="S12" s="199"/>
    </row>
    <row r="13" spans="2:19">
      <c r="B13" s="126"/>
      <c r="C13" s="122"/>
      <c r="D13" s="122"/>
      <c r="E13" s="122"/>
      <c r="F13" s="124"/>
      <c r="G13" s="125"/>
      <c r="H13" s="126"/>
      <c r="I13" s="127"/>
      <c r="J13" s="127"/>
      <c r="K13" s="129"/>
      <c r="L13" s="130"/>
      <c r="M13" s="131"/>
      <c r="N13" s="132"/>
      <c r="O13" s="132"/>
      <c r="P13" s="133"/>
      <c r="Q13" s="197"/>
      <c r="R13" s="198"/>
      <c r="S13" s="199"/>
    </row>
    <row r="14" spans="2:19">
      <c r="B14" s="126"/>
      <c r="C14" s="135"/>
      <c r="D14" s="134"/>
      <c r="E14" s="122"/>
      <c r="F14" s="124"/>
      <c r="G14" s="125"/>
      <c r="H14" s="126"/>
      <c r="I14" s="127"/>
      <c r="J14" s="128"/>
      <c r="K14" s="129"/>
      <c r="L14" s="130"/>
      <c r="M14" s="131"/>
      <c r="N14" s="132"/>
      <c r="O14" s="132"/>
      <c r="P14" s="133"/>
      <c r="Q14" s="197"/>
      <c r="R14" s="198"/>
      <c r="S14" s="199"/>
    </row>
    <row r="15" spans="2:19">
      <c r="B15" s="126"/>
      <c r="C15" s="122"/>
      <c r="D15" s="134"/>
      <c r="E15" s="122"/>
      <c r="F15" s="124"/>
      <c r="G15" s="125"/>
      <c r="H15" s="126"/>
      <c r="I15" s="127"/>
      <c r="J15" s="128"/>
      <c r="K15" s="129"/>
      <c r="L15" s="130"/>
      <c r="M15" s="131"/>
      <c r="N15" s="132"/>
      <c r="O15" s="132"/>
      <c r="P15" s="133"/>
      <c r="Q15" s="197"/>
      <c r="R15" s="198"/>
      <c r="S15" s="199"/>
    </row>
    <row r="16" spans="2:19">
      <c r="B16" s="126"/>
      <c r="C16" s="122"/>
      <c r="D16" s="134"/>
      <c r="E16" s="122"/>
      <c r="F16" s="124"/>
      <c r="G16" s="125"/>
      <c r="H16" s="126"/>
      <c r="I16" s="127"/>
      <c r="J16" s="128"/>
      <c r="K16" s="129"/>
      <c r="L16" s="130"/>
      <c r="M16" s="131"/>
      <c r="N16" s="132"/>
      <c r="O16" s="132"/>
      <c r="P16" s="133"/>
      <c r="Q16" s="197"/>
      <c r="R16" s="198"/>
      <c r="S16" s="199"/>
    </row>
    <row r="17" spans="2:19">
      <c r="B17" s="126"/>
      <c r="C17" s="122"/>
      <c r="D17" s="134"/>
      <c r="E17" s="122"/>
      <c r="F17" s="124"/>
      <c r="G17" s="125"/>
      <c r="H17" s="126"/>
      <c r="I17" s="127"/>
      <c r="J17" s="128"/>
      <c r="K17" s="129"/>
      <c r="L17" s="130"/>
      <c r="M17" s="131"/>
      <c r="N17" s="132"/>
      <c r="O17" s="132"/>
      <c r="P17" s="133"/>
      <c r="Q17" s="197"/>
      <c r="R17" s="198"/>
      <c r="S17" s="199"/>
    </row>
    <row r="18" spans="2:19">
      <c r="B18" s="126"/>
      <c r="C18" s="122"/>
      <c r="D18" s="122"/>
      <c r="E18" s="122"/>
      <c r="F18" s="124"/>
      <c r="G18" s="125"/>
      <c r="H18" s="126"/>
      <c r="I18" s="127"/>
      <c r="J18" s="127"/>
      <c r="K18" s="129"/>
      <c r="L18" s="130"/>
      <c r="M18" s="131"/>
      <c r="N18" s="132"/>
      <c r="O18" s="132"/>
      <c r="P18" s="133"/>
      <c r="Q18" s="197"/>
      <c r="R18" s="198"/>
      <c r="S18" s="199"/>
    </row>
    <row r="19" spans="2:19">
      <c r="B19" s="126"/>
      <c r="C19" s="122"/>
      <c r="D19" s="122"/>
      <c r="E19" s="123"/>
      <c r="F19" s="124"/>
      <c r="G19" s="125"/>
      <c r="H19" s="126"/>
      <c r="I19" s="127"/>
      <c r="J19" s="128"/>
      <c r="K19" s="129"/>
      <c r="L19" s="130"/>
      <c r="M19" s="131"/>
      <c r="N19" s="132"/>
      <c r="O19" s="132"/>
      <c r="P19" s="133"/>
      <c r="Q19" s="197"/>
      <c r="R19" s="198"/>
      <c r="S19" s="199"/>
    </row>
    <row r="20" spans="2:19" ht="15" customHeight="1" thickBot="1">
      <c r="B20" s="136"/>
      <c r="C20" s="137"/>
      <c r="D20" s="137"/>
      <c r="E20" s="137"/>
      <c r="F20" s="138"/>
      <c r="G20" s="139"/>
      <c r="H20" s="140"/>
      <c r="I20" s="141"/>
      <c r="J20" s="141"/>
      <c r="K20" s="142"/>
      <c r="L20" s="143"/>
      <c r="M20" s="144"/>
      <c r="N20" s="145"/>
      <c r="O20" s="145"/>
      <c r="P20" s="146"/>
      <c r="Q20" s="217"/>
      <c r="R20" s="209"/>
      <c r="S20" s="210"/>
    </row>
    <row r="21" spans="2:19">
      <c r="K21" s="147"/>
      <c r="N21" s="147"/>
      <c r="O21" s="147"/>
      <c r="P21" s="147" t="s">
        <v>37</v>
      </c>
      <c r="Q21" s="148">
        <f>SUM(Q3:Q20)</f>
        <v>95.88000000000001</v>
      </c>
      <c r="R21" s="148">
        <f>SUM(R3:R20)</f>
        <v>95.88000000000001</v>
      </c>
      <c r="S21" s="148">
        <f>SUM(S4:S20)</f>
        <v>0</v>
      </c>
    </row>
    <row r="23" spans="2:19">
      <c r="N23" s="567" t="s">
        <v>477</v>
      </c>
      <c r="O23" s="567"/>
      <c r="P23" s="567"/>
      <c r="Q23" s="147">
        <f>'Progress Bill'!C42</f>
        <v>1298</v>
      </c>
    </row>
    <row r="24" spans="2:19">
      <c r="P24" s="464" t="s">
        <v>478</v>
      </c>
      <c r="Q24" s="147">
        <f>VARIATIONS!C9</f>
        <v>-569.25400000000002</v>
      </c>
    </row>
    <row r="25" spans="2:19">
      <c r="P25" s="464" t="s">
        <v>479</v>
      </c>
      <c r="Q25" s="147">
        <f>VARIATIONS!C24</f>
        <v>-219.95</v>
      </c>
    </row>
    <row r="26" spans="2:19">
      <c r="P26" s="464" t="s">
        <v>482</v>
      </c>
      <c r="Q26" s="147">
        <f>SUM(Q23:Q25)</f>
        <v>508.79599999999999</v>
      </c>
    </row>
    <row r="27" spans="2:19">
      <c r="P27" s="464" t="s">
        <v>481</v>
      </c>
      <c r="Q27" s="147">
        <f>Q21</f>
        <v>95.88000000000001</v>
      </c>
    </row>
    <row r="28" spans="2:19">
      <c r="P28" s="464" t="s">
        <v>480</v>
      </c>
      <c r="Q28" s="147">
        <f>Q26-Q27</f>
        <v>412.916</v>
      </c>
    </row>
  </sheetData>
  <mergeCells count="3">
    <mergeCell ref="H1:K1"/>
    <mergeCell ref="M1:P1"/>
    <mergeCell ref="N23:P23"/>
  </mergeCells>
  <phoneticPr fontId="27" type="noConversion"/>
  <printOptions horizontalCentered="1"/>
  <pageMargins left="0.25" right="0.25" top="0.75" bottom="0.75" header="0.3" footer="0.3"/>
  <pageSetup paperSize="9"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A30A27EE-136D-496A-B02E-8C10B031EB61}">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Summary</vt:lpstr>
      <vt:lpstr>Progress Bill</vt:lpstr>
      <vt:lpstr>75MM-EIFS</vt:lpstr>
      <vt:lpstr>100MM-EIFS</vt:lpstr>
      <vt:lpstr>150MM-EIFS</vt:lpstr>
      <vt:lpstr>200MM-EIFS</vt:lpstr>
      <vt:lpstr>EIFS -STAND ALONE (300MM) </vt:lpstr>
      <vt:lpstr>EIFS -STAND ALONE (400MM)</vt:lpstr>
      <vt:lpstr>EIFS RENDER</vt:lpstr>
      <vt:lpstr>VARIATIONS</vt:lpstr>
      <vt:lpstr>RPJV Variation</vt:lpstr>
      <vt:lpstr>PVC GROOVE</vt:lpstr>
      <vt:lpstr>EIFS + BUILTUP (300MM)</vt:lpstr>
      <vt:lpstr>EIFS + BUILTUP (400MM) </vt:lpstr>
      <vt:lpstr>KCE Variation</vt:lpstr>
      <vt:lpstr>EIFS 400mm EPS BOARDS</vt:lpstr>
      <vt:lpstr>EIFS 400mm BASECOAT</vt:lpstr>
      <vt:lpstr>EIFS 400mm PAINT</vt:lpstr>
      <vt:lpstr>EIFS 300mm EPS BOARDS</vt:lpstr>
      <vt:lpstr>EIFS 300mm BASECOAT</vt:lpstr>
      <vt:lpstr>'100MM-EIFS'!Print_Area</vt:lpstr>
      <vt:lpstr>'150MM-EIFS'!Print_Area</vt:lpstr>
      <vt:lpstr>'200MM-EIFS'!Print_Area</vt:lpstr>
      <vt:lpstr>'75MM-EIFS'!Print_Area</vt:lpstr>
      <vt:lpstr>'EIFS + BUILTUP (300MM)'!Print_Area</vt:lpstr>
      <vt:lpstr>'EIFS + BUILTUP (400MM) '!Print_Area</vt:lpstr>
      <vt:lpstr>'EIFS 300mm BASECOAT'!Print_Area</vt:lpstr>
      <vt:lpstr>'EIFS 300mm EPS BOARDS'!Print_Area</vt:lpstr>
      <vt:lpstr>'EIFS 400mm BASECOAT'!Print_Area</vt:lpstr>
      <vt:lpstr>'EIFS 400mm EPS BOARDS'!Print_Area</vt:lpstr>
      <vt:lpstr>'EIFS 400mm PAINT'!Print_Area</vt:lpstr>
      <vt:lpstr>'EIFS RENDER'!Print_Area</vt:lpstr>
      <vt:lpstr>'EIFS -STAND ALONE (300MM) '!Print_Area</vt:lpstr>
      <vt:lpstr>'EIFS -STAND ALONE (400MM)'!Print_Area</vt:lpstr>
      <vt:lpstr>'KCE Variation'!Print_Area</vt:lpstr>
      <vt:lpstr>'Progress Bill'!Print_Area</vt:lpstr>
      <vt:lpstr>'PVC GROOVE'!Print_Area</vt:lpstr>
      <vt:lpstr>'RPJV Variation'!Print_Area</vt:lpstr>
      <vt:lpstr>Summary!Print_Area</vt:lpstr>
      <vt:lpstr>VARIATIONS!Print_Area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Himal Kosala</cp:lastModifiedBy>
  <cp:lastPrinted>2023-01-13T10:34:08Z</cp:lastPrinted>
  <dcterms:created xsi:type="dcterms:W3CDTF">2022-10-27T10:46:57Z</dcterms:created>
  <dcterms:modified xsi:type="dcterms:W3CDTF">2023-02-10T11:35:14Z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{A30A27EE-136D-496A-B02E-8C10B031EB61}</vt:lpwstr>
  </property>
</Properties>
</file>