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imal Kosala\Documents\Work\ECON\Omniyat\Subcontrator Payments\JOYZ\October\"/>
    </mc:Choice>
  </mc:AlternateContent>
  <xr:revisionPtr revIDLastSave="0" documentId="13_ncr:1_{7DB6A5BC-1737-4B4F-A456-65FC05ED1002}" xr6:coauthVersionLast="47" xr6:coauthVersionMax="47" xr10:uidLastSave="{00000000-0000-0000-0000-000000000000}"/>
  <bookViews>
    <workbookView xWindow="12876" yWindow="6228" windowWidth="22956" windowHeight="7272" tabRatio="601" xr2:uid="{6ACB0E1B-606C-4C32-8D58-D5BD9C2D1899}"/>
  </bookViews>
  <sheets>
    <sheet name="Summary" sheetId="6" r:id="rId1"/>
    <sheet name="Progress Bill" sheetId="1" r:id="rId2"/>
    <sheet name="VARIATIONS" sheetId="5" r:id="rId3"/>
    <sheet name="PERCENTAGE SUMMARY" sheetId="7" r:id="rId4"/>
    <sheet name="EIFS 400mm EPS BOARDS" sheetId="8" state="hidden" r:id="rId5"/>
    <sheet name="EIFS 400mm BASECOAT" sheetId="9" state="hidden" r:id="rId6"/>
    <sheet name="EIFS 400mm PAINT" sheetId="10" state="hidden" r:id="rId7"/>
    <sheet name="EIFS 300mm EPS BOARDS" sheetId="11" state="hidden" r:id="rId8"/>
    <sheet name="EIFS 300mm BASECOAT" sheetId="12" state="hidden" r:id="rId9"/>
    <sheet name="EIFS 200mm EPS BOARDS" sheetId="14" r:id="rId10"/>
    <sheet name="EIFS 200mm BASECOAT" sheetId="15" r:id="rId11"/>
    <sheet name="EIFS 200mm PAINT" sheetId="16" r:id="rId12"/>
    <sheet name="EIFS 100mm EPS BOARDS" sheetId="17" r:id="rId13"/>
    <sheet name="EIFS 100mm BASECOAT" sheetId="18" r:id="rId14"/>
    <sheet name="EIFS 100mm PAINT" sheetId="19" r:id="rId15"/>
    <sheet name="EIFS RENDER" sheetId="20" r:id="rId16"/>
    <sheet name="EIFS -STAND ALONE (300MM) " sheetId="24" r:id="rId17"/>
    <sheet name="EIFS -STAND ALONE (400MM)" sheetId="25" r:id="rId18"/>
    <sheet name="PVC GROOVE" sheetId="21" r:id="rId19"/>
    <sheet name="EIFS + BUILTUP (300MM)" sheetId="27" r:id="rId20"/>
    <sheet name="EIFS + BUILTUP (400MM) " sheetId="26" r:id="rId21"/>
    <sheet name="EIFS - PARAPET" sheetId="22"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122" localSheetId="1" hidden="1">'[1]Rate Analysis'!#REF!</definedName>
    <definedName name="\122" hidden="1">'[1]Rate Analysis'!#REF!</definedName>
    <definedName name="\123" localSheetId="1" hidden="1">'[1]Rate Analysis'!#REF!</definedName>
    <definedName name="\123" hidden="1">'[1]Rate Analysis'!#REF!</definedName>
    <definedName name="\1234" localSheetId="1" hidden="1">'[1]Rate Analysis'!#REF!</definedName>
    <definedName name="\1234" hidden="1">'[1]Rate Analysis'!#REF!</definedName>
    <definedName name="\12345" hidden="1">'[1]Rate Analysis'!#REF!</definedName>
    <definedName name="__________________________________ccr1" localSheetId="1"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1"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1"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1"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1" hidden="1">{#N/A,#N/A,TRUE,"Cover";#N/A,#N/A,TRUE,"Conts";#N/A,#N/A,TRUE,"VOS";#N/A,#N/A,TRUE,"Warrington";#N/A,#N/A,TRUE,"Widnes"}</definedName>
    <definedName name="________________________ccr1" hidden="1">{#N/A,#N/A,TRUE,"Cover";#N/A,#N/A,TRUE,"Conts";#N/A,#N/A,TRUE,"VOS";#N/A,#N/A,TRUE,"Warrington";#N/A,#N/A,TRUE,"Widnes"}</definedName>
    <definedName name="________________________old3" localSheetId="1"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1"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1"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1"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1"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1"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1"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1"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1"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1"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1" hidden="1">{#N/A,#N/A,TRUE,"Cover";#N/A,#N/A,TRUE,"Conts";#N/A,#N/A,TRUE,"VOS";#N/A,#N/A,TRUE,"Warrington";#N/A,#N/A,TRUE,"Widnes"}</definedName>
    <definedName name="______________________ccr1" hidden="1">{#N/A,#N/A,TRUE,"Cover";#N/A,#N/A,TRUE,"Conts";#N/A,#N/A,TRUE,"VOS";#N/A,#N/A,TRUE,"Warrington";#N/A,#N/A,TRUE,"Widnes"}</definedName>
    <definedName name="______________________MCC3" localSheetId="1" hidden="1">{#N/A,#N/A,FALSE,"CCTV"}</definedName>
    <definedName name="______________________MCC3" hidden="1">{#N/A,#N/A,FALSE,"CCTV"}</definedName>
    <definedName name="______________________old3" localSheetId="1"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1"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1"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1"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1"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1" hidden="1">{#N/A,#N/A,TRUE,"Cover";#N/A,#N/A,TRUE,"Conts";#N/A,#N/A,TRUE,"VOS";#N/A,#N/A,TRUE,"Warrington";#N/A,#N/A,TRUE,"Widnes"}</definedName>
    <definedName name="_____________________ccr1" hidden="1">{#N/A,#N/A,TRUE,"Cover";#N/A,#N/A,TRUE,"Conts";#N/A,#N/A,TRUE,"VOS";#N/A,#N/A,TRUE,"Warrington";#N/A,#N/A,TRUE,"Widnes"}</definedName>
    <definedName name="_____________________MCC3" localSheetId="1" hidden="1">{#N/A,#N/A,FALSE,"CCTV"}</definedName>
    <definedName name="_____________________MCC3" hidden="1">{#N/A,#N/A,FALSE,"CCTV"}</definedName>
    <definedName name="_____________________old3" localSheetId="1"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1"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1"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1"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1"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1" hidden="1">{#N/A,#N/A,TRUE,"Cover";#N/A,#N/A,TRUE,"Conts";#N/A,#N/A,TRUE,"VOS";#N/A,#N/A,TRUE,"Warrington";#N/A,#N/A,TRUE,"Widnes"}</definedName>
    <definedName name="____________________ccr1" hidden="1">{#N/A,#N/A,TRUE,"Cover";#N/A,#N/A,TRUE,"Conts";#N/A,#N/A,TRUE,"VOS";#N/A,#N/A,TRUE,"Warrington";#N/A,#N/A,TRUE,"Widnes"}</definedName>
    <definedName name="____________________MCC3" localSheetId="1" hidden="1">{#N/A,#N/A,FALSE,"CCTV"}</definedName>
    <definedName name="____________________MCC3" hidden="1">{#N/A,#N/A,FALSE,"CCTV"}</definedName>
    <definedName name="____________________ngk1109" localSheetId="1" hidden="1">{#N/A,#N/A,FALSE,"估價單  (3)"}</definedName>
    <definedName name="____________________ngk1109" hidden="1">{#N/A,#N/A,FALSE,"估價單  (3)"}</definedName>
    <definedName name="____________________old3" localSheetId="1"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1"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1"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1"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1"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1" hidden="1">{#N/A,#N/A,TRUE,"Cover";#N/A,#N/A,TRUE,"Conts";#N/A,#N/A,TRUE,"VOS";#N/A,#N/A,TRUE,"Warrington";#N/A,#N/A,TRUE,"Widnes"}</definedName>
    <definedName name="___________________ccr1" hidden="1">{#N/A,#N/A,TRUE,"Cover";#N/A,#N/A,TRUE,"Conts";#N/A,#N/A,TRUE,"VOS";#N/A,#N/A,TRUE,"Warrington";#N/A,#N/A,TRUE,"Widnes"}</definedName>
    <definedName name="___________________MCC3" localSheetId="1" hidden="1">{#N/A,#N/A,FALSE,"CCTV"}</definedName>
    <definedName name="___________________MCC3" hidden="1">{#N/A,#N/A,FALSE,"CCTV"}</definedName>
    <definedName name="___________________new8" hidden="1">[2]GRSummary!#REF!</definedName>
    <definedName name="___________________ngk1109" localSheetId="1" hidden="1">{#N/A,#N/A,FALSE,"估價單  (3)"}</definedName>
    <definedName name="___________________ngk1109" hidden="1">{#N/A,#N/A,FALSE,"估價單  (3)"}</definedName>
    <definedName name="___________________old3" localSheetId="1"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1"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1"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1"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1"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1" hidden="1">{#N/A,#N/A,TRUE,"Cover";#N/A,#N/A,TRUE,"Conts";#N/A,#N/A,TRUE,"VOS";#N/A,#N/A,TRUE,"Warrington";#N/A,#N/A,TRUE,"Widnes"}</definedName>
    <definedName name="__________________ccr1" hidden="1">{#N/A,#N/A,TRUE,"Cover";#N/A,#N/A,TRUE,"Conts";#N/A,#N/A,TRUE,"VOS";#N/A,#N/A,TRUE,"Warrington";#N/A,#N/A,TRUE,"Widnes"}</definedName>
    <definedName name="__________________MCC3" localSheetId="1" hidden="1">{#N/A,#N/A,FALSE,"CCTV"}</definedName>
    <definedName name="__________________MCC3" hidden="1">{#N/A,#N/A,FALSE,"CCTV"}</definedName>
    <definedName name="__________________ngk1109" localSheetId="1" hidden="1">{#N/A,#N/A,FALSE,"估價單  (3)"}</definedName>
    <definedName name="__________________ngk1109" hidden="1">{#N/A,#N/A,FALSE,"估價單  (3)"}</definedName>
    <definedName name="__________________old3" localSheetId="1"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1"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1"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1"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1"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1" hidden="1">{#N/A,#N/A,TRUE,"Cover";#N/A,#N/A,TRUE,"Conts";#N/A,#N/A,TRUE,"VOS";#N/A,#N/A,TRUE,"Warrington";#N/A,#N/A,TRUE,"Widnes"}</definedName>
    <definedName name="_________________ccr1" hidden="1">{#N/A,#N/A,TRUE,"Cover";#N/A,#N/A,TRUE,"Conts";#N/A,#N/A,TRUE,"VOS";#N/A,#N/A,TRUE,"Warrington";#N/A,#N/A,TRUE,"Widnes"}</definedName>
    <definedName name="_________________MCC3" localSheetId="1" hidden="1">{#N/A,#N/A,FALSE,"CCTV"}</definedName>
    <definedName name="_________________MCC3" hidden="1">{#N/A,#N/A,FALSE,"CCTV"}</definedName>
    <definedName name="_________________new8" hidden="1">[2]GRSummary!#REF!</definedName>
    <definedName name="_________________ngk1109" localSheetId="1" hidden="1">{#N/A,#N/A,FALSE,"估價單  (3)"}</definedName>
    <definedName name="_________________ngk1109" hidden="1">{#N/A,#N/A,FALSE,"估價單  (3)"}</definedName>
    <definedName name="_________________old3" localSheetId="1"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1"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1"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1"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1"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1" hidden="1">{#N/A,#N/A,TRUE,"Cover";#N/A,#N/A,TRUE,"Conts";#N/A,#N/A,TRUE,"VOS";#N/A,#N/A,TRUE,"Warrington";#N/A,#N/A,TRUE,"Widnes"}</definedName>
    <definedName name="________________ccr1" hidden="1">{#N/A,#N/A,TRUE,"Cover";#N/A,#N/A,TRUE,"Conts";#N/A,#N/A,TRUE,"VOS";#N/A,#N/A,TRUE,"Warrington";#N/A,#N/A,TRUE,"Widnes"}</definedName>
    <definedName name="________________MCC3" localSheetId="1" hidden="1">{#N/A,#N/A,FALSE,"CCTV"}</definedName>
    <definedName name="________________MCC3" hidden="1">{#N/A,#N/A,FALSE,"CCTV"}</definedName>
    <definedName name="________________old3" localSheetId="1"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1"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1"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1"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1"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1"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1" hidden="1">{#N/A,#N/A,TRUE,"Cover";#N/A,#N/A,TRUE,"Conts";#N/A,#N/A,TRUE,"VOS";#N/A,#N/A,TRUE,"Warrington";#N/A,#N/A,TRUE,"Widnes"}</definedName>
    <definedName name="_______________ccr1" hidden="1">{#N/A,#N/A,TRUE,"Cover";#N/A,#N/A,TRUE,"Conts";#N/A,#N/A,TRUE,"VOS";#N/A,#N/A,TRUE,"Warrington";#N/A,#N/A,TRUE,"Widnes"}</definedName>
    <definedName name="_______________MCC3" localSheetId="1" hidden="1">{#N/A,#N/A,FALSE,"CCTV"}</definedName>
    <definedName name="_______________MCC3" hidden="1">{#N/A,#N/A,FALSE,"CCTV"}</definedName>
    <definedName name="_______________old3" localSheetId="1"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1"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1"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1"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1"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1"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1" hidden="1">{#N/A,#N/A,TRUE,"Cover";#N/A,#N/A,TRUE,"Conts";#N/A,#N/A,TRUE,"VOS";#N/A,#N/A,TRUE,"Warrington";#N/A,#N/A,TRUE,"Widnes"}</definedName>
    <definedName name="______________ccr1" hidden="1">{#N/A,#N/A,TRUE,"Cover";#N/A,#N/A,TRUE,"Conts";#N/A,#N/A,TRUE,"VOS";#N/A,#N/A,TRUE,"Warrington";#N/A,#N/A,TRUE,"Widnes"}</definedName>
    <definedName name="______________MCC3" localSheetId="1" hidden="1">{#N/A,#N/A,FALSE,"CCTV"}</definedName>
    <definedName name="______________MCC3" hidden="1">{#N/A,#N/A,FALSE,"CCTV"}</definedName>
    <definedName name="______________new8" hidden="1">[2]GRSummary!#REF!</definedName>
    <definedName name="______________ngk1109" localSheetId="1" hidden="1">{#N/A,#N/A,FALSE,"估價單  (3)"}</definedName>
    <definedName name="______________ngk1109" hidden="1">{#N/A,#N/A,FALSE,"估價單  (3)"}</definedName>
    <definedName name="______________old3" localSheetId="1"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1"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1"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1"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1"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1"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1" hidden="1">{#N/A,#N/A,TRUE,"Cover";#N/A,#N/A,TRUE,"Conts";#N/A,#N/A,TRUE,"VOS";#N/A,#N/A,TRUE,"Warrington";#N/A,#N/A,TRUE,"Widnes"}</definedName>
    <definedName name="_____________ccr1" hidden="1">{#N/A,#N/A,TRUE,"Cover";#N/A,#N/A,TRUE,"Conts";#N/A,#N/A,TRUE,"VOS";#N/A,#N/A,TRUE,"Warrington";#N/A,#N/A,TRUE,"Widnes"}</definedName>
    <definedName name="_____________MCC3" localSheetId="1" hidden="1">{#N/A,#N/A,FALSE,"CCTV"}</definedName>
    <definedName name="_____________MCC3" hidden="1">{#N/A,#N/A,FALSE,"CCTV"}</definedName>
    <definedName name="_____________ngk1109" localSheetId="1" hidden="1">{#N/A,#N/A,FALSE,"估價單  (3)"}</definedName>
    <definedName name="_____________ngk1109" hidden="1">{#N/A,#N/A,FALSE,"估價單  (3)"}</definedName>
    <definedName name="_____________old3" localSheetId="1"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1"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1"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1"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1"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1"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hidden="1">{#N/A,#N/A,TRUE,"Cover";#N/A,#N/A,TRUE,"Conts";#N/A,#N/A,TRUE,"VOS";#N/A,#N/A,TRUE,"Warrington";#N/A,#N/A,TRUE,"Widnes"}</definedName>
    <definedName name="____________MCC3" localSheetId="1" hidden="1">{#N/A,#N/A,FALSE,"CCTV"}</definedName>
    <definedName name="____________MCC3" hidden="1">{#N/A,#N/A,FALSE,"CCTV"}</definedName>
    <definedName name="____________ngk1109" localSheetId="1" hidden="1">{#N/A,#N/A,FALSE,"估價單  (3)"}</definedName>
    <definedName name="____________ngk1109" hidden="1">{#N/A,#N/A,FALSE,"估價單  (3)"}</definedName>
    <definedName name="____________old3" localSheetId="1"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1"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1"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1"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1"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1"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1" hidden="1">{#N/A,#N/A,TRUE,"Cover";#N/A,#N/A,TRUE,"Conts";#N/A,#N/A,TRUE,"VOS";#N/A,#N/A,TRUE,"Warrington";#N/A,#N/A,TRUE,"Widnes"}</definedName>
    <definedName name="___________ccr1" hidden="1">{#N/A,#N/A,TRUE,"Cover";#N/A,#N/A,TRUE,"Conts";#N/A,#N/A,TRUE,"VOS";#N/A,#N/A,TRUE,"Warrington";#N/A,#N/A,TRUE,"Widnes"}</definedName>
    <definedName name="___________MCC3" localSheetId="1" hidden="1">{#N/A,#N/A,FALSE,"CCTV"}</definedName>
    <definedName name="___________MCC3" hidden="1">{#N/A,#N/A,FALSE,"CCTV"}</definedName>
    <definedName name="___________new8" hidden="1">[2]GRSummary!#REF!</definedName>
    <definedName name="___________ngk1109" localSheetId="1" hidden="1">{#N/A,#N/A,FALSE,"估價單  (3)"}</definedName>
    <definedName name="___________ngk1109" hidden="1">{#N/A,#N/A,FALSE,"估價單  (3)"}</definedName>
    <definedName name="___________old3" localSheetId="1"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1"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1"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1"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1"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1"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1"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hidden="1">{#N/A,#N/A,FALSE,"MARCH"}</definedName>
    <definedName name="__________MCC3" localSheetId="1" hidden="1">{#N/A,#N/A,FALSE,"CCTV"}</definedName>
    <definedName name="__________MCC3" hidden="1">{#N/A,#N/A,FALSE,"CCTV"}</definedName>
    <definedName name="__________new8" hidden="1">[2]GRSummary!#REF!</definedName>
    <definedName name="__________ngk1109" localSheetId="1" hidden="1">{#N/A,#N/A,FALSE,"估價單  (3)"}</definedName>
    <definedName name="__________ngk1109" hidden="1">{#N/A,#N/A,FALSE,"估價單  (3)"}</definedName>
    <definedName name="__________old3" localSheetId="1"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1"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1"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1"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1"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1"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hidden="1">{#N/A,#N/A,FALSE,"MARCH"}</definedName>
    <definedName name="_________MCC3" localSheetId="1" hidden="1">{#N/A,#N/A,FALSE,"CCTV"}</definedName>
    <definedName name="_________MCC3" hidden="1">{#N/A,#N/A,FALSE,"CCTV"}</definedName>
    <definedName name="_________ngk1109" localSheetId="1" hidden="1">{#N/A,#N/A,FALSE,"估價單  (3)"}</definedName>
    <definedName name="_________ngk1109" hidden="1">{#N/A,#N/A,FALSE,"估價單  (3)"}</definedName>
    <definedName name="_________old3" localSheetId="1"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1"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1"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1"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1"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1"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1" hidden="1">{#N/A,#N/A,TRUE,"Cover";#N/A,#N/A,TRUE,"Conts";#N/A,#N/A,TRUE,"VOS";#N/A,#N/A,TRUE,"Warrington";#N/A,#N/A,TRUE,"Widnes"}</definedName>
    <definedName name="________ccr1" hidden="1">{#N/A,#N/A,TRUE,"Cover";#N/A,#N/A,TRUE,"Conts";#N/A,#N/A,TRUE,"VOS";#N/A,#N/A,TRUE,"Warrington";#N/A,#N/A,TRUE,"Widnes"}</definedName>
    <definedName name="________fin2" hidden="1">#REF!</definedName>
    <definedName name="________MCC3" localSheetId="1" hidden="1">{#N/A,#N/A,FALSE,"CCTV"}</definedName>
    <definedName name="________MCC3" hidden="1">{#N/A,#N/A,FALSE,"CCTV"}</definedName>
    <definedName name="________new8" localSheetId="1" hidden="1">[2]GRSummary!#REF!</definedName>
    <definedName name="________new8" hidden="1">[2]GRSummary!#REF!</definedName>
    <definedName name="________ngk1109" localSheetId="1" hidden="1">{#N/A,#N/A,FALSE,"估價單  (3)"}</definedName>
    <definedName name="________ngk1109" hidden="1">{#N/A,#N/A,FALSE,"估價單  (3)"}</definedName>
    <definedName name="________old3" localSheetId="1"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1"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1"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1"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1"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1"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hidden="1">{#N/A,#N/A,TRUE,"Cover";#N/A,#N/A,TRUE,"Conts";#N/A,#N/A,TRUE,"VOS";#N/A,#N/A,TRUE,"Warrington";#N/A,#N/A,TRUE,"Widnes"}</definedName>
    <definedName name="_______dec05" localSheetId="1"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hidden="1">{#N/A,#N/A,FALSE,"MARCH"}</definedName>
    <definedName name="_______MCC3" localSheetId="1" hidden="1">{#N/A,#N/A,FALSE,"CCTV"}</definedName>
    <definedName name="_______MCC3" hidden="1">{#N/A,#N/A,FALSE,"CCTV"}</definedName>
    <definedName name="_______ngk1109" localSheetId="1" hidden="1">{#N/A,#N/A,FALSE,"估價單  (3)"}</definedName>
    <definedName name="_______ngk1109" hidden="1">{#N/A,#N/A,FALSE,"估價單  (3)"}</definedName>
    <definedName name="_______old3" localSheetId="1"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1"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1"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hidden="1">{#N/A,#N/A,FALSE,"물량산출"}</definedName>
    <definedName name="_______wet4" localSheetId="1" hidden="1">{#N/A,#N/A,FALSE,"포장1";#N/A,#N/A,FALSE,"포장1"}</definedName>
    <definedName name="_______wet4" hidden="1">{#N/A,#N/A,FALSE,"포장1";#N/A,#N/A,FALSE,"포장1"}</definedName>
    <definedName name="_______wrn9" localSheetId="1"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1"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1"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1"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1" hidden="1">{#N/A,#N/A,TRUE,"Cover";#N/A,#N/A,TRUE,"Conts";#N/A,#N/A,TRUE,"VOS";#N/A,#N/A,TRUE,"Warrington";#N/A,#N/A,TRUE,"Widnes"}</definedName>
    <definedName name="______ccr1" hidden="1">{#N/A,#N/A,TRUE,"Cover";#N/A,#N/A,TRUE,"Conts";#N/A,#N/A,TRUE,"VOS";#N/A,#N/A,TRUE,"Warrington";#N/A,#N/A,TRUE,"Widnes"}</definedName>
    <definedName name="______dec05" localSheetId="1"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hidden="1">{#N/A,#N/A,FALSE,"MARCH"}</definedName>
    <definedName name="______MCC3" localSheetId="1" hidden="1">{#N/A,#N/A,FALSE,"CCTV"}</definedName>
    <definedName name="______MCC3" hidden="1">{#N/A,#N/A,FALSE,"CCTV"}</definedName>
    <definedName name="______new8" localSheetId="1" hidden="1">[2]GRSummary!#REF!</definedName>
    <definedName name="______new8" hidden="1">[2]GRSummary!#REF!</definedName>
    <definedName name="______ngk1109" localSheetId="1" hidden="1">{#N/A,#N/A,FALSE,"估價單  (3)"}</definedName>
    <definedName name="______ngk1109" hidden="1">{#N/A,#N/A,FALSE,"估價單  (3)"}</definedName>
    <definedName name="______nil1" localSheetId="1" hidden="1">{"Inflation-BaseYear",#N/A,FALSE,"Inputs"}</definedName>
    <definedName name="______nil1" hidden="1">{"Inflation-BaseYear",#N/A,FALSE,"Inputs"}</definedName>
    <definedName name="______nil2" localSheetId="1" hidden="1">{"Output-3Column",#N/A,FALSE,"Output"}</definedName>
    <definedName name="______nil2" hidden="1">{"Output-3Column",#N/A,FALSE,"Output"}</definedName>
    <definedName name="______nil3" localSheetId="1" hidden="1">{"Output-All",#N/A,FALSE,"Output"}</definedName>
    <definedName name="______nil3" hidden="1">{"Output-All",#N/A,FALSE,"Output"}</definedName>
    <definedName name="______nil4" localSheetId="1" hidden="1">{"Output-BaseYear",#N/A,FALSE,"Output"}</definedName>
    <definedName name="______nil4" hidden="1">{"Output-BaseYear",#N/A,FALSE,"Output"}</definedName>
    <definedName name="______nil5" localSheetId="1" hidden="1">{"Output-Min",#N/A,FALSE,"Output"}</definedName>
    <definedName name="______nil5" hidden="1">{"Output-Min",#N/A,FALSE,"Output"}</definedName>
    <definedName name="______nil6" localSheetId="1" hidden="1">{"Output%",#N/A,FALSE,"Output"}</definedName>
    <definedName name="______nil6" hidden="1">{"Output%",#N/A,FALSE,"Output"}</definedName>
    <definedName name="______nil7" localSheetId="1"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1"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1"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1"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hidden="1">{#N/A,#N/A,FALSE,"물량산출"}</definedName>
    <definedName name="______wet4" localSheetId="1" hidden="1">{#N/A,#N/A,FALSE,"포장1";#N/A,#N/A,FALSE,"포장1"}</definedName>
    <definedName name="______wet4" hidden="1">{#N/A,#N/A,FALSE,"포장1";#N/A,#N/A,FALSE,"포장1"}</definedName>
    <definedName name="______wrn9" localSheetId="1"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1"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1"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1"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1" hidden="1">{#N/A,#N/A,TRUE,"Cover";#N/A,#N/A,TRUE,"Conts";#N/A,#N/A,TRUE,"VOS";#N/A,#N/A,TRUE,"Warrington";#N/A,#N/A,TRUE,"Widnes"}</definedName>
    <definedName name="_____ccr1" hidden="1">{#N/A,#N/A,TRUE,"Cover";#N/A,#N/A,TRUE,"Conts";#N/A,#N/A,TRUE,"VOS";#N/A,#N/A,TRUE,"Warrington";#N/A,#N/A,TRUE,"Widnes"}</definedName>
    <definedName name="_____dec05" localSheetId="1"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hidden="1">{#N/A,#N/A,FALSE,"MARCH"}</definedName>
    <definedName name="_____MCC3" localSheetId="1" hidden="1">{#N/A,#N/A,FALSE,"CCTV"}</definedName>
    <definedName name="_____MCC3" hidden="1">{#N/A,#N/A,FALSE,"CCTV"}</definedName>
    <definedName name="_____new8" hidden="1">[2]GRSummary!#REF!</definedName>
    <definedName name="_____ngk1109" localSheetId="1" hidden="1">{#N/A,#N/A,FALSE,"估價單  (3)"}</definedName>
    <definedName name="_____ngk1109" hidden="1">{#N/A,#N/A,FALSE,"估價單  (3)"}</definedName>
    <definedName name="_____nil1" localSheetId="1" hidden="1">{"Inflation-BaseYear",#N/A,FALSE,"Inputs"}</definedName>
    <definedName name="_____nil1" hidden="1">{"Inflation-BaseYear",#N/A,FALSE,"Inputs"}</definedName>
    <definedName name="_____nil2" localSheetId="1" hidden="1">{"Output-3Column",#N/A,FALSE,"Output"}</definedName>
    <definedName name="_____nil2" hidden="1">{"Output-3Column",#N/A,FALSE,"Output"}</definedName>
    <definedName name="_____nil3" localSheetId="1" hidden="1">{"Output-All",#N/A,FALSE,"Output"}</definedName>
    <definedName name="_____nil3" hidden="1">{"Output-All",#N/A,FALSE,"Output"}</definedName>
    <definedName name="_____nil4" localSheetId="1" hidden="1">{"Output-BaseYear",#N/A,FALSE,"Output"}</definedName>
    <definedName name="_____nil4" hidden="1">{"Output-BaseYear",#N/A,FALSE,"Output"}</definedName>
    <definedName name="_____nil5" localSheetId="1" hidden="1">{"Output-Min",#N/A,FALSE,"Output"}</definedName>
    <definedName name="_____nil5" hidden="1">{"Output-Min",#N/A,FALSE,"Output"}</definedName>
    <definedName name="_____nil6" localSheetId="1" hidden="1">{"Output%",#N/A,FALSE,"Output"}</definedName>
    <definedName name="_____nil6" hidden="1">{"Output%",#N/A,FALSE,"Output"}</definedName>
    <definedName name="_____nil7" localSheetId="1"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1"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1"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1"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1"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1"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1"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1"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hidden="1">{#N/A,#N/A,TRUE,"Cover";#N/A,#N/A,TRUE,"Conts";#N/A,#N/A,TRUE,"VOS";#N/A,#N/A,TRUE,"Warrington";#N/A,#N/A,TRUE,"Widnes"}</definedName>
    <definedName name="____dec05" localSheetId="1" hidden="1">{"'Sheet1'!$A$4386:$N$4591"}</definedName>
    <definedName name="____dec05" hidden="1">{"'Sheet1'!$A$4386:$N$4591"}</definedName>
    <definedName name="____EE1" localSheetId="1"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hidden="1">{#N/A,#N/A,FALSE,"MARCH"}</definedName>
    <definedName name="____MCC3" localSheetId="1" hidden="1">{#N/A,#N/A,FALSE,"CCTV"}</definedName>
    <definedName name="____MCC3" hidden="1">{#N/A,#N/A,FALSE,"CCTV"}</definedName>
    <definedName name="____new8" hidden="1">[2]GRSummary!#REF!</definedName>
    <definedName name="____ngk1109" localSheetId="1" hidden="1">{#N/A,#N/A,FALSE,"估價單  (3)"}</definedName>
    <definedName name="____ngk1109" hidden="1">{#N/A,#N/A,FALSE,"估價單  (3)"}</definedName>
    <definedName name="____nil1" localSheetId="1" hidden="1">{"Inflation-BaseYear",#N/A,FALSE,"Inputs"}</definedName>
    <definedName name="____nil1" hidden="1">{"Inflation-BaseYear",#N/A,FALSE,"Inputs"}</definedName>
    <definedName name="____nil2" localSheetId="1" hidden="1">{"Output-3Column",#N/A,FALSE,"Output"}</definedName>
    <definedName name="____nil2" hidden="1">{"Output-3Column",#N/A,FALSE,"Output"}</definedName>
    <definedName name="____nil3" localSheetId="1" hidden="1">{"Output-All",#N/A,FALSE,"Output"}</definedName>
    <definedName name="____nil3" hidden="1">{"Output-All",#N/A,FALSE,"Output"}</definedName>
    <definedName name="____nil4" localSheetId="1" hidden="1">{"Output-BaseYear",#N/A,FALSE,"Output"}</definedName>
    <definedName name="____nil4" hidden="1">{"Output-BaseYear",#N/A,FALSE,"Output"}</definedName>
    <definedName name="____nil5" localSheetId="1" hidden="1">{"Output-Min",#N/A,FALSE,"Output"}</definedName>
    <definedName name="____nil5" hidden="1">{"Output-Min",#N/A,FALSE,"Output"}</definedName>
    <definedName name="____nil6" localSheetId="1" hidden="1">{"Output%",#N/A,FALSE,"Output"}</definedName>
    <definedName name="____nil6" hidden="1">{"Output%",#N/A,FALSE,"Output"}</definedName>
    <definedName name="____nil7" localSheetId="1"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1"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1"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1"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1" hidden="1">{"'장비'!$A$3:$M$12"}</definedName>
    <definedName name="____PK2" hidden="1">{"'장비'!$A$3:$M$12"}</definedName>
    <definedName name="____PKG3" localSheetId="1" hidden="1">{"'장비'!$A$3:$M$12"}</definedName>
    <definedName name="____PKG3" hidden="1">{"'장비'!$A$3:$M$12"}</definedName>
    <definedName name="____qqq222" localSheetId="1" hidden="1">{"'장비'!$A$3:$M$12"}</definedName>
    <definedName name="____qqq222" hidden="1">{"'장비'!$A$3:$M$12"}</definedName>
    <definedName name="____RAB002" localSheetId="1"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1" hidden="1">{#N/A,#N/A,FALSE,"포장2"}</definedName>
    <definedName name="____S3" hidden="1">{#N/A,#N/A,FALSE,"포장2"}</definedName>
    <definedName name="____TC1" localSheetId="1" hidden="1">{#N/A,#N/A,FALSE,"물량산출"}</definedName>
    <definedName name="____TC1" hidden="1">{#N/A,#N/A,FALSE,"물량산출"}</definedName>
    <definedName name="____wet4" localSheetId="1" hidden="1">{#N/A,#N/A,FALSE,"포장1";#N/A,#N/A,FALSE,"포장1"}</definedName>
    <definedName name="____wet4" hidden="1">{#N/A,#N/A,FALSE,"포장1";#N/A,#N/A,FALSE,"포장1"}</definedName>
    <definedName name="____wrn9" localSheetId="1"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1"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1"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1"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hidden="1">{#N/A,#N/A,TRUE,"Cover";#N/A,#N/A,TRUE,"Conts";#N/A,#N/A,TRUE,"VOS";#N/A,#N/A,TRUE,"Warrington";#N/A,#N/A,TRUE,"Widnes"}</definedName>
    <definedName name="___dec05" localSheetId="1" hidden="1">{"'Sheet1'!$A$4386:$N$4591"}</definedName>
    <definedName name="___dec05" hidden="1">{"'Sheet1'!$A$4386:$N$4591"}</definedName>
    <definedName name="___EE1" localSheetId="1"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in2" hidden="1">#REF!</definedName>
    <definedName name="___hp10" localSheetId="1"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y1" localSheetId="1" hidden="1">{#N/A,#N/A,FALSE,"MARCH"}</definedName>
    <definedName name="___may1" hidden="1">{#N/A,#N/A,FALSE,"MARCH"}</definedName>
    <definedName name="___MCC3" localSheetId="1" hidden="1">{#N/A,#N/A,FALSE,"CCTV"}</definedName>
    <definedName name="___MCC3" hidden="1">{#N/A,#N/A,FALSE,"CCTV"}</definedName>
    <definedName name="___new8" hidden="1">[2]GRSummary!#REF!</definedName>
    <definedName name="___ngk1109" localSheetId="1" hidden="1">{#N/A,#N/A,FALSE,"估價單  (3)"}</definedName>
    <definedName name="___ngk1109" hidden="1">{#N/A,#N/A,FALSE,"估價單  (3)"}</definedName>
    <definedName name="___nil1" localSheetId="1" hidden="1">{"Inflation-BaseYear",#N/A,FALSE,"Inputs"}</definedName>
    <definedName name="___nil1" hidden="1">{"Inflation-BaseYear",#N/A,FALSE,"Inputs"}</definedName>
    <definedName name="___nil2" localSheetId="1" hidden="1">{"Output-3Column",#N/A,FALSE,"Output"}</definedName>
    <definedName name="___nil2" hidden="1">{"Output-3Column",#N/A,FALSE,"Output"}</definedName>
    <definedName name="___nil3" localSheetId="1" hidden="1">{"Output-All",#N/A,FALSE,"Output"}</definedName>
    <definedName name="___nil3" hidden="1">{"Output-All",#N/A,FALSE,"Output"}</definedName>
    <definedName name="___nil4" localSheetId="1" hidden="1">{"Output-BaseYear",#N/A,FALSE,"Output"}</definedName>
    <definedName name="___nil4" hidden="1">{"Output-BaseYear",#N/A,FALSE,"Output"}</definedName>
    <definedName name="___nil5" localSheetId="1" hidden="1">{"Output-Min",#N/A,FALSE,"Output"}</definedName>
    <definedName name="___nil5" hidden="1">{"Output-Min",#N/A,FALSE,"Output"}</definedName>
    <definedName name="___nil6" localSheetId="1" hidden="1">{"Output%",#N/A,FALSE,"Output"}</definedName>
    <definedName name="___nil6" hidden="1">{"Output%",#N/A,FALSE,"Output"}</definedName>
    <definedName name="___nil7" localSheetId="1"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1"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1"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1"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1" hidden="1">{"'장비'!$A$3:$M$12"}</definedName>
    <definedName name="___PK2" hidden="1">{"'장비'!$A$3:$M$12"}</definedName>
    <definedName name="___PKG3" localSheetId="1" hidden="1">{"'장비'!$A$3:$M$12"}</definedName>
    <definedName name="___PKG3" hidden="1">{"'장비'!$A$3:$M$12"}</definedName>
    <definedName name="___qqq222" localSheetId="1" hidden="1">{"'장비'!$A$3:$M$12"}</definedName>
    <definedName name="___qqq222" hidden="1">{"'장비'!$A$3:$M$12"}</definedName>
    <definedName name="___RAB002" localSheetId="1"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1" hidden="1">{#N/A,#N/A,FALSE,"포장2"}</definedName>
    <definedName name="___S3" hidden="1">{#N/A,#N/A,FALSE,"포장2"}</definedName>
    <definedName name="___TC1" localSheetId="1"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hidden="1">{#N/A,#N/A,FALSE,"포장1";#N/A,#N/A,FALSE,"포장1"}</definedName>
    <definedName name="___wrn9" localSheetId="1"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yy5" localSheetId="1"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[3]Cash2!$G$16:$G$31</definedName>
    <definedName name="__1__123Graph_ACHART_3" localSheetId="1" hidden="1">[4]CASHFLOWS!#REF!</definedName>
    <definedName name="__1__123Graph_ACHART_3" hidden="1">[4]CASHFLOWS!#REF!</definedName>
    <definedName name="__123Graph_A" localSheetId="1" hidden="1">'[5]Rate Analysis'!#REF!</definedName>
    <definedName name="__123Graph_A" hidden="1">'[5]Rate Analysis'!#REF!</definedName>
    <definedName name="__123Graph_ACHART1" localSheetId="1" hidden="1">'[6]입찰내역 발주처 양식'!#REF!</definedName>
    <definedName name="__123Graph_ACHART1" hidden="1">'[6]입찰내역 발주처 양식'!#REF!</definedName>
    <definedName name="__123Graph_ACURRENT" localSheetId="1" hidden="1">[7]FitOutConfCentre!#REF!</definedName>
    <definedName name="__123Graph_ACURRENT" hidden="1">[7]FitOutConfCentre!#REF!</definedName>
    <definedName name="__123Graph_APETER" localSheetId="1" hidden="1">#REF!</definedName>
    <definedName name="__123Graph_APETER" hidden="1">#REF!</definedName>
    <definedName name="__123Graph_B" localSheetId="1" hidden="1">'[5]Rate Analysis'!#REF!</definedName>
    <definedName name="__123Graph_B" hidden="1">'[5]Rate Analysis'!#REF!</definedName>
    <definedName name="__123Graph_BCURRENT" hidden="1">[8]MOS!$C$6:$C$15</definedName>
    <definedName name="__123Graph_C" localSheetId="1" hidden="1">'[5]Rate Analysis'!#REF!</definedName>
    <definedName name="__123Graph_C" hidden="1">'[5]Rate Analysis'!#REF!</definedName>
    <definedName name="__123Graph_CCURRENT" hidden="1">[8]MOS!$D$6:$D$15</definedName>
    <definedName name="__123Graph_D" localSheetId="1" hidden="1">'[5]Rate Analysis'!#REF!</definedName>
    <definedName name="__123Graph_D" hidden="1">'[5]Rate Analysis'!#REF!</definedName>
    <definedName name="__123Graph_DCURRENT" hidden="1">[8]MOS!$E$6:$E$15</definedName>
    <definedName name="__123Graph_E" localSheetId="1" hidden="1">'[5]Rate Analysis'!#REF!</definedName>
    <definedName name="__123Graph_E" hidden="1">'[5]Rate Analysis'!#REF!</definedName>
    <definedName name="__123Graph_ECURRENT" hidden="1">[8]MOS!$F$6:$F$15</definedName>
    <definedName name="__123Graph_F" localSheetId="1" hidden="1">'[5]Rate Analysis'!#REF!</definedName>
    <definedName name="__123Graph_F" hidden="1">'[5]Rate Analysis'!#REF!</definedName>
    <definedName name="__123Graph_FCURRENT" hidden="1">[8]MOS!$G$6:$G$15</definedName>
    <definedName name="__123Graph_X" localSheetId="1" hidden="1">'[5]Rate Analysis'!#REF!</definedName>
    <definedName name="__123Graph_X" hidden="1">'[5]Rate Analysis'!#REF!</definedName>
    <definedName name="__123Graph_XCHART1" localSheetId="1" hidden="1">'[6]입찰내역 발주처 양식'!#REF!</definedName>
    <definedName name="__123Graph_XCHART1" hidden="1">'[6]입찰내역 발주처 양식'!#REF!</definedName>
    <definedName name="__123Graph_XCURRENT" localSheetId="1" hidden="1">'[6]입찰내역 발주처 양식'!#REF!</definedName>
    <definedName name="__123Graph_XCURRENT" hidden="1">'[6]입찰내역 발주처 양식'!#REF!</definedName>
    <definedName name="__123Graph_XPETER" localSheetId="1" hidden="1">#REF!</definedName>
    <definedName name="__123Graph_XPETER" hidden="1">#REF!</definedName>
    <definedName name="__2__123Graph_ACHART_2" hidden="1">[3]Z!$T$179:$AH$179</definedName>
    <definedName name="__2__123Graph_ACHART_4" localSheetId="1" hidden="1">[4]CASHFLOWS!#REF!</definedName>
    <definedName name="__2__123Graph_ACHART_4" hidden="1">[4]CASHFLOWS!#REF!</definedName>
    <definedName name="__3__123Graph_BCHART_2" hidden="1">[3]Z!$T$180:$AH$180</definedName>
    <definedName name="__3__123Graph_BCHART_3" localSheetId="1" hidden="1">[4]CASHFLOWS!#REF!</definedName>
    <definedName name="__3__123Graph_BCHART_3" hidden="1">[4]CASHFLOWS!#REF!</definedName>
    <definedName name="__4__123Graph_BCHART_4" localSheetId="1" hidden="1">[4]CASHFLOWS!#REF!</definedName>
    <definedName name="__4__123Graph_BCHART_4" hidden="1">[4]CASHFLOWS!#REF!</definedName>
    <definedName name="__4__123Graph_CCHART_1" hidden="1">[3]Cash2!$J$16:$J$36</definedName>
    <definedName name="__5__123Graph_DCHART_1" hidden="1">[3]Cash2!$K$16:$K$36</definedName>
    <definedName name="__5__123Graph_XCHART_3" hidden="1">[4]CASHFLOWS!$B$15:$B$29</definedName>
    <definedName name="__6__123Graph_XCHART_4" hidden="1">[4]CASHFLOWS!$B$15:$B$29</definedName>
    <definedName name="__a3" localSheetId="1" hidden="1">{#N/A,#N/A,TRUE,"Financials";#N/A,#N/A,TRUE,"Operating Statistics";#N/A,#N/A,TRUE,"Capex &amp; Depreciation";#N/A,#N/A,TRUE,"Debt"}</definedName>
    <definedName name="__a3" hidden="1">{#N/A,#N/A,TRUE,"Financials";#N/A,#N/A,TRUE,"Operating Statistics";#N/A,#N/A,TRUE,"Capex &amp; Depreciation";#N/A,#N/A,TRUE,"Debt"}</definedName>
    <definedName name="__ab1" localSheetId="1"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1"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1"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hidden="1">{#N/A,#N/A,TRUE,"Cover";#N/A,#N/A,TRUE,"Conts";#N/A,#N/A,TRUE,"VOS";#N/A,#N/A,TRUE,"Warrington";#N/A,#N/A,TRUE,"Widnes"}</definedName>
    <definedName name="__com2" localSheetId="1" hidden="1">{"'Break down'!$A$4"}</definedName>
    <definedName name="__com2" hidden="1">{"'Break down'!$A$4"}</definedName>
    <definedName name="__dec05" localSheetId="1" hidden="1">{"'Sheet1'!$A$4386:$N$4591"}</definedName>
    <definedName name="__dec05" hidden="1">{"'Sheet1'!$A$4386:$N$4591"}</definedName>
    <definedName name="__DEC22" localSheetId="1" hidden="1">{#N/A,#N/A,TRUE,"arnitower";#N/A,#N/A,TRUE,"arnigarage "}</definedName>
    <definedName name="__DEC22" hidden="1">{#N/A,#N/A,TRUE,"arnitower";#N/A,#N/A,TRUE,"arnigarage "}</definedName>
    <definedName name="__EE1" localSheetId="1"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FDS_HYPERLINK_TOGGLE_STATE__" hidden="1">"ON"</definedName>
    <definedName name="__fff2" localSheetId="1"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localSheetId="1" hidden="1">#REF!</definedName>
    <definedName name="__fin2" hidden="1">#REF!</definedName>
    <definedName name="__gc09" localSheetId="1" hidden="1">{#N/A,#N/A,TRUE,"arnitower";#N/A,#N/A,TRUE,"arnigarage "}</definedName>
    <definedName name="__gc09" hidden="1">{#N/A,#N/A,TRUE,"arnitower";#N/A,#N/A,TRUE,"arnigarage "}</definedName>
    <definedName name="__ggg2" localSheetId="1" hidden="1">{"View1",#N/A,FALSE,"Sheet1";"View2",#N/A,FALSE,"Sheet1"}</definedName>
    <definedName name="__ggg2" hidden="1">{"View1",#N/A,FALSE,"Sheet1";"View2",#N/A,FALSE,"Sheet1"}</definedName>
    <definedName name="__ggg3" localSheetId="1" hidden="1">{"View1",#N/A,FALSE,"Sheet1";"View2",#N/A,FALSE,"Sheet1"}</definedName>
    <definedName name="__ggg3" hidden="1">{"View1",#N/A,FALSE,"Sheet1";"View2",#N/A,FALSE,"Sheet1"}</definedName>
    <definedName name="__hp10" localSheetId="1"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hidden="1">#REF!</definedName>
    <definedName name="__may1" localSheetId="1" hidden="1">{#N/A,#N/A,FALSE,"MARCH"}</definedName>
    <definedName name="__may1" hidden="1">{#N/A,#N/A,FALSE,"MARCH"}</definedName>
    <definedName name="__MCC3" localSheetId="1" hidden="1">{#N/A,#N/A,FALSE,"CCTV"}</definedName>
    <definedName name="__MCC3" hidden="1">{#N/A,#N/A,FALSE,"CCTV"}</definedName>
    <definedName name="__new8" hidden="1">[2]GRSummary!#REF!</definedName>
    <definedName name="__ngk1109" localSheetId="1" hidden="1">{#N/A,#N/A,FALSE,"估價單  (3)"}</definedName>
    <definedName name="__ngk1109" hidden="1">{#N/A,#N/A,FALSE,"估價單  (3)"}</definedName>
    <definedName name="__nil1" localSheetId="1" hidden="1">{"Inflation-BaseYear",#N/A,FALSE,"Inputs"}</definedName>
    <definedName name="__nil1" hidden="1">{"Inflation-BaseYear",#N/A,FALSE,"Inputs"}</definedName>
    <definedName name="__nil2" localSheetId="1" hidden="1">{"Output-3Column",#N/A,FALSE,"Output"}</definedName>
    <definedName name="__nil2" hidden="1">{"Output-3Column",#N/A,FALSE,"Output"}</definedName>
    <definedName name="__nil3" localSheetId="1" hidden="1">{"Output-All",#N/A,FALSE,"Output"}</definedName>
    <definedName name="__nil3" hidden="1">{"Output-All",#N/A,FALSE,"Output"}</definedName>
    <definedName name="__nil4" localSheetId="1" hidden="1">{"Output-BaseYear",#N/A,FALSE,"Output"}</definedName>
    <definedName name="__nil4" hidden="1">{"Output-BaseYear",#N/A,FALSE,"Output"}</definedName>
    <definedName name="__nil5" localSheetId="1" hidden="1">{"Output-Min",#N/A,FALSE,"Output"}</definedName>
    <definedName name="__nil5" hidden="1">{"Output-Min",#N/A,FALSE,"Output"}</definedName>
    <definedName name="__nil6" localSheetId="1" hidden="1">{"Output%",#N/A,FALSE,"Output"}</definedName>
    <definedName name="__nil6" hidden="1">{"Output%",#N/A,FALSE,"Output"}</definedName>
    <definedName name="__nil7" localSheetId="1"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[4]FitOutConfCentre!#REF!</definedName>
    <definedName name="__old3" localSheetId="1"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1"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1"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1" hidden="1">{"'장비'!$A$3:$M$12"}</definedName>
    <definedName name="__PK2" hidden="1">{"'장비'!$A$3:$M$12"}</definedName>
    <definedName name="__PKG3" localSheetId="1" hidden="1">{"'장비'!$A$3:$M$12"}</definedName>
    <definedName name="__PKG3" hidden="1">{"'장비'!$A$3:$M$12"}</definedName>
    <definedName name="__qqq222" localSheetId="1" hidden="1">{"'장비'!$A$3:$M$12"}</definedName>
    <definedName name="__qqq222" hidden="1">{"'장비'!$A$3:$M$12"}</definedName>
    <definedName name="__RAB002" localSheetId="1"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1" hidden="1">{#N/A,#N/A,FALSE,"포장2"}</definedName>
    <definedName name="__S3" hidden="1">{#N/A,#N/A,FALSE,"포장2"}</definedName>
    <definedName name="__TC1" localSheetId="1" hidden="1">{#N/A,#N/A,FALSE,"물량산출"}</definedName>
    <definedName name="__TC1" hidden="1">{#N/A,#N/A,FALSE,"물량산출"}</definedName>
    <definedName name="__wet4" localSheetId="1" hidden="1">{#N/A,#N/A,FALSE,"포장1";#N/A,#N/A,FALSE,"포장1"}</definedName>
    <definedName name="__wet4" hidden="1">{#N/A,#N/A,FALSE,"포장1";#N/A,#N/A,FALSE,"포장1"}</definedName>
    <definedName name="__wrn9" localSheetId="1"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yy5" localSheetId="1"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____123Graph_ACHART_3" localSheetId="1" hidden="1">[4]CASHFLOWS!#REF!</definedName>
    <definedName name="_1____123Graph_ACHART_3" hidden="1">[4]CASHFLOWS!#REF!</definedName>
    <definedName name="_1__123Graph_ACHART_1" hidden="1">[9]Cash2!$G$16:$G$31</definedName>
    <definedName name="_1__123Graph_ACHART_1A" localSheetId="1" hidden="1">'[6]입찰내역 발주처 양식'!#REF!</definedName>
    <definedName name="_1__123Graph_ACHART_1A" hidden="1">'[6]입찰내역 발주처 양식'!#REF!</definedName>
    <definedName name="_1__123Graph_ACHART_3" localSheetId="1" hidden="1">[4]CASHFLOWS!#REF!</definedName>
    <definedName name="_1__123Graph_ACHART_3" hidden="1">[4]CASHFLOWS!#REF!</definedName>
    <definedName name="_10___123Graph_ACHART_4" hidden="1">[4]CASHFLOWS!#REF!</definedName>
    <definedName name="_11__123Graph_BCHART_4" localSheetId="1" hidden="1">[4]CASHFLOWS!#REF!</definedName>
    <definedName name="_11__123Graph_BCHART_4" hidden="1">[4]CASHFLOWS!#REF!</definedName>
    <definedName name="_12__123Graph_BCHART_4" localSheetId="1" hidden="1">[4]CASHFLOWS!#REF!</definedName>
    <definedName name="_12__123Graph_BCHART_4" hidden="1">[4]CASHFLOWS!#REF!</definedName>
    <definedName name="_123GRAPH_ACCURANT" localSheetId="1" hidden="1">[10]FitOutConfCentre!#REF!</definedName>
    <definedName name="_123GRAPH_ACCURANT" hidden="1">[10]FitOutConfCentre!#REF!</definedName>
    <definedName name="_123Graph_x" hidden="1">'[1]Rate Analysis'!#REF!</definedName>
    <definedName name="_124GRA" localSheetId="1" hidden="1">[11]FitOutConfCentre!#REF!</definedName>
    <definedName name="_124GRA" hidden="1">[11]FitOutConfCentre!#REF!</definedName>
    <definedName name="_13___123Graph_BCHART_3" hidden="1">[4]CASHFLOWS!#REF!</definedName>
    <definedName name="_13__123Graph_XCHART_3" hidden="1">[4]CASHFLOWS!$B$15:$B$29</definedName>
    <definedName name="_14__123Graph_XCHART_4" hidden="1">[4]CASHFLOWS!$B$15:$B$29</definedName>
    <definedName name="_15__123Graph_XCHART_3" hidden="1">[4]CASHFLOWS!$B$15:$B$29</definedName>
    <definedName name="_16___123Graph_BCHART_4" hidden="1">[4]CASHFLOWS!#REF!</definedName>
    <definedName name="_16__123Graph_XCHART_4" hidden="1">[4]CASHFLOWS!$B$15:$B$29</definedName>
    <definedName name="_17___123Graph_XCHART_3" hidden="1">[4]CASHFLOWS!$B$15:$B$29</definedName>
    <definedName name="_18___123Graph_XCHART_4" hidden="1">[4]CASHFLOWS!$B$15:$B$29</definedName>
    <definedName name="_2____123Graph_ACHART_4" localSheetId="1" hidden="1">[4]CASHFLOWS!#REF!</definedName>
    <definedName name="_2____123Graph_ACHART_4" hidden="1">[4]CASHFLOWS!#REF!</definedName>
    <definedName name="_2__123Graph_ACHART_1A" localSheetId="1" hidden="1">'[6]입찰내역 발주처 양식'!#REF!</definedName>
    <definedName name="_2__123Graph_ACHART_1A" hidden="1">'[6]입찰내역 발주처 양식'!#REF!</definedName>
    <definedName name="_2__123Graph_ACHART_2" hidden="1">[9]Z!$T$179:$AH$179</definedName>
    <definedName name="_2__123Graph_ACHART_4" localSheetId="1" hidden="1">[4]CASHFLOWS!#REF!</definedName>
    <definedName name="_2__123Graph_ACHART_4" hidden="1">[4]CASHFLOWS!#REF!</definedName>
    <definedName name="_2__123Graph_XCHART_1A" localSheetId="1" hidden="1">'[6]입찰내역 발주처 양식'!#REF!</definedName>
    <definedName name="_2__123Graph_XCHART_1A" hidden="1">'[6]입찰내역 발주처 양식'!#REF!</definedName>
    <definedName name="_23__123Graph_ACHART_3" hidden="1">[4]CASHFLOWS!#REF!</definedName>
    <definedName name="_24__123Graph_ACHART_3" hidden="1">[4]CASHFLOWS!#REF!</definedName>
    <definedName name="_28__123Graph_ACHART_4" hidden="1">[4]CASHFLOWS!#REF!</definedName>
    <definedName name="_3____123Graph_BCHART_3" localSheetId="1" hidden="1">[4]CASHFLOWS!#REF!</definedName>
    <definedName name="_3____123Graph_BCHART_3" hidden="1">[4]CASHFLOWS!#REF!</definedName>
    <definedName name="_3__123Graph_ACHART_3" localSheetId="1" hidden="1">[4]CASHFLOWS!#REF!</definedName>
    <definedName name="_3__123Graph_ACHART_3" hidden="1">[4]CASHFLOWS!#REF!</definedName>
    <definedName name="_3__123Graph_BCHART_2" hidden="1">[9]Z!$T$180:$AH$180</definedName>
    <definedName name="_3__123Graph_BCHART_3" localSheetId="1" hidden="1">[4]CASHFLOWS!#REF!</definedName>
    <definedName name="_3__123Graph_BCHART_3" hidden="1">[4]CASHFLOWS!#REF!</definedName>
    <definedName name="_30__123Graph_ACHART_4" localSheetId="1" hidden="1">[4]CASHFLOWS!#REF!</definedName>
    <definedName name="_30__123Graph_ACHART_4" hidden="1">[4]CASHFLOWS!#REF!</definedName>
    <definedName name="_321" hidden="1">[11]FitOutConfCentre!#REF!</definedName>
    <definedName name="_33__123Graph_BCHART_3" localSheetId="1" hidden="1">[4]CASHFLOWS!#REF!</definedName>
    <definedName name="_33__123Graph_BCHART_3" hidden="1">[4]CASHFLOWS!#REF!</definedName>
    <definedName name="_36__123Graph_BCHART_3" localSheetId="1" hidden="1">[4]CASHFLOWS!#REF!</definedName>
    <definedName name="_36__123Graph_BCHART_3" hidden="1">[4]CASHFLOWS!#REF!</definedName>
    <definedName name="_38__123Graph_BCHART_4" localSheetId="1" hidden="1">[4]CASHFLOWS!#REF!</definedName>
    <definedName name="_38__123Graph_BCHART_4" hidden="1">[4]CASHFLOWS!#REF!</definedName>
    <definedName name="_39__123Graph_XCHART_3" hidden="1">[4]CASHFLOWS!$B$15:$B$29</definedName>
    <definedName name="_4____123Graph_BCHART_4" localSheetId="1" hidden="1">[4]CASHFLOWS!#REF!</definedName>
    <definedName name="_4____123Graph_BCHART_4" hidden="1">[4]CASHFLOWS!#REF!</definedName>
    <definedName name="_4__123Graph_ACHART_3" localSheetId="1" hidden="1">[4]CASHFLOWS!#REF!</definedName>
    <definedName name="_4__123Graph_ACHART_3" hidden="1">[4]CASHFLOWS!#REF!</definedName>
    <definedName name="_4__123Graph_BCHART_4" localSheetId="1" hidden="1">[4]CASHFLOWS!#REF!</definedName>
    <definedName name="_4__123Graph_BCHART_4" hidden="1">[4]CASHFLOWS!#REF!</definedName>
    <definedName name="_4__123Graph_CCHART_1" hidden="1">[9]Cash2!$J$16:$J$36</definedName>
    <definedName name="_4__123Graph_XCHART_1A" localSheetId="1" hidden="1">'[6]입찰내역 발주처 양식'!#REF!</definedName>
    <definedName name="_4__123Graph_XCHART_1A" hidden="1">'[6]입찰내역 발주처 양식'!#REF!</definedName>
    <definedName name="_40__123Graph_XCHART_4" hidden="1">[4]CASHFLOWS!$B$15:$B$29</definedName>
    <definedName name="_42__123Graph_BCHART_4" localSheetId="1" hidden="1">[4]CASHFLOWS!#REF!</definedName>
    <definedName name="_42__123Graph_BCHART_4" hidden="1">[4]CASHFLOWS!#REF!</definedName>
    <definedName name="_43__123Graph_XCHART_3" hidden="1">[4]CASHFLOWS!$B$15:$B$29</definedName>
    <definedName name="_44__123Graph_XCHART_4" hidden="1">[4]CASHFLOWS!$B$15:$B$29</definedName>
    <definedName name="_5__123Graph_DCHART_1" hidden="1">[9]Cash2!$K$16:$K$36</definedName>
    <definedName name="_5__123Graph_XCHART_3" hidden="1">[4]CASHFLOWS!$B$15:$B$29</definedName>
    <definedName name="_6__123Graph_ACHART_4" hidden="1">[4]CASHFLOWS!#REF!</definedName>
    <definedName name="_6__123Graph_XCHART_4" hidden="1">[4]CASHFLOWS!$B$15:$B$29</definedName>
    <definedName name="_7___123Graph_ACHART_3" localSheetId="1" hidden="1">[4]CASHFLOWS!#REF!</definedName>
    <definedName name="_7___123Graph_ACHART_3" hidden="1">[4]CASHFLOWS!#REF!</definedName>
    <definedName name="_9__123Graph_BCHART_3" hidden="1">[4]CASHFLOWS!#REF!</definedName>
    <definedName name="_a15" hidden="1">[12]FitOutConfCentre!#REF!</definedName>
    <definedName name="_a3" localSheetId="1" hidden="1">{#N/A,#N/A,TRUE,"Financials";#N/A,#N/A,TRUE,"Operating Statistics";#N/A,#N/A,TRUE,"Capex &amp; Depreciation";#N/A,#N/A,TRUE,"Debt"}</definedName>
    <definedName name="_a3" hidden="1">{#N/A,#N/A,TRUE,"Financials";#N/A,#N/A,TRUE,"Operating Statistics";#N/A,#N/A,TRUE,"Capex &amp; Depreciation";#N/A,#N/A,TRUE,"Debt"}</definedName>
    <definedName name="_aa1" localSheetId="1"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b1" localSheetId="1"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1"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localSheetId="1" hidden="1">#REF!</definedName>
    <definedName name="_BQ4.1" hidden="1">#REF!</definedName>
    <definedName name="_cat12" localSheetId="1"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1" hidden="1">{#N/A,#N/A,TRUE,"Cover";#N/A,#N/A,TRUE,"Conts";#N/A,#N/A,TRUE,"VOS";#N/A,#N/A,TRUE,"Warrington";#N/A,#N/A,TRUE,"Widnes"}</definedName>
    <definedName name="_ccr1" hidden="1">{#N/A,#N/A,TRUE,"Cover";#N/A,#N/A,TRUE,"Conts";#N/A,#N/A,TRUE,"VOS";#N/A,#N/A,TRUE,"Warrington";#N/A,#N/A,TRUE,"Widnes"}</definedName>
    <definedName name="_ccr2" localSheetId="1" hidden="1">{#N/A,#N/A,TRUE,"Cover";#N/A,#N/A,TRUE,"Conts";#N/A,#N/A,TRUE,"VOS";#N/A,#N/A,TRUE,"Warrington";#N/A,#N/A,TRUE,"Widnes"}</definedName>
    <definedName name="_ccr2" hidden="1">{#N/A,#N/A,TRUE,"Cover";#N/A,#N/A,TRUE,"Conts";#N/A,#N/A,TRUE,"VOS";#N/A,#N/A,TRUE,"Warrington";#N/A,#N/A,TRUE,"Widnes"}</definedName>
    <definedName name="_com2" localSheetId="1" hidden="1">{"'Break down'!$A$4"}</definedName>
    <definedName name="_com2" hidden="1">{"'Break down'!$A$4"}</definedName>
    <definedName name="_D1" localSheetId="1" hidden="1">{#N/A,#N/A,FALSE,"MARCH"}</definedName>
    <definedName name="_D1" hidden="1">{#N/A,#N/A,FALSE,"MARCH"}</definedName>
    <definedName name="_dec05" localSheetId="1" hidden="1">{"'Sheet1'!$A$4386:$N$4591"}</definedName>
    <definedName name="_dec05" hidden="1">{"'Sheet1'!$A$4386:$N$4591"}</definedName>
    <definedName name="_DEC22" localSheetId="1" hidden="1">{#N/A,#N/A,TRUE,"arnitower";#N/A,#N/A,TRUE,"arnigarage "}</definedName>
    <definedName name="_DEC22" hidden="1">{#N/A,#N/A,TRUE,"arnitower";#N/A,#N/A,TRUE,"arnigarage "}</definedName>
    <definedName name="_Dist_Bin" localSheetId="1" hidden="1">[13]BID!#REF!</definedName>
    <definedName name="_Dist_Bin" hidden="1">[13]BID!#REF!</definedName>
    <definedName name="_Dist_Values" localSheetId="1" hidden="1">[13]BID!#REF!</definedName>
    <definedName name="_Dist_Values" hidden="1">[13]BID!#REF!</definedName>
    <definedName name="_EE1" localSheetId="1"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Feb06" localSheetId="1"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f2" localSheetId="1"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 hidden="1">#REF!</definedName>
    <definedName name="_Fill" hidden="1">#REF!</definedName>
    <definedName name="_Fill1" localSheetId="1" hidden="1">#REF!</definedName>
    <definedName name="_Fill1" hidden="1">#REF!</definedName>
    <definedName name="_xlnm._FilterDatabase" localSheetId="1" hidden="1">#REF!</definedName>
    <definedName name="_xlnm._FilterDatabase" hidden="1">#REF!</definedName>
    <definedName name="_fin2" hidden="1">#REF!</definedName>
    <definedName name="_gc09" localSheetId="1" hidden="1">{#N/A,#N/A,TRUE,"arnitower";#N/A,#N/A,TRUE,"arnigarage "}</definedName>
    <definedName name="_gc09" hidden="1">{#N/A,#N/A,TRUE,"arnitower";#N/A,#N/A,TRUE,"arnigarage "}</definedName>
    <definedName name="_ggg2" localSheetId="1" hidden="1">{"View1",#N/A,FALSE,"Sheet1";"View2",#N/A,FALSE,"Sheet1"}</definedName>
    <definedName name="_ggg2" hidden="1">{"View1",#N/A,FALSE,"Sheet1";"View2",#N/A,FALSE,"Sheet1"}</definedName>
    <definedName name="_ggg3" localSheetId="1" hidden="1">{"View1",#N/A,FALSE,"Sheet1";"View2",#N/A,FALSE,"Sheet1"}</definedName>
    <definedName name="_ggg3" hidden="1">{"View1",#N/A,FALSE,"Sheet1";"View2",#N/A,FALSE,"Sheet1"}</definedName>
    <definedName name="_hp10" localSheetId="1"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1" hidden="1">#REF!</definedName>
    <definedName name="_Key1" hidden="1">#REF!</definedName>
    <definedName name="_Key2" localSheetId="1" hidden="1">#REF!</definedName>
    <definedName name="_Key2" hidden="1">#REF!</definedName>
    <definedName name="_KJL0802" localSheetId="1"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1" hidden="1">{"'Break down'!$A$4"}</definedName>
    <definedName name="_le3" hidden="1">{"'Break down'!$A$4"}</definedName>
    <definedName name="_MatInverse_In" hidden="1">#REF!</definedName>
    <definedName name="_may1" localSheetId="1" hidden="1">{#N/A,#N/A,FALSE,"MARCH"}</definedName>
    <definedName name="_may1" hidden="1">{#N/A,#N/A,FALSE,"MARCH"}</definedName>
    <definedName name="_MCC3" localSheetId="1" hidden="1">{#N/A,#N/A,FALSE,"CCTV"}</definedName>
    <definedName name="_MCC3" hidden="1">{#N/A,#N/A,FALSE,"CCTV"}</definedName>
    <definedName name="_new8" hidden="1">[2]GRSummary!#REF!</definedName>
    <definedName name="_ngk1109" localSheetId="1" hidden="1">{#N/A,#N/A,FALSE,"估價單  (3)"}</definedName>
    <definedName name="_ngk1109" hidden="1">{#N/A,#N/A,FALSE,"估價單  (3)"}</definedName>
    <definedName name="_nil1" localSheetId="1" hidden="1">{"Inflation-BaseYear",#N/A,FALSE,"Inputs"}</definedName>
    <definedName name="_nil1" hidden="1">{"Inflation-BaseYear",#N/A,FALSE,"Inputs"}</definedName>
    <definedName name="_nil2" localSheetId="1" hidden="1">{"Output-3Column",#N/A,FALSE,"Output"}</definedName>
    <definedName name="_nil2" hidden="1">{"Output-3Column",#N/A,FALSE,"Output"}</definedName>
    <definedName name="_nil3" localSheetId="1" hidden="1">{"Output-All",#N/A,FALSE,"Output"}</definedName>
    <definedName name="_nil3" hidden="1">{"Output-All",#N/A,FALSE,"Output"}</definedName>
    <definedName name="_nil4" localSheetId="1" hidden="1">{"Output-BaseYear",#N/A,FALSE,"Output"}</definedName>
    <definedName name="_nil4" hidden="1">{"Output-BaseYear",#N/A,FALSE,"Output"}</definedName>
    <definedName name="_nil5" localSheetId="1" hidden="1">{"Output-Min",#N/A,FALSE,"Output"}</definedName>
    <definedName name="_nil5" hidden="1">{"Output-Min",#N/A,FALSE,"Output"}</definedName>
    <definedName name="_nil6" localSheetId="1" hidden="1">{"Output%",#N/A,FALSE,"Output"}</definedName>
    <definedName name="_nil6" hidden="1">{"Output%",#N/A,FALSE,"Output"}</definedName>
    <definedName name="_nil7" localSheetId="1"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1"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1"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1"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1"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hidden="1">255</definedName>
    <definedName name="_Parse_In" hidden="1">[14]PriceSummary!#REF!</definedName>
    <definedName name="_Parse_Out" localSheetId="1" hidden="1">#REF!</definedName>
    <definedName name="_Parse_Out" hidden="1">#REF!</definedName>
    <definedName name="_PK2" localSheetId="1" hidden="1">{"'장비'!$A$3:$M$12"}</definedName>
    <definedName name="_PK2" hidden="1">{"'장비'!$A$3:$M$12"}</definedName>
    <definedName name="_PKG3" localSheetId="1" hidden="1">{"'장비'!$A$3:$M$12"}</definedName>
    <definedName name="_PKG3" hidden="1">{"'장비'!$A$3:$M$12"}</definedName>
    <definedName name="_pub2" hidden="1">"L10003649.xls"</definedName>
    <definedName name="_RAB002" localSheetId="1"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S3" localSheetId="1" hidden="1">{#N/A,#N/A,FALSE,"포장2"}</definedName>
    <definedName name="_S3" hidden="1">{#N/A,#N/A,FALSE,"포장2"}</definedName>
    <definedName name="_Sort" hidden="1">#REF!</definedName>
    <definedName name="_t1" localSheetId="1" hidden="1">#REF!</definedName>
    <definedName name="_t1" hidden="1">#REF!</definedName>
    <definedName name="_t2" localSheetId="1" hidden="1">#REF!</definedName>
    <definedName name="_t2" hidden="1">#REF!</definedName>
    <definedName name="_Table1_In1" localSheetId="1" hidden="1">#REF!</definedName>
    <definedName name="_Table1_In1" hidden="1">#REF!</definedName>
    <definedName name="_Table1_Out" localSheetId="1" hidden="1">#REF!</definedName>
    <definedName name="_Table1_Out" hidden="1">#REF!</definedName>
    <definedName name="_table2" localSheetId="1"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hidden="1">{#N/A,#N/A,FALSE,"물량산출"}</definedName>
    <definedName name="_TDS2" localSheetId="1" hidden="1">{"'Sheet1'!$A$4386:$N$4591"}</definedName>
    <definedName name="_TDS2" hidden="1">{"'Sheet1'!$A$4386:$N$4591"}</definedName>
    <definedName name="_tm3" localSheetId="1"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hidden="1">{#N/A,#N/A,FALSE,"포장1";#N/A,#N/A,FALSE,"포장1"}</definedName>
    <definedName name="_wrn9" localSheetId="1"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localSheetId="1" hidden="1">#REF!</definedName>
    <definedName name="´cAE°eE¹" hidden="1">#REF!</definedName>
    <definedName name="￠￥cAE¡ÆeEⓒo" localSheetId="1" hidden="1">#REF!</definedName>
    <definedName name="￠￥cAE¡ÆeEⓒo" hidden="1">#REF!</definedName>
    <definedName name="A"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FGg" localSheetId="1" hidden="1">{#N/A,#N/A,TRUE,"Cover";#N/A,#N/A,TRUE,"Conts";#N/A,#N/A,TRUE,"VOS";#N/A,#N/A,TRUE,"Warrington";#N/A,#N/A,TRUE,"Widnes"}</definedName>
    <definedName name="a\FGg" hidden="1">{#N/A,#N/A,TRUE,"Cover";#N/A,#N/A,TRUE,"Conts";#N/A,#N/A,TRUE,"VOS";#N/A,#N/A,TRUE,"Warrington";#N/A,#N/A,TRUE,"Widnes"}</definedName>
    <definedName name="a\sdasdf" localSheetId="1" hidden="1">{#N/A,#N/A,TRUE,"Cover";#N/A,#N/A,TRUE,"Conts";#N/A,#N/A,TRUE,"VOS";#N/A,#N/A,TRUE,"Warrington";#N/A,#N/A,TRUE,"Widnes"}</definedName>
    <definedName name="a\sdasdf" hidden="1">{#N/A,#N/A,TRUE,"Cover";#N/A,#N/A,TRUE,"Conts";#N/A,#N/A,TRUE,"VOS";#N/A,#N/A,TRUE,"Warrington";#N/A,#N/A,TRUE,"Widnes"}</definedName>
    <definedName name="a2a2" localSheetId="1" hidden="1">{#N/A,#N/A,TRUE,"Financials";#N/A,#N/A,TRUE,"Operating Statistics";#N/A,#N/A,TRUE,"Capex &amp; Depreciation";#N/A,#N/A,TRUE,"Debt"}</definedName>
    <definedName name="a2a2" hidden="1">{#N/A,#N/A,TRUE,"Financials";#N/A,#N/A,TRUE,"Operating Statistics";#N/A,#N/A,TRUE,"Capex &amp; Depreciation";#N/A,#N/A,TRUE,"Debt"}</definedName>
    <definedName name="aaaa1" localSheetId="1" hidden="1">[12]FitOutConfCentre!#REF!</definedName>
    <definedName name="aaaa1" hidden="1">[12]FitOutConfCentre!#REF!</definedName>
    <definedName name="AAAAA1" localSheetId="1" hidden="1">{#N/A,#N/A,TRUE,"Basic";#N/A,#N/A,TRUE,"EXT-TABLE";#N/A,#N/A,TRUE,"STEEL";#N/A,#N/A,TRUE,"INT-Table";#N/A,#N/A,TRUE,"STEEL";#N/A,#N/A,TRUE,"Door"}</definedName>
    <definedName name="AAAAA1" hidden="1">{#N/A,#N/A,TRUE,"Basic";#N/A,#N/A,TRUE,"EXT-TABLE";#N/A,#N/A,TRUE,"STEEL";#N/A,#N/A,TRUE,"INT-Table";#N/A,#N/A,TRUE,"STEEL";#N/A,#N/A,TRUE,"Door"}</definedName>
    <definedName name="aaaaaaa" localSheetId="1"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hidden="1">{#N/A,#N/A,TRUE,"Cover";#N/A,#N/A,TRUE,"Conts";#N/A,#N/A,TRUE,"VOS";#N/A,#N/A,TRUE,"Warrington";#N/A,#N/A,TRUE,"Widnes"}</definedName>
    <definedName name="AAAAAAAAAAAAAAAAA" localSheetId="1" hidden="1">[12]FitOutConfCentre!#REF!</definedName>
    <definedName name="AAAAAAAAAAAAAAAAA" hidden="1">[12]FitOutConfCentre!#REF!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sdfa" localSheetId="1" hidden="1">{"rtn",#N/A,FALSE,"RTN";"tables",#N/A,FALSE,"RTN";"cf",#N/A,FALSE,"CF";"stats",#N/A,FALSE,"Stats";"prop",#N/A,FALSE,"Prop"}</definedName>
    <definedName name="aasdfa" hidden="1">{"rtn",#N/A,FALSE,"RTN";"tables",#N/A,FALSE,"RTN";"cf",#N/A,FALSE,"CF";"stats",#N/A,FALSE,"Stats";"prop",#N/A,FALSE,"Prop"}</definedName>
    <definedName name="abaaa" localSheetId="1"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el" hidden="1">[15]PriceSummary!#REF!</definedName>
    <definedName name="abstractEB" localSheetId="1"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1" hidden="1">{#N/A,#N/A,TRUE,"Cover";#N/A,#N/A,TRUE,"Conts";#N/A,#N/A,TRUE,"VOS";#N/A,#N/A,TRUE,"Warrington";#N/A,#N/A,TRUE,"Widnes"}</definedName>
    <definedName name="ACC" hidden="1">{#N/A,#N/A,TRUE,"Cover";#N/A,#N/A,TRUE,"Conts";#N/A,#N/A,TRUE,"VOS";#N/A,#N/A,TRUE,"Warrington";#N/A,#N/A,TRUE,"Widnes"}</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u" localSheetId="1" hidden="1">[4]FitOutConfCentre!#REF!</definedName>
    <definedName name="acu" hidden="1">[4]FitOutConfCentre!#REF!</definedName>
    <definedName name="ada" localSheetId="1"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1" hidden="1">{#N/A,#N/A,TRUE,"Cover";#N/A,#N/A,TRUE,"Conts";#N/A,#N/A,TRUE,"VOS";#N/A,#N/A,TRUE,"Warrington";#N/A,#N/A,TRUE,"Widnes"}</definedName>
    <definedName name="adadad" hidden="1">{#N/A,#N/A,TRUE,"Cover";#N/A,#N/A,TRUE,"Conts";#N/A,#N/A,TRUE,"VOS";#N/A,#N/A,TRUE,"Warrington";#N/A,#N/A,TRUE,"Widnes"}</definedName>
    <definedName name="addad" localSheetId="1" hidden="1">{#N/A,#N/A,TRUE,"Cover";#N/A,#N/A,TRUE,"Conts";#N/A,#N/A,TRUE,"VOS";#N/A,#N/A,TRUE,"Warrington";#N/A,#N/A,TRUE,"Widnes"}</definedName>
    <definedName name="addad" hidden="1">{#N/A,#N/A,TRUE,"Cover";#N/A,#N/A,TRUE,"Conts";#N/A,#N/A,TRUE,"VOS";#N/A,#N/A,TRUE,"Warrington";#N/A,#N/A,TRUE,"Widnes"}</definedName>
    <definedName name="aegrgas" localSheetId="1"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hidden="1">{#N/A,#N/A,TRUE,"Cover";#N/A,#N/A,TRUE,"Conts";#N/A,#N/A,TRUE,"VOS";#N/A,#N/A,TRUE,"Warrington";#N/A,#N/A,TRUE,"Widnes"}</definedName>
    <definedName name="aerte" localSheetId="1"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hidden="1">{#N/A,#N/A,TRUE,"Cover";#N/A,#N/A,TRUE,"Conts";#N/A,#N/A,TRUE,"VOS";#N/A,#N/A,TRUE,"Warrington";#N/A,#N/A,TRUE,"Widnes"}</definedName>
    <definedName name="afaf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hidden="1">{#N/A,#N/A,FALSE,"혼합골재"}</definedName>
    <definedName name="afsdfsgdg" hidden="1">'[1]Rate Analysis'!#REF!</definedName>
    <definedName name="agf" localSheetId="1" hidden="1">{#N/A,#N/A,FALSE,"CAM-G7";#N/A,#N/A,FALSE,"SPL";#N/A,#N/A,FALSE,"butt-in G7";#N/A,#N/A,FALSE,"dia-in G7";#N/A,#N/A,FALSE,"추가-STA G7"}</definedName>
    <definedName name="agf" hidden="1">{#N/A,#N/A,FALSE,"CAM-G7";#N/A,#N/A,FALSE,"SPL";#N/A,#N/A,FALSE,"butt-in G7";#N/A,#N/A,FALSE,"dia-in G7";#N/A,#N/A,FALSE,"추가-STA G7"}</definedName>
    <definedName name="agjhsafg" localSheetId="1" hidden="1">[4]FitOutConfCentre!#REF!</definedName>
    <definedName name="agjhsafg" hidden="1">[4]FitOutConfCentre!#REF!</definedName>
    <definedName name="ah" hidden="1">#REF!</definedName>
    <definedName name="AHUFan" hidden="1">#REF!</definedName>
    <definedName name="AK_1972" localSheetId="1"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suwedi1" hidden="1">#REF!</definedName>
    <definedName name="ANGELS" hidden="1">"43801OV5TU06SFST10NP6ANKB"</definedName>
    <definedName name="anscount" hidden="1">1</definedName>
    <definedName name="anuj101" localSheetId="1"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1"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1"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1"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1"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1"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1"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1"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1"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1"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1"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1"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1"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1"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hidden="1">#REF!</definedName>
    <definedName name="Appd1" localSheetId="1" hidden="1">{#N/A,#N/A,FALSE,"MARCH"}</definedName>
    <definedName name="Appd1" hidden="1">{#N/A,#N/A,FALSE,"MARCH"}</definedName>
    <definedName name="appraisal" localSheetId="1" hidden="1">{#N/A,#N/A,TRUE,"Cover";#N/A,#N/A,TRUE,"Conts";#N/A,#N/A,TRUE,"VOS";#N/A,#N/A,TRUE,"Warrington";#N/A,#N/A,TRUE,"Widnes"}</definedName>
    <definedName name="appraisal" hidden="1">{#N/A,#N/A,TRUE,"Cover";#N/A,#N/A,TRUE,"Conts";#N/A,#N/A,TRUE,"VOS";#N/A,#N/A,TRUE,"Warrington";#N/A,#N/A,TRUE,"Widnes"}</definedName>
    <definedName name="AQE" localSheetId="1" hidden="1">{"'장비'!$A$3:$M$12"}</definedName>
    <definedName name="AQE" hidden="1">{"'장비'!$A$3:$M$12"}</definedName>
    <definedName name="aquatic" localSheetId="1" hidden="1">{"'Break down'!$A$4"}</definedName>
    <definedName name="aquatic" hidden="1">{"'Break down'!$A$4"}</definedName>
    <definedName name="aquatic1" localSheetId="1" hidden="1">{"'Break down'!$A$4"}</definedName>
    <definedName name="aquatic1" hidden="1">{"'Break down'!$A$4"}</definedName>
    <definedName name="AS2DocOpenMode" hidden="1">"AS2DocumentEdit"</definedName>
    <definedName name="AS2HasNoAutoHeaderFooter" hidden="1">" "</definedName>
    <definedName name="asa" hidden="1">[11]FitOutConfCentre!#REF!</definedName>
    <definedName name="asadad" localSheetId="1" hidden="1">{#N/A,#N/A,TRUE,"Cover";#N/A,#N/A,TRUE,"Conts";#N/A,#N/A,TRUE,"VOS";#N/A,#N/A,TRUE,"Warrington";#N/A,#N/A,TRUE,"Widnes"}</definedName>
    <definedName name="asadad" hidden="1">{#N/A,#N/A,TRUE,"Cover";#N/A,#N/A,TRUE,"Conts";#N/A,#N/A,TRUE,"VOS";#N/A,#N/A,TRUE,"Warrington";#N/A,#N/A,TRUE,"Widnes"}</definedName>
    <definedName name="asas" localSheetId="1" hidden="1">{#N/A,#N/A,TRUE,"Basic";#N/A,#N/A,TRUE,"EXT-TABLE";#N/A,#N/A,TRUE,"STEEL";#N/A,#N/A,TRUE,"INT-Table";#N/A,#N/A,TRUE,"STEEL";#N/A,#N/A,TRUE,"Door"}</definedName>
    <definedName name="asas" hidden="1">{#N/A,#N/A,TRUE,"Basic";#N/A,#N/A,TRUE,"EXT-TABLE";#N/A,#N/A,TRUE,"STEEL";#N/A,#N/A,TRUE,"INT-Table";#N/A,#N/A,TRUE,"STEEL";#N/A,#N/A,TRUE,"Door"}</definedName>
    <definedName name="asdfas" localSheetId="1"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1"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hidden="1">{#N/A,#N/A,FALSE,"CAM-G7";#N/A,#N/A,FALSE,"SPL";#N/A,#N/A,FALSE,"butt-in G7";#N/A,#N/A,FALSE,"dia-in G7";#N/A,#N/A,FALSE,"추가-STA G7"}</definedName>
    <definedName name="asdfg" localSheetId="1" hidden="1">{"rtn",#N/A,FALSE,"RTN";"tables",#N/A,FALSE,"RTN";"cf",#N/A,FALSE,"CF";"stats",#N/A,FALSE,"Stats";"prop",#N/A,FALSE,"Prop"}</definedName>
    <definedName name="asdfg" hidden="1">{"rtn",#N/A,FALSE,"RTN";"tables",#N/A,FALSE,"RTN";"cf",#N/A,FALSE,"CF";"stats",#N/A,FALSE,"Stats";"prop",#N/A,FALSE,"Prop"}</definedName>
    <definedName name="asfag2" localSheetId="1"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1"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localSheetId="1" hidden="1">#REF!</definedName>
    <definedName name="ASGC" hidden="1">#REF!</definedName>
    <definedName name="asgseg" localSheetId="1"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hidden="1">{#N/A,#N/A,TRUE,"Cover";#N/A,#N/A,TRUE,"Conts";#N/A,#N/A,TRUE,"VOS";#N/A,#N/A,TRUE,"Warrington";#N/A,#N/A,TRUE,"Widnes"}</definedName>
    <definedName name="ASSA" localSheetId="1" hidden="1">{#N/A,#N/A,TRUE,"Cover";#N/A,#N/A,TRUE,"Conts";#N/A,#N/A,TRUE,"VOS";#N/A,#N/A,TRUE,"Warrington";#N/A,#N/A,TRUE,"Widnes"}</definedName>
    <definedName name="ASSA" hidden="1">{#N/A,#N/A,TRUE,"Cover";#N/A,#N/A,TRUE,"Conts";#N/A,#N/A,TRUE,"VOS";#N/A,#N/A,TRUE,"Warrington";#N/A,#N/A,TRUE,"Widnes"}</definedName>
    <definedName name="asss" localSheetId="1"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wt" localSheetId="1"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hidden="1">{#N/A,#N/A,TRUE,"Cover";#N/A,#N/A,TRUE,"Conts";#N/A,#N/A,TRUE,"VOS";#N/A,#N/A,TRUE,"Warrington";#N/A,#N/A,TRUE,"Widnes"}</definedName>
    <definedName name="b" localSheetId="1" hidden="1">{#N/A,#N/A,FALSE,"MARCH"}</definedName>
    <definedName name="b" hidden="1">{#N/A,#N/A,FALSE,"MARCH"}</definedName>
    <definedName name="BABU" hidden="1">[4]FitOutConfCentre!#REF!</definedName>
    <definedName name="back1" localSheetId="1" hidden="1">{#N/A,#N/A,TRUE,"Cover";#N/A,#N/A,TRUE,"Conts";#N/A,#N/A,TRUE,"VOS";#N/A,#N/A,TRUE,"Warrington";#N/A,#N/A,TRUE,"Widnes"}</definedName>
    <definedName name="back1" hidden="1">{#N/A,#N/A,TRUE,"Cover";#N/A,#N/A,TRUE,"Conts";#N/A,#N/A,TRUE,"VOS";#N/A,#N/A,TRUE,"Warrington";#N/A,#N/A,TRUE,"Widnes"}</definedName>
    <definedName name="BadLink" hidden="1">#REF!</definedName>
    <definedName name="bbbbbbbbbb" hidden="1">#REF!</definedName>
    <definedName name="BCIS" localSheetId="1" hidden="1">{#N/A,#N/A,TRUE,"Cover";#N/A,#N/A,TRUE,"Conts";#N/A,#N/A,TRUE,"VOS";#N/A,#N/A,TRUE,"Warrington";#N/A,#N/A,TRUE,"Widnes"}</definedName>
    <definedName name="BCIS" hidden="1">{#N/A,#N/A,TRUE,"Cover";#N/A,#N/A,TRUE,"Conts";#N/A,#N/A,TRUE,"VOS";#N/A,#N/A,TRUE,"Warrington";#N/A,#N/A,TRUE,"Widnes"}</definedName>
    <definedName name="BD" localSheetId="1" hidden="1">[16]analysis!#REF!</definedName>
    <definedName name="BD" hidden="1">[16]analysis!#REF!</definedName>
    <definedName name="BDEF" localSheetId="1" hidden="1">{#N/A,#N/A,FALSE,"CAM-G7";#N/A,#N/A,FALSE,"SPL";#N/A,#N/A,FALSE,"butt-in G7";#N/A,#N/A,FALSE,"dia-in G7";#N/A,#N/A,FALSE,"추가-STA G7"}</definedName>
    <definedName name="BDEF" hidden="1">{#N/A,#N/A,FALSE,"CAM-G7";#N/A,#N/A,FALSE,"SPL";#N/A,#N/A,FALSE,"butt-in G7";#N/A,#N/A,FALSE,"dia-in G7";#N/A,#N/A,FALSE,"추가-STA G7"}</definedName>
    <definedName name="BE" localSheetId="1" hidden="1">[16]analysis!#REF!</definedName>
    <definedName name="BE" hidden="1">[16]analysis!#REF!</definedName>
    <definedName name="BG" localSheetId="1" hidden="1">[16]analysis!#REF!</definedName>
    <definedName name="BG" hidden="1">[16]analysis!#REF!</definedName>
    <definedName name="BGG" localSheetId="1" hidden="1">'[6]입찰내역 발주처 양식'!#REF!</definedName>
    <definedName name="BGG" hidden="1">'[6]입찰내역 발주처 양식'!#REF!</definedName>
    <definedName name="BH" localSheetId="1" hidden="1">[16]analysis!#REF!</definedName>
    <definedName name="BH" hidden="1">[16]analysis!#REF!</definedName>
    <definedName name="bhbb" localSheetId="1"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1" hidden="1">{#N/A,#N/A,FALSE,"VCR"}</definedName>
    <definedName name="bhushan" hidden="1">{#N/A,#N/A,FALSE,"VCR"}</definedName>
    <definedName name="biiiiiiiiii" localSheetId="1"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1"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1" hidden="1">[16]analysis!#REF!</definedName>
    <definedName name="BJ" hidden="1">[16]analysis!#REF!</definedName>
    <definedName name="bjhj" localSheetId="1"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lock_Size">[17]Summary!$R$20:$R$29</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ok5" localSheetId="1" hidden="1">{"REBAR",#N/A,FALSE,"Sheet1";"CONCRETE",#N/A,FALSE,"Sheet1"}</definedName>
    <definedName name="book5" hidden="1">{"REBAR",#N/A,FALSE,"Sheet1";"CONCRETE",#N/A,FALSE,"Sheet1"}</definedName>
    <definedName name="boop" localSheetId="1" hidden="1">{"'Break down'!$A$4"}</definedName>
    <definedName name="boop" hidden="1">{"'Break down'!$A$4"}</definedName>
    <definedName name="boy" localSheetId="1" hidden="1">{"AnnualRentRoll",#N/A,FALSE,"RentRoll"}</definedName>
    <definedName name="boy" hidden="1">{"AnnualRentRoll",#N/A,FALSE,"RentRoll"}</definedName>
    <definedName name="BS" localSheetId="1" hidden="1">{#N/A,#N/A,FALSE,"CAM-G7";#N/A,#N/A,FALSE,"SPL";#N/A,#N/A,FALSE,"butt-in G7";#N/A,#N/A,FALSE,"dia-in G7";#N/A,#N/A,FALSE,"추가-STA G7"}</definedName>
    <definedName name="BS" hidden="1">{#N/A,#N/A,FALSE,"CAM-G7";#N/A,#N/A,FALSE,"SPL";#N/A,#N/A,FALSE,"butt-in G7";#N/A,#N/A,FALSE,"dia-in G7";#N/A,#N/A,FALSE,"추가-STA G7"}</definedName>
    <definedName name="BSDF" localSheetId="1" hidden="1">{#N/A,#N/A,FALSE,"CAM-G7";#N/A,#N/A,FALSE,"SPL";#N/A,#N/A,FALSE,"butt-in G7";#N/A,#N/A,FALSE,"dia-in G7";#N/A,#N/A,FALSE,"추가-STA G7"}</definedName>
    <definedName name="BSDF" hidden="1">{#N/A,#N/A,FALSE,"CAM-G7";#N/A,#N/A,FALSE,"SPL";#N/A,#N/A,FALSE,"butt-in G7";#N/A,#N/A,FALSE,"dia-in G7";#N/A,#N/A,FALSE,"추가-STA G7"}</definedName>
    <definedName name="BUYT" localSheetId="1"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1" hidden="1">[4]FitOutConfCentre!#REF!</definedName>
    <definedName name="BVGFDBGF" hidden="1">[4]FitOutConfCentre!#REF!</definedName>
    <definedName name="BYT" localSheetId="1"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ancel" localSheetId="1" hidden="1">[4]FitOutConfCentre!#REF!</definedName>
    <definedName name="cancel" hidden="1">[4]FitOutConfCentre!#REF!</definedName>
    <definedName name="CARL" localSheetId="1" hidden="1">{#N/A,#N/A,FALSE,"CCTV"}</definedName>
    <definedName name="CARL" hidden="1">{#N/A,#N/A,FALSE,"CCTV"}</definedName>
    <definedName name="CARL1" localSheetId="1" hidden="1">{#N/A,#N/A,FALSE,"CCTV"}</definedName>
    <definedName name="CARL1" hidden="1">{#N/A,#N/A,FALSE,"CCTV"}</definedName>
    <definedName name="CARL2" localSheetId="1" hidden="1">{#N/A,#N/A,FALSE,"CCTV"}</definedName>
    <definedName name="CARL2" hidden="1">{#N/A,#N/A,FALSE,"CCTV"}</definedName>
    <definedName name="cashfl" localSheetId="1" hidden="1">{#N/A,#N/A,TRUE,"Cover";#N/A,#N/A,TRUE,"Conts";#N/A,#N/A,TRUE,"VOS";#N/A,#N/A,TRUE,"Warrington";#N/A,#N/A,TRUE,"Widnes"}</definedName>
    <definedName name="cashfl" hidden="1">{#N/A,#N/A,TRUE,"Cover";#N/A,#N/A,TRUE,"Conts";#N/A,#N/A,TRUE,"VOS";#N/A,#N/A,TRUE,"Warrington";#N/A,#N/A,TRUE,"Widnes"}</definedName>
    <definedName name="Casing" localSheetId="1"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1" hidden="1">{"'Break down'!$A$4"}</definedName>
    <definedName name="Cast_Alum" hidden="1">{"'Break down'!$A$4"}</definedName>
    <definedName name="CB_VST" localSheetId="1" hidden="1">{#N/A,#N/A,FALSE,"CAM-G7";#N/A,#N/A,FALSE,"SPL";#N/A,#N/A,FALSE,"butt-in G7";#N/A,#N/A,FALSE,"dia-in G7";#N/A,#N/A,FALSE,"추가-STA G7"}</definedName>
    <definedName name="CB_VST" hidden="1">{#N/A,#N/A,FALSE,"CAM-G7";#N/A,#N/A,FALSE,"SPL";#N/A,#N/A,FALSE,"butt-in G7";#N/A,#N/A,FALSE,"dia-in G7";#N/A,#N/A,FALSE,"추가-STA G7"}</definedName>
    <definedName name="CBWorkbookPriority" hidden="1">-1289300559</definedName>
    <definedName name="cccccc" localSheetId="1" hidden="1">#REF!</definedName>
    <definedName name="cccccc" hidden="1">#REF!</definedName>
    <definedName name="CCR" localSheetId="1" hidden="1">{#N/A,#N/A,TRUE,"Cover";#N/A,#N/A,TRUE,"Conts";#N/A,#N/A,TRUE,"VOS";#N/A,#N/A,TRUE,"Warrington";#N/A,#N/A,TRUE,"Widnes"}</definedName>
    <definedName name="CCR" hidden="1">{#N/A,#N/A,TRUE,"Cover";#N/A,#N/A,TRUE,"Conts";#N/A,#N/A,TRUE,"VOS";#N/A,#N/A,TRUE,"Warrington";#N/A,#N/A,TRUE,"Widnes"}</definedName>
    <definedName name="ccv" localSheetId="1"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1"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1"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1"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1"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1" hidden="1">{#N/A,#N/A,TRUE,"Cover";#N/A,#N/A,TRUE,"Conts";#N/A,#N/A,TRUE,"VOS";#N/A,#N/A,TRUE,"Warrington";#N/A,#N/A,TRUE,"Widnes"}</definedName>
    <definedName name="CFS" hidden="1">{#N/A,#N/A,TRUE,"Cover";#N/A,#N/A,TRUE,"Conts";#N/A,#N/A,TRUE,"VOS";#N/A,#N/A,TRUE,"Warrington";#N/A,#N/A,TRUE,"Widnes"}</definedName>
    <definedName name="chl" localSheetId="1" hidden="1">{#N/A,#N/A,TRUE,"Basic";#N/A,#N/A,TRUE,"EXT-TABLE";#N/A,#N/A,TRUE,"STEEL";#N/A,#N/A,TRUE,"INT-Table";#N/A,#N/A,TRUE,"STEEL";#N/A,#N/A,TRUE,"Door"}</definedName>
    <definedName name="chl" hidden="1">{#N/A,#N/A,TRUE,"Basic";#N/A,#N/A,TRUE,"EXT-TABLE";#N/A,#N/A,TRUE,"STEEL";#N/A,#N/A,TRUE,"INT-Table";#N/A,#N/A,TRUE,"STEEL";#N/A,#N/A,TRUE,"Door"}</definedName>
    <definedName name="civil" localSheetId="1"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1"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localSheetId="1" hidden="1">#REF!</definedName>
    <definedName name="Code" hidden="1">#REF!</definedName>
    <definedName name="CON" localSheetId="1"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hidden="1">{#N/A,#N/A,TRUE,"Cover";#N/A,#N/A,TRUE,"Conts";#N/A,#N/A,TRUE,"VOS";#N/A,#N/A,TRUE,"Warrington";#N/A,#N/A,TRUE,"Widnes"}</definedName>
    <definedName name="Contra" localSheetId="1"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1"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2" localSheetId="1" hidden="1">{#N/A,#N/A,TRUE,"Basic";#N/A,#N/A,TRUE,"EXT-TABLE";#N/A,#N/A,TRUE,"STEEL";#N/A,#N/A,TRUE,"INT-Table";#N/A,#N/A,TRUE,"STEEL";#N/A,#N/A,TRUE,"Door"}</definedName>
    <definedName name="COST2" hidden="1">{#N/A,#N/A,TRUE,"Basic";#N/A,#N/A,TRUE,"EXT-TABLE";#N/A,#N/A,TRUE,"STEEL";#N/A,#N/A,TRUE,"INT-Table";#N/A,#N/A,TRUE,"STEEL";#N/A,#N/A,TRUE,"Door"}</definedName>
    <definedName name="cpf" localSheetId="1" hidden="1">{#N/A,#N/A,TRUE,"Basic";#N/A,#N/A,TRUE,"EXT-TABLE";#N/A,#N/A,TRUE,"STEEL";#N/A,#N/A,TRUE,"INT-Table";#N/A,#N/A,TRUE,"STEEL";#N/A,#N/A,TRUE,"Door"}</definedName>
    <definedName name="cpf" hidden="1">{#N/A,#N/A,TRUE,"Basic";#N/A,#N/A,TRUE,"EXT-TABLE";#N/A,#N/A,TRUE,"STEEL";#N/A,#N/A,TRUE,"INT-Table";#N/A,#N/A,TRUE,"STEEL";#N/A,#N/A,TRUE,"Door"}</definedName>
    <definedName name="crsr" hidden="1">[16]analysis!#REF!</definedName>
    <definedName name="crsr1" hidden="1">[16]analysis!#REF!</definedName>
    <definedName name="crsr2" hidden="1">[16]analysis!#REF!</definedName>
    <definedName name="crsr3" hidden="1">[16]analysis!#REF!</definedName>
    <definedName name="CSDCSDSAS" localSheetId="1" hidden="1">#REF!</definedName>
    <definedName name="CSDCSDSAS" hidden="1">#REF!</definedName>
    <definedName name="ct"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1" hidden="1">{"'Sheet1'!$A$4386:$N$4591"}</definedName>
    <definedName name="d_jp" hidden="1">{"'Sheet1'!$A$4386:$N$4591"}</definedName>
    <definedName name="Dad" localSheetId="1" hidden="1">{#N/A,#N/A,FALSE,"MARCH"}</definedName>
    <definedName name="Dad" hidden="1">{#N/A,#N/A,FALSE,"MARCH"}</definedName>
    <definedName name="dada" localSheetId="1" hidden="1">{#N/A,#N/A,TRUE,"Cover";#N/A,#N/A,TRUE,"Conts";#N/A,#N/A,TRUE,"VOS";#N/A,#N/A,TRUE,"Warrington";#N/A,#N/A,TRUE,"Widnes"}</definedName>
    <definedName name="dada" hidden="1">{#N/A,#N/A,TRUE,"Cover";#N/A,#N/A,TRUE,"Conts";#N/A,#N/A,TRUE,"VOS";#N/A,#N/A,TRUE,"Warrington";#N/A,#N/A,TRUE,"Widnes"}</definedName>
    <definedName name="DAdsaD" hidden="1">'[1]Rate Analysis'!#REF!</definedName>
    <definedName name="daniel"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1" hidden="1">{"'Bill No. 7'!$A$1:$G$32"}</definedName>
    <definedName name="dasd" hidden="1">{"'Bill No. 7'!$A$1:$G$32"}</definedName>
    <definedName name="data1" hidden="1">#REF!</definedName>
    <definedName name="data2" hidden="1">#REF!</definedName>
    <definedName name="data3" hidden="1">#REF!</definedName>
    <definedName name="Daywork1" localSheetId="1" hidden="1">{#N/A,#N/A,FALSE,"MARCH"}</definedName>
    <definedName name="Daywork1" hidden="1">{#N/A,#N/A,FALSE,"MARCH"}</definedName>
    <definedName name="dcebmtfggjm" localSheetId="1"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I" localSheetId="1"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ddd" localSheetId="1"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1"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1" hidden="1">{"'Break down'!$A$4"}</definedName>
    <definedName name="dddt" hidden="1">{"'Break down'!$A$4"}</definedName>
    <definedName name="DDFEWFFW" hidden="1">'[1]Rate Analysis'!#REF!</definedName>
    <definedName name="DEC_19" localSheetId="1" hidden="1">{#N/A,#N/A,TRUE,"arnitower";#N/A,#N/A,TRUE,"arnigarage "}</definedName>
    <definedName name="DEC_19" hidden="1">{#N/A,#N/A,TRUE,"arnitower";#N/A,#N/A,TRUE,"arnigarage "}</definedName>
    <definedName name="dec_25" localSheetId="1" hidden="1">{#N/A,#N/A,TRUE,"arnitower";#N/A,#N/A,TRUE,"arnigarage "}</definedName>
    <definedName name="dec_25" hidden="1">{#N/A,#N/A,TRUE,"arnitower";#N/A,#N/A,TRUE,"arnigarage "}</definedName>
    <definedName name="Deepak" localSheetId="1" hidden="1">{#N/A,#N/A,FALSE,"VCR"}</definedName>
    <definedName name="Deepak" hidden="1">{#N/A,#N/A,FALSE,"VCR"}</definedName>
    <definedName name="Delshan" localSheetId="1" hidden="1">{#N/A,#N/A,FALSE,"VCR"}</definedName>
    <definedName name="Delshan" hidden="1">{#N/A,#N/A,FALSE,"VCR"}</definedName>
    <definedName name="depart" localSheetId="1" hidden="1">{"'Sheet1'!$A$4386:$N$4591"}</definedName>
    <definedName name="depart" hidden="1">{"'Sheet1'!$A$4386:$N$4591"}</definedName>
    <definedName name="Depereciation" localSheetId="1" hidden="1">{"'Furniture&amp; O.E'!$A$4:$D$27"}</definedName>
    <definedName name="Depereciation" hidden="1">{"'Furniture&amp; O.E'!$A$4:$D$27"}</definedName>
    <definedName name="dfdfs" localSheetId="1" hidden="1">{"'Sheet1'!$A$4386:$N$4591"}</definedName>
    <definedName name="dfdfs" hidden="1">{"'Sheet1'!$A$4386:$N$4591"}</definedName>
    <definedName name="dffddf" localSheetId="1" hidden="1">{"'Break down'!$A$4"}</definedName>
    <definedName name="dffddf" hidden="1">{"'Break down'!$A$4"}</definedName>
    <definedName name="dffds" localSheetId="1"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1"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1"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1"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agd" localSheetId="1" hidden="1">{#N/A,#N/A,TRUE,"Basic";#N/A,#N/A,TRUE,"EXT-TABLE";#N/A,#N/A,TRUE,"STEEL";#N/A,#N/A,TRUE,"INT-Table";#N/A,#N/A,TRUE,"STEEL";#N/A,#N/A,TRUE,"Door"}</definedName>
    <definedName name="dgagd" hidden="1">{#N/A,#N/A,TRUE,"Basic";#N/A,#N/A,TRUE,"EXT-TABLE";#N/A,#N/A,TRUE,"STEEL";#N/A,#N/A,TRUE,"INT-Table";#N/A,#N/A,TRUE,"STEEL";#N/A,#N/A,TRUE,"Door"}</definedName>
    <definedName name="dgfd" localSheetId="1"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1" hidden="1">{"'Bill No. 7'!$A$1:$G$32"}</definedName>
    <definedName name="dghkl" hidden="1">{"'Bill No. 7'!$A$1:$G$32"}</definedName>
    <definedName name="DH" hidden="1">'[18]2002년12월'!$A$5:$A$36</definedName>
    <definedName name="dhdfh" localSheetId="1" hidden="1">{#N/A,#N/A,FALSE,"물량산출"}</definedName>
    <definedName name="dhdfh" hidden="1">{#N/A,#N/A,FALSE,"물량산출"}</definedName>
    <definedName name="dhdghh" localSheetId="1" hidden="1">{#N/A,#N/A,FALSE,"포장2"}</definedName>
    <definedName name="dhdghh" hidden="1">{#N/A,#N/A,FALSE,"포장2"}</definedName>
    <definedName name="dhdhfh" localSheetId="1"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1" hidden="1">{"'Sheet1'!$A$4386:$N$4591"}</definedName>
    <definedName name="DHTML" hidden="1">{"'Sheet1'!$A$4386:$N$4591"}</definedName>
    <definedName name="DIGN" localSheetId="1"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hidden="1">#REF!</definedName>
    <definedName name="display_area_2" hidden="1">#REF!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hidden="1">{#N/A,#N/A,TRUE,"Cover";#N/A,#N/A,TRUE,"Conts";#N/A,#N/A,TRUE,"VOS";#N/A,#N/A,TRUE,"Warrington";#N/A,#N/A,TRUE,"Widnes"}</definedName>
    <definedName name="DKDLFJKDS" localSheetId="1"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hidden="1">{#N/A,#N/A,FALSE,"혼합골재"}</definedName>
    <definedName name="dpr" localSheetId="1" hidden="1">{"'Sheet1'!$A$4386:$N$4591"}</definedName>
    <definedName name="dpr" hidden="1">{"'Sheet1'!$A$4386:$N$4591"}</definedName>
    <definedName name="drytytuyu" localSheetId="1" hidden="1">{#N/A,#N/A,TRUE,"Cover";#N/A,#N/A,TRUE,"Conts";#N/A,#N/A,TRUE,"VOS";#N/A,#N/A,TRUE,"Warrington";#N/A,#N/A,TRUE,"Widnes"}</definedName>
    <definedName name="drytytuyu" hidden="1">{#N/A,#N/A,TRUE,"Cover";#N/A,#N/A,TRUE,"Conts";#N/A,#N/A,TRUE,"VOS";#N/A,#N/A,TRUE,"Warrington";#N/A,#N/A,TRUE,"Widnes"}</definedName>
    <definedName name="dsmnfsfn" localSheetId="1"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1" hidden="1">{#N/A,#N/A,FALSE,"估價單  (3)"}</definedName>
    <definedName name="DSP" hidden="1">{#N/A,#N/A,FALSE,"估價單  (3)"}</definedName>
    <definedName name="DT_A2"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hidden="1">{#N/A,#N/A,TRUE,"Cover";#N/A,#N/A,TRUE,"Conts";#N/A,#N/A,TRUE,"VOS";#N/A,#N/A,TRUE,"Warrington";#N/A,#N/A,TRUE,"Widnes"}</definedName>
    <definedName name="dvbgf" localSheetId="1"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1"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1"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hidden="1">{#N/A,#N/A,TRUE,"Cover";#N/A,#N/A,TRUE,"Conts";#N/A,#N/A,TRUE,"VOS";#N/A,#N/A,TRUE,"Warrington";#N/A,#N/A,TRUE,"Widnes"}</definedName>
    <definedName name="eagrga" localSheetId="1" hidden="1">{#N/A,#N/A,TRUE,"Cover";#N/A,#N/A,TRUE,"Conts";#N/A,#N/A,TRUE,"VOS";#N/A,#N/A,TRUE,"Warrington";#N/A,#N/A,TRUE,"Widnes"}</definedName>
    <definedName name="eagrga" hidden="1">{#N/A,#N/A,TRUE,"Cover";#N/A,#N/A,TRUE,"Conts";#N/A,#N/A,TRUE,"VOS";#N/A,#N/A,TRUE,"Warrington";#N/A,#N/A,TRUE,"Widnes"}</definedName>
    <definedName name="ed" localSheetId="1" hidden="1">[12]FitOutConfCentre!#REF!</definedName>
    <definedName name="ed" hidden="1">[12]FitOutConfCentre!#REF!</definedName>
    <definedName name="edsed" localSheetId="1" hidden="1">[11]FitOutConfCentre!#REF!</definedName>
    <definedName name="edsed" hidden="1">[11]FitOutConfCentre!#REF!</definedName>
    <definedName name="eedrfe" localSheetId="1"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ee" localSheetId="1" hidden="1">{#N/A,#N/A,TRUE,"Cover";#N/A,#N/A,TRUE,"Conts";#N/A,#N/A,TRUE,"VOS";#N/A,#N/A,TRUE,"Warrington";#N/A,#N/A,TRUE,"Widnes"}</definedName>
    <definedName name="eeeee" hidden="1">{#N/A,#N/A,TRUE,"Cover";#N/A,#N/A,TRUE,"Conts";#N/A,#N/A,TRUE,"VOS";#N/A,#N/A,TRUE,"Warrington";#N/A,#N/A,TRUE,"Widnes"}</definedName>
    <definedName name="efrdefd" localSheetId="1"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hidden="1">{#N/A,#N/A,TRUE,"Cover";#N/A,#N/A,TRUE,"Conts";#N/A,#N/A,TRUE,"VOS";#N/A,#N/A,TRUE,"Warrington";#N/A,#N/A,TRUE,"Widnes"}</definedName>
    <definedName name="Ele" localSheetId="1" hidden="1">{"'Break down'!$A$4"}</definedName>
    <definedName name="Ele" hidden="1">{"'Break down'!$A$4"}</definedName>
    <definedName name="ELEE" localSheetId="1" hidden="1">{"'Break down'!$A$4"}</definedName>
    <definedName name="ELEE" hidden="1">{"'Break down'!$A$4"}</definedName>
    <definedName name="ELLEN1" localSheetId="1" hidden="1">{#N/A,#N/A,FALSE,"CCTV"}</definedName>
    <definedName name="ELLEN1" hidden="1">{#N/A,#N/A,FALSE,"CCTV"}</definedName>
    <definedName name="ELLEN10" localSheetId="1" hidden="1">{#N/A,#N/A,FALSE,"CCTV"}</definedName>
    <definedName name="ELLEN10" hidden="1">{#N/A,#N/A,FALSE,"CCTV"}</definedName>
    <definedName name="ELLEN11" localSheetId="1" hidden="1">{#N/A,#N/A,FALSE,"CCTV"}</definedName>
    <definedName name="ELLEN11" hidden="1">{#N/A,#N/A,FALSE,"CCTV"}</definedName>
    <definedName name="ELLEN12" localSheetId="1" hidden="1">{#N/A,#N/A,FALSE,"CCTV"}</definedName>
    <definedName name="ELLEN12" hidden="1">{#N/A,#N/A,FALSE,"CCTV"}</definedName>
    <definedName name="ELLEN13" localSheetId="1" hidden="1">{#N/A,#N/A,FALSE,"CCTV"}</definedName>
    <definedName name="ELLEN13" hidden="1">{#N/A,#N/A,FALSE,"CCTV"}</definedName>
    <definedName name="ELLEN14" localSheetId="1" hidden="1">{#N/A,#N/A,FALSE,"CCTV"}</definedName>
    <definedName name="ELLEN14" hidden="1">{#N/A,#N/A,FALSE,"CCTV"}</definedName>
    <definedName name="ELLEN15" localSheetId="1" hidden="1">{#N/A,#N/A,FALSE,"CCTV"}</definedName>
    <definedName name="ELLEN15" hidden="1">{#N/A,#N/A,FALSE,"CCTV"}</definedName>
    <definedName name="ELLEN16" localSheetId="1" hidden="1">{#N/A,#N/A,FALSE,"CCTV"}</definedName>
    <definedName name="ELLEN16" hidden="1">{#N/A,#N/A,FALSE,"CCTV"}</definedName>
    <definedName name="ELLEN17" localSheetId="1" hidden="1">{#N/A,#N/A,FALSE,"CCTV"}</definedName>
    <definedName name="ELLEN17" hidden="1">{#N/A,#N/A,FALSE,"CCTV"}</definedName>
    <definedName name="ELLEN18" localSheetId="1" hidden="1">{#N/A,#N/A,FALSE,"CCTV"}</definedName>
    <definedName name="ELLEN18" hidden="1">{#N/A,#N/A,FALSE,"CCTV"}</definedName>
    <definedName name="ELLEN19" localSheetId="1" hidden="1">{#N/A,#N/A,FALSE,"CCTV"}</definedName>
    <definedName name="ELLEN19" hidden="1">{#N/A,#N/A,FALSE,"CCTV"}</definedName>
    <definedName name="ELLEN2" localSheetId="1" hidden="1">{#N/A,#N/A,FALSE,"CCTV"}</definedName>
    <definedName name="ELLEN2" hidden="1">{#N/A,#N/A,FALSE,"CCTV"}</definedName>
    <definedName name="ELLEN3" localSheetId="1" hidden="1">{#N/A,#N/A,FALSE,"CCTV"}</definedName>
    <definedName name="ELLEN3" hidden="1">{#N/A,#N/A,FALSE,"CCTV"}</definedName>
    <definedName name="ELLEN4" localSheetId="1" hidden="1">{#N/A,#N/A,FALSE,"CCTV"}</definedName>
    <definedName name="ELLEN4" hidden="1">{#N/A,#N/A,FALSE,"CCTV"}</definedName>
    <definedName name="ELLEN5" localSheetId="1" hidden="1">{#N/A,#N/A,FALSE,"CCTV"}</definedName>
    <definedName name="ELLEN5" hidden="1">{#N/A,#N/A,FALSE,"CCTV"}</definedName>
    <definedName name="ELLEN6" localSheetId="1" hidden="1">{#N/A,#N/A,FALSE,"CCTV"}</definedName>
    <definedName name="ELLEN6" hidden="1">{#N/A,#N/A,FALSE,"CCTV"}</definedName>
    <definedName name="ELLEN7" localSheetId="1" hidden="1">{#N/A,#N/A,FALSE,"CCTV"}</definedName>
    <definedName name="ELLEN7" hidden="1">{#N/A,#N/A,FALSE,"CCTV"}</definedName>
    <definedName name="ELLEN8" localSheetId="1" hidden="1">{#N/A,#N/A,FALSE,"CCTV"}</definedName>
    <definedName name="ELLEN8" hidden="1">{#N/A,#N/A,FALSE,"CCTV"}</definedName>
    <definedName name="ELLEN9" localSheetId="1" hidden="1">{#N/A,#N/A,FALSE,"CCTV"}</definedName>
    <definedName name="ELLEN9" hidden="1">{#N/A,#N/A,FALSE,"CCTV"}</definedName>
    <definedName name="empty" localSheetId="1"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r" localSheetId="1"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1" hidden="1">{0,0,0,0;0,0,0,0;0,0,0,0;0,0,0,0;0,0,0,0;0,0,0,0}</definedName>
    <definedName name="ErrName301948010" hidden="1">{0,0,0,0;0,0,0,0;0,0,0,0;0,0,0,0;0,0,0,0;0,0,0,0}</definedName>
    <definedName name="ersyy" localSheetId="1"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hidden="1">{#N/A,#N/A,FALSE,"속도"}</definedName>
    <definedName name="eryrutru" localSheetId="1"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hidden="1">{#N/A,#N/A,TRUE,"Cover";#N/A,#N/A,TRUE,"Conts";#N/A,#N/A,TRUE,"VOS";#N/A,#N/A,TRUE,"Warrington";#N/A,#N/A,TRUE,"Widnes"}</definedName>
    <definedName name="ES" localSheetId="1" hidden="1">{#N/A,#N/A,FALSE,"Organisation Chart"}</definedName>
    <definedName name="ES" hidden="1">{#N/A,#N/A,FALSE,"Organisation Chart"}</definedName>
    <definedName name="estetystry" localSheetId="1"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hidden="1">{#N/A,#N/A,TRUE,"Cover";#N/A,#N/A,TRUE,"Conts";#N/A,#N/A,TRUE,"VOS";#N/A,#N/A,TRUE,"Warrington";#N/A,#N/A,TRUE,"Widnes"}</definedName>
    <definedName name="etertyr" localSheetId="1"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hidden="1">{#N/A,#N/A,FALSE,"CAM-G7";#N/A,#N/A,FALSE,"SPL";#N/A,#N/A,FALSE,"butt-in G7";#N/A,#N/A,FALSE,"dia-in G7";#N/A,#N/A,FALSE,"추가-STA G7"}</definedName>
    <definedName name="eth" hidden="1">[4]FitOutConfCentre!#REF!</definedName>
    <definedName name="etr6str7tuiuo" localSheetId="1"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hidden="1">{#N/A,#N/A,FALSE,"물량산출"}</definedName>
    <definedName name="etyegf" localSheetId="1"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hidden="1">{#N/A,#N/A,TRUE,"Cover";#N/A,#N/A,TRUE,"Conts";#N/A,#N/A,TRUE,"VOS";#N/A,#N/A,TRUE,"Warrington";#N/A,#N/A,TRUE,"Widnes"}</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1" hidden="1">{#N/A,#N/A,TRUE,"Cover";#N/A,#N/A,TRUE,"Conts";#N/A,#N/A,TRUE,"VOS";#N/A,#N/A,TRUE,"Warrington";#N/A,#N/A,TRUE,"Widnes"}</definedName>
    <definedName name="ewateryryxyz" hidden="1">{#N/A,#N/A,TRUE,"Cover";#N/A,#N/A,TRUE,"Conts";#N/A,#N/A,TRUE,"VOS";#N/A,#N/A,TRUE,"Warrington";#N/A,#N/A,TRUE,"Widnes"}</definedName>
    <definedName name="ewdsd" localSheetId="1" hidden="1">{"'Break down'!$A$4"}</definedName>
    <definedName name="ewdsd" hidden="1">{"'Break down'!$A$4"}</definedName>
    <definedName name="ewt" localSheetId="1"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hidden="1">{#N/A,#N/A,FALSE,"토공2"}</definedName>
    <definedName name="eyt" localSheetId="1" hidden="1">{"'Break down'!$A$4"}</definedName>
    <definedName name="eyt" hidden="1">{"'Break down'!$A$4"}</definedName>
    <definedName name="eytryerety" localSheetId="1" hidden="1">{#N/A,#N/A,FALSE,"배수2"}</definedName>
    <definedName name="eytryerety" hidden="1">{#N/A,#N/A,FALSE,"배수2"}</definedName>
    <definedName name="eyy" localSheetId="1" hidden="1">{#N/A,#N/A,TRUE,"Cover";#N/A,#N/A,TRUE,"Conts";#N/A,#N/A,TRUE,"VOS";#N/A,#N/A,TRUE,"Warrington";#N/A,#N/A,TRUE,"Widnes"}</definedName>
    <definedName name="eyy" hidden="1">{#N/A,#N/A,TRUE,"Cover";#N/A,#N/A,TRUE,"Conts";#N/A,#N/A,TRUE,"VOS";#N/A,#N/A,TRUE,"Warrington";#N/A,#N/A,TRUE,"Widnes"}</definedName>
    <definedName name="f" localSheetId="1" hidden="1">#REF!</definedName>
    <definedName name="f" hidden="1">#REF!</definedName>
    <definedName name="fasfsdfsdfasdfsdfsd" localSheetId="1" hidden="1">{#N/A,#N/A,TRUE,"Basic";#N/A,#N/A,TRUE,"EXT-TABLE";#N/A,#N/A,TRUE,"STEEL";#N/A,#N/A,TRUE,"INT-Table";#N/A,#N/A,TRUE,"STEEL";#N/A,#N/A,TRUE,"Door"}</definedName>
    <definedName name="fasfsdfsdfasdfsdfsd" hidden="1">{#N/A,#N/A,TRUE,"Basic";#N/A,#N/A,TRUE,"EXT-TABLE";#N/A,#N/A,TRUE,"STEEL";#N/A,#N/A,TRUE,"INT-Table";#N/A,#N/A,TRUE,"STEEL";#N/A,#N/A,TRUE,"Door"}</definedName>
    <definedName name="FCode" localSheetId="1" hidden="1">#REF!</definedName>
    <definedName name="FCode" hidden="1">#REF!</definedName>
    <definedName name="FDDH" localSheetId="1"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1"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1"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hidden="1">{#N/A,#N/A,FALSE,"운반시간"}</definedName>
    <definedName name="fdhghdfh" localSheetId="1" hidden="1">{#N/A,#N/A,FALSE,"물량산출"}</definedName>
    <definedName name="fdhghdfh" hidden="1">{#N/A,#N/A,FALSE,"물량산출"}</definedName>
    <definedName name="FDR" localSheetId="1" hidden="1">#REF!</definedName>
    <definedName name="FDR" hidden="1">#REF!</definedName>
    <definedName name="FDSA" localSheetId="1"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dr" localSheetId="1"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w" localSheetId="1"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fef" localSheetId="1" hidden="1">{#N/A,#N/A,FALSE,"MARCH"}</definedName>
    <definedName name="Fffef" hidden="1">{#N/A,#N/A,FALSE,"MARCH"}</definedName>
    <definedName name="fffff" localSheetId="1" hidden="1">#REF!</definedName>
    <definedName name="fffff" hidden="1">#REF!</definedName>
    <definedName name="fffffff" localSheetId="1" hidden="1">#REF!</definedName>
    <definedName name="fffffff" hidden="1">#REF!</definedName>
    <definedName name="fffuu" localSheetId="1"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dfg" localSheetId="1"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1"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hidden="1">{#N/A,#N/A,FALSE,"Organisation Chart"}</definedName>
    <definedName name="fgg" localSheetId="1"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dfds" localSheetId="1" hidden="1">#REF!</definedName>
    <definedName name="fghdfds" hidden="1">#REF!</definedName>
    <definedName name="fghfg" localSheetId="1"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hidden="1">{#N/A,#N/A,TRUE,"Cover";#N/A,#N/A,TRUE,"Conts";#N/A,#N/A,TRUE,"VOS";#N/A,#N/A,TRUE,"Warrington";#N/A,#N/A,TRUE,"Widnes"}</definedName>
    <definedName name="fgtt" localSheetId="1"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hidden="1">{#N/A,#N/A,TRUE,"Cover";#N/A,#N/A,TRUE,"Conts";#N/A,#N/A,TRUE,"VOS";#N/A,#N/A,TRUE,"Warrington";#N/A,#N/A,TRUE,"Widnes"}</definedName>
    <definedName name="FILL" localSheetId="1" hidden="1">'[19]A.O.R.'!#REF!</definedName>
    <definedName name="FILL" hidden="1">'[19]A.O.R.'!#REF!</definedName>
    <definedName name="fino" localSheetId="1"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hidden="1">{#N/A,#N/A,FALSE,"summary";#N/A,#N/A,FALSE,"preliminy";#N/A,#N/A,FALSE,"bill 3";#N/A,#N/A,FALSE,"bill 4"}</definedName>
    <definedName name="fiyu" localSheetId="1"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hidden="1">{#N/A,#N/A,FALSE,"CAM-G7";#N/A,#N/A,FALSE,"SPL";#N/A,#N/A,FALSE,"butt-in G7";#N/A,#N/A,FALSE,"dia-in G7";#N/A,#N/A,FALSE,"추가-STA G7"}</definedName>
    <definedName name="fjhgfd" localSheetId="1" hidden="1">{"'Sheet1'!$A$4386:$N$4591"}</definedName>
    <definedName name="fjhgfd" hidden="1">{"'Sheet1'!$A$4386:$N$4591"}</definedName>
    <definedName name="fjhgjghj" localSheetId="1"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hidden="1">{#N/A,#N/A,FALSE,"혼합골재"}</definedName>
    <definedName name="fjhjfj" localSheetId="1"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hidden="1">{#N/A,#N/A,FALSE,"운반시간"}</definedName>
    <definedName name="fkfkvhikkhju" localSheetId="1" hidden="1">{#N/A,#N/A,TRUE,"Cover";#N/A,#N/A,TRUE,"Conts";#N/A,#N/A,TRUE,"VOS";#N/A,#N/A,TRUE,"Warrington";#N/A,#N/A,TRUE,"Widnes"}</definedName>
    <definedName name="fkfkvhikkhju" hidden="1">{#N/A,#N/A,TRUE,"Cover";#N/A,#N/A,TRUE,"Conts";#N/A,#N/A,TRUE,"VOS";#N/A,#N/A,TRUE,"Warrington";#N/A,#N/A,TRUE,"Widnes"}</definedName>
    <definedName name="fnfjjfnfn" localSheetId="1"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qwettqwtq" localSheetId="1" hidden="1">{#N/A,#N/A,FALSE,"MARCH"}</definedName>
    <definedName name="fqwettqwtq" hidden="1">{#N/A,#N/A,FALSE,"MARCH"}</definedName>
    <definedName name="fre" localSheetId="1" hidden="1">{#N/A,#N/A,TRUE,"Cover";#N/A,#N/A,TRUE,"Conts";#N/A,#N/A,TRUE,"VOS";#N/A,#N/A,TRUE,"Warrington";#N/A,#N/A,TRUE,"Widnes"}</definedName>
    <definedName name="fre" hidden="1">{#N/A,#N/A,TRUE,"Cover";#N/A,#N/A,TRUE,"Conts";#N/A,#N/A,TRUE,"VOS";#N/A,#N/A,TRUE,"Warrington";#N/A,#N/A,TRUE,"Widnes"}</definedName>
    <definedName name="FReport5" localSheetId="1"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hidden="1">{#N/A,#N/A,TRUE,"Cover";#N/A,#N/A,TRUE,"Conts";#N/A,#N/A,TRUE,"VOS";#N/A,#N/A,TRUE,"Warrington";#N/A,#N/A,TRUE,"Widnes"}</definedName>
    <definedName name="fsda" localSheetId="1" hidden="1">{#N/A,#N/A,TRUE,"Basic";#N/A,#N/A,TRUE,"EXT-TABLE";#N/A,#N/A,TRUE,"STEEL";#N/A,#N/A,TRUE,"INT-Table";#N/A,#N/A,TRUE,"STEEL";#N/A,#N/A,TRUE,"Door"}</definedName>
    <definedName name="fsda" hidden="1">{#N/A,#N/A,TRUE,"Basic";#N/A,#N/A,TRUE,"EXT-TABLE";#N/A,#N/A,TRUE,"STEEL";#N/A,#N/A,TRUE,"INT-Table";#N/A,#N/A,TRUE,"STEEL";#N/A,#N/A,TRUE,"Door"}</definedName>
    <definedName name="fsdaa" localSheetId="1" hidden="1">{#N/A,#N/A,TRUE,"Basic";#N/A,#N/A,TRUE,"EXT-TABLE";#N/A,#N/A,TRUE,"STEEL";#N/A,#N/A,TRUE,"INT-Table";#N/A,#N/A,TRUE,"STEEL";#N/A,#N/A,TRUE,"Door"}</definedName>
    <definedName name="fsdaa" hidden="1">{#N/A,#N/A,TRUE,"Basic";#N/A,#N/A,TRUE,"EXT-TABLE";#N/A,#N/A,TRUE,"STEEL";#N/A,#N/A,TRUE,"INT-Table";#N/A,#N/A,TRUE,"STEEL";#N/A,#N/A,TRUE,"Door"}</definedName>
    <definedName name="fsdd" hidden="1">'[1]Rate Analysis'!#REF!</definedName>
    <definedName name="fund" localSheetId="1" hidden="1">{"'Sheet1'!$A$4386:$N$4591"}</definedName>
    <definedName name="fund" hidden="1">{"'Sheet1'!$A$4386:$N$4591"}</definedName>
    <definedName name="funds" localSheetId="1" hidden="1">{"'Sheet1'!$A$4386:$N$4591"}</definedName>
    <definedName name="funds" hidden="1">{"'Sheet1'!$A$4386:$N$4591"}</definedName>
    <definedName name="fv" localSheetId="1"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5t" localSheetId="1"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hidden="1">{#N/A,#N/A,TRUE,"Cover";#N/A,#N/A,TRUE,"Conts";#N/A,#N/A,TRUE,"VOS";#N/A,#N/A,TRUE,"Warrington";#N/A,#N/A,TRUE,"Widnes"}</definedName>
    <definedName name="garden" localSheetId="1" hidden="1">#REF!</definedName>
    <definedName name="garden" hidden="1">#REF!</definedName>
    <definedName name="gdfgaefgasdfasdfasdfsdfsda" localSheetId="1"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hidden="1">{#N/A,#N/A,TRUE,"Cover";#N/A,#N/A,TRUE,"Conts";#N/A,#N/A,TRUE,"VOS";#N/A,#N/A,TRUE,"Warrington";#N/A,#N/A,TRUE,"Widnes"}</definedName>
    <definedName name="gerger" localSheetId="1" hidden="1">{#N/A,#N/A,TRUE,"Cover";#N/A,#N/A,TRUE,"Conts";#N/A,#N/A,TRUE,"VOS";#N/A,#N/A,TRUE,"Warrington";#N/A,#N/A,TRUE,"Widnes"}</definedName>
    <definedName name="gerger"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1"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[10]FitOutConfCentre!#REF!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hidden="1">[13]BID!#REF!</definedName>
    <definedName name="gfgdgd" localSheetId="1"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1"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1"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hidden="1">{#N/A,#N/A,FALSE,"골재소요량";#N/A,#N/A,FALSE,"골재소요량"}</definedName>
    <definedName name="ggdrgdfhyyj" localSheetId="1"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1"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1" hidden="1">{"View1",#N/A,FALSE,"Sheet1";"View2",#N/A,FALSE,"Sheet1"}</definedName>
    <definedName name="gggg2" hidden="1">{"View1",#N/A,FALSE,"Sheet1";"View2",#N/A,FALSE,"Sheet1"}</definedName>
    <definedName name="gggw" localSheetId="1"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hidden="1">{#N/A,#N/A,FALSE,"표지목차"}</definedName>
    <definedName name="GHDW" localSheetId="1"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1"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[20]FitOutConfCentre!#REF!</definedName>
    <definedName name="ghj" localSheetId="1"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hidden="1">{#N/A,#N/A,TRUE,"Cover";#N/A,#N/A,TRUE,"Conts";#N/A,#N/A,TRUE,"VOS";#N/A,#N/A,TRUE,"Warrington";#N/A,#N/A,TRUE,"Widnes"}</definedName>
    <definedName name="gij" localSheetId="1" hidden="1">{"'Break down'!$A$4"}</definedName>
    <definedName name="gij" hidden="1">{"'Break down'!$A$4"}</definedName>
    <definedName name="gjahgkj" localSheetId="1"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gkgk" localSheetId="1"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1"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qg" localSheetId="1"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eg" localSheetId="1"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hidden="1">[13]BID!$C$1:$H$533</definedName>
    <definedName name="grttr" localSheetId="1"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dga" localSheetId="1"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TSYAEYAEYEYET" localSheetId="1" hidden="1">{"'Break down'!$A$4"}</definedName>
    <definedName name="GSTSYAEYAEYEYET" hidden="1">{"'Break down'!$A$4"}</definedName>
    <definedName name="gtrghr" localSheetId="1" hidden="1">{#N/A,#N/A,TRUE,"Cover";#N/A,#N/A,TRUE,"Conts";#N/A,#N/A,TRUE,"VOS";#N/A,#N/A,TRUE,"Warrington";#N/A,#N/A,TRUE,"Widnes"}</definedName>
    <definedName name="gtrghr" hidden="1">{#N/A,#N/A,TRUE,"Cover";#N/A,#N/A,TRUE,"Conts";#N/A,#N/A,TRUE,"VOS";#N/A,#N/A,TRUE,"Warrington";#N/A,#N/A,TRUE,"Widnes"}</definedName>
    <definedName name="gurgaon112row" localSheetId="1" hidden="1">[21]XREF!#REF!</definedName>
    <definedName name="gurgaon112row" hidden="1">[21]XREF!#REF!</definedName>
    <definedName name="gwefh" localSheetId="1"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1" hidden="1">{#N/A,#N/A,TRUE,"Cover";#N/A,#N/A,TRUE,"Conts";#N/A,#N/A,TRUE,"VOS";#N/A,#N/A,TRUE,"Warrington";#N/A,#N/A,TRUE,"Widnes"}</definedName>
    <definedName name="gWEG" hidden="1">{#N/A,#N/A,TRUE,"Cover";#N/A,#N/A,TRUE,"Conts";#N/A,#N/A,TRUE,"VOS";#N/A,#N/A,TRUE,"Warrington";#N/A,#N/A,TRUE,"Widnes"}</definedName>
    <definedName name="GWEGTew" localSheetId="1"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 hidden="1">#REF!</definedName>
    <definedName name="h" hidden="1">#REF!</definedName>
    <definedName name="han" hidden="1">[13]BID!$A$1:$A$1714</definedName>
    <definedName name="hb" localSheetId="1" hidden="1">{#N/A,#N/A,TRUE,"Cover";#N/A,#N/A,TRUE,"Conts";#N/A,#N/A,TRUE,"VOS";#N/A,#N/A,TRUE,"Warrington";#N/A,#N/A,TRUE,"Widnes"}</definedName>
    <definedName name="hb" hidden="1">{#N/A,#N/A,TRUE,"Cover";#N/A,#N/A,TRUE,"Conts";#N/A,#N/A,TRUE,"VOS";#N/A,#N/A,TRUE,"Warrington";#N/A,#N/A,TRUE,"Widnes"}</definedName>
    <definedName name="hdfhdhf" localSheetId="1"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1"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hidden="1">{#N/A,#N/A,TRUE,"Cover";#N/A,#N/A,TRUE,"Conts";#N/A,#N/A,TRUE,"VOS";#N/A,#N/A,TRUE,"Warrington";#N/A,#N/A,TRUE,"Widnes"}</definedName>
    <definedName name="hgjhj" localSheetId="1"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1" hidden="1">{#N/A,#N/A,TRUE,"Cover";#N/A,#N/A,TRUE,"Conts";#N/A,#N/A,TRUE,"VOS";#N/A,#N/A,TRUE,"Warrington";#N/A,#N/A,TRUE,"Widnes"}</definedName>
    <definedName name="hgkhkg" hidden="1">{#N/A,#N/A,TRUE,"Cover";#N/A,#N/A,TRUE,"Conts";#N/A,#N/A,TRUE,"VOS";#N/A,#N/A,TRUE,"Warrington";#N/A,#N/A,TRUE,"Widnes"}</definedName>
    <definedName name="hhd" localSheetId="1"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h" localSheetId="1" hidden="1">#REF!</definedName>
    <definedName name="hhhh" hidden="1">#REF!</definedName>
    <definedName name="hhuuyvv" localSheetId="1"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hidden="1">#REF!</definedName>
    <definedName name="hjdj" localSheetId="1"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hidden="1">{#N/A,#N/A,FALSE,"표지목차"}</definedName>
    <definedName name="hjk" localSheetId="1"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hidden="1">{#N/A,#N/A,FALSE,"물량산출"}</definedName>
    <definedName name="hjy" localSheetId="1"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hidden="1">{#N/A,#N/A,FALSE,"물량산출"}</definedName>
    <definedName name="hkjjhkhkhk" localSheetId="1"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liynklyh" localSheetId="1"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hidden="1">{#N/A,#N/A,FALSE,"물량산출"}</definedName>
    <definedName name="hshjy" localSheetId="1"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hidden="1">{#N/A,#N/A,TRUE,"Cover";#N/A,#N/A,TRUE,"Conts";#N/A,#N/A,TRUE,"VOS";#N/A,#N/A,TRUE,"Warrington";#N/A,#N/A,TRUE,"Widnes"}</definedName>
    <definedName name="ht" localSheetId="1"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1" hidden="1">{"'장비'!$A$3:$M$12"}</definedName>
    <definedName name="HTML" hidden="1">{"'장비'!$A$3:$M$12"}</definedName>
    <definedName name="HTML_CodePage" hidden="1">9</definedName>
    <definedName name="HTML_CodePage1" hidden="1">9</definedName>
    <definedName name="HTML_Control" localSheetId="1" hidden="1">{"'Break down'!$A$4"}</definedName>
    <definedName name="HTML_Control" hidden="1">{"'Break down'!$A$4"}</definedName>
    <definedName name="html_control1" localSheetId="1" hidden="1">{"'Sheet1'!$A$4386:$N$4591"}</definedName>
    <definedName name="html_control1" hidden="1">{"'Sheet1'!$A$4386:$N$4591"}</definedName>
    <definedName name="HTML_control2" localSheetId="1"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1" hidden="1">{"'Break down'!$A$4"}</definedName>
    <definedName name="htr" hidden="1">{"'Break down'!$A$4"}</definedName>
    <definedName name="htrhrsth" localSheetId="1"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hidden="1">{#N/A,#N/A,TRUE,"Cover";#N/A,#N/A,TRUE,"Conts";#N/A,#N/A,TRUE,"VOS";#N/A,#N/A,TRUE,"Warrington";#N/A,#N/A,TRUE,"Widnes"}</definedName>
    <definedName name="hy" localSheetId="1"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8uiuyi" localSheetId="1" hidden="1">{#N/A,#N/A,TRUE,"Cover";#N/A,#N/A,TRUE,"Conts";#N/A,#N/A,TRUE,"VOS";#N/A,#N/A,TRUE,"Warrington";#N/A,#N/A,TRUE,"Widnes"}</definedName>
    <definedName name="i8uiuyi" hidden="1">{#N/A,#N/A,TRUE,"Cover";#N/A,#N/A,TRUE,"Conts";#N/A,#N/A,TRUE,"VOS";#N/A,#N/A,TRUE,"Warrington";#N/A,#N/A,TRUE,"Widnes"}</definedName>
    <definedName name="IAM" localSheetId="1" hidden="1">{"'Sheet1'!$A$4386:$N$4591"}</definedName>
    <definedName name="IAM" hidden="1">{"'Sheet1'!$A$4386:$N$4591"}</definedName>
    <definedName name="ihg" localSheetId="1" hidden="1">{#N/A,#N/A,TRUE,"Cover";#N/A,#N/A,TRUE,"Conts";#N/A,#N/A,TRUE,"VOS";#N/A,#N/A,TRUE,"Warrington";#N/A,#N/A,TRUE,"Widnes"}</definedName>
    <definedName name="ihg" hidden="1">{#N/A,#N/A,TRUE,"Cover";#N/A,#N/A,TRUE,"Conts";#N/A,#N/A,TRUE,"VOS";#N/A,#N/A,TRUE,"Warrington";#N/A,#N/A,TRUE,"Widnes"}</definedName>
    <definedName name="iho" localSheetId="1" hidden="1">{#N/A,#N/A,TRUE,"Cover";#N/A,#N/A,TRUE,"Conts";#N/A,#N/A,TRUE,"VOS";#N/A,#N/A,TRUE,"Warrington";#N/A,#N/A,TRUE,"Widnes"}</definedName>
    <definedName name="iho" hidden="1">{#N/A,#N/A,TRUE,"Cover";#N/A,#N/A,TRUE,"Conts";#N/A,#N/A,TRUE,"VOS";#N/A,#N/A,TRUE,"Warrington";#N/A,#N/A,TRUE,"Widnes"}</definedName>
    <definedName name="iiip" localSheetId="1" hidden="1">{"'Break down'!$A$4"}</definedName>
    <definedName name="iiip" hidden="1">{"'Break down'!$A$4"}</definedName>
    <definedName name="iiy" localSheetId="1" hidden="1">{"'Break down'!$A$4"}</definedName>
    <definedName name="iiy" hidden="1">{"'Break down'!$A$4"}</definedName>
    <definedName name="ijn" localSheetId="1"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8yuou8y" localSheetId="1"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o" localSheetId="1" hidden="1">[10]FitOutConfCentre!#REF!</definedName>
    <definedName name="iro" hidden="1">[10]FitOutConfCentre!#REF!</definedName>
    <definedName name="iu" localSheetId="1" hidden="1">{#N/A,#N/A,TRUE,"Cover";#N/A,#N/A,TRUE,"Conts";#N/A,#N/A,TRUE,"VOS";#N/A,#N/A,TRUE,"Warrington";#N/A,#N/A,TRUE,"Widnes"}</definedName>
    <definedName name="iu" hidden="1">{#N/A,#N/A,TRUE,"Cover";#N/A,#N/A,TRUE,"Conts";#N/A,#N/A,TRUE,"VOS";#N/A,#N/A,TRUE,"Warrington";#N/A,#N/A,TRUE,"Widnes"}</definedName>
    <definedName name="iuh" localSheetId="1"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hidden="1">{#N/A,#N/A,TRUE,"Cover";#N/A,#N/A,TRUE,"Conts";#N/A,#N/A,TRUE,"VOS";#N/A,#N/A,TRUE,"Warrington";#N/A,#N/A,TRUE,"Widnes"}</definedName>
    <definedName name="iuiou" localSheetId="1"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hidden="1">{#N/A,#N/A,TRUE,"Cover";#N/A,#N/A,TRUE,"Conts";#N/A,#N/A,TRUE,"VOS";#N/A,#N/A,TRUE,"Warrington";#N/A,#N/A,TRUE,"Widnes"}</definedName>
    <definedName name="iukh" localSheetId="1"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hidden="1">{#N/A,#N/A,FALSE,"물량산출"}</definedName>
    <definedName name="ivrcl" localSheetId="1" hidden="1">{"'Sheet1'!$A$4386:$N$4591"}</definedName>
    <definedName name="ivrcl" hidden="1">{"'Sheet1'!$A$4386:$N$4591"}</definedName>
    <definedName name="j7uy" localSheetId="1"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1"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hidden="1">{#N/A,#N/A,FALSE,"CAM-G7";#N/A,#N/A,FALSE,"SPL";#N/A,#N/A,FALSE,"butt-in G7";#N/A,#N/A,FALSE,"dia-in G7";#N/A,#N/A,FALSE,"추가-STA G7"}</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1"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1" hidden="1">{"'Break down'!$A$4"}</definedName>
    <definedName name="jgt" hidden="1">{"'Break down'!$A$4"}</definedName>
    <definedName name="jhfgjfj" localSheetId="1" hidden="1">{#N/A,#N/A,FALSE,"CAM-G7";#N/A,#N/A,FALSE,"SPL";#N/A,#N/A,FALSE,"butt-in G7";#N/A,#N/A,FALSE,"dia-in G7";#N/A,#N/A,FALSE,"추가-STA G7"}</definedName>
    <definedName name="jhfgjfj" hidden="1">{#N/A,#N/A,FALSE,"CAM-G7";#N/A,#N/A,FALSE,"SPL";#N/A,#N/A,FALSE,"butt-in G7";#N/A,#N/A,FALSE,"dia-in G7";#N/A,#N/A,FALSE,"추가-STA G7"}</definedName>
    <definedName name="jhg" localSheetId="1"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hidden="1">{#N/A,#N/A,FALSE,"운반시간"}</definedName>
    <definedName name="jhgjghj" localSheetId="1"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[11]FitOutConfCentre!#REF!</definedName>
    <definedName name="jhjdf" localSheetId="1"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y" localSheetId="1" hidden="1">{"'Break down'!$A$4"}</definedName>
    <definedName name="jjy" hidden="1">{"'Break down'!$A$4"}</definedName>
    <definedName name="JK" localSheetId="1"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hidden="1">{#N/A,#N/A,FALSE,"물량산출"}</definedName>
    <definedName name="JKGKJHK" localSheetId="1"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hidden="1">{#N/A,#N/A,FALSE,"물량산출"}</definedName>
    <definedName name="jkj" localSheetId="1" hidden="1">#REF!</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jljkl" localSheetId="1" hidden="1">{#N/A,#N/A,TRUE,"Cover";#N/A,#N/A,TRUE,"Conts";#N/A,#N/A,TRUE,"VOS";#N/A,#N/A,TRUE,"Warrington";#N/A,#N/A,TRUE,"Widnes"}</definedName>
    <definedName name="jkljljkl" hidden="1">{#N/A,#N/A,TRUE,"Cover";#N/A,#N/A,TRUE,"Conts";#N/A,#N/A,TRUE,"VOS";#N/A,#N/A,TRUE,"Warrington";#N/A,#N/A,TRUE,"Widnes"}</definedName>
    <definedName name="jktrujij" localSheetId="1"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hidden="1">{#N/A,#N/A,TRUE,"Cover";#N/A,#N/A,TRUE,"Conts";#N/A,#N/A,TRUE,"VOS";#N/A,#N/A,TRUE,"Warrington";#N/A,#N/A,TRUE,"Widnes"}</definedName>
    <definedName name="jmjkjk" localSheetId="1" hidden="1">{"'Break down'!$A$4"}</definedName>
    <definedName name="jmjkjk" hidden="1">{"'Break down'!$A$4"}</definedName>
    <definedName name="jo" localSheetId="1" hidden="1">{"'Break down'!$A$4"}</definedName>
    <definedName name="jo" hidden="1">{"'Break down'!$A$4"}</definedName>
    <definedName name="joy" localSheetId="1" hidden="1">{"'Break down'!$A$4"}</definedName>
    <definedName name="joy" hidden="1">{"'Break down'!$A$4"}</definedName>
    <definedName name="joyr" localSheetId="1" hidden="1">{"'Break down'!$A$4"}</definedName>
    <definedName name="joyr" hidden="1">{"'Break down'!$A$4"}</definedName>
    <definedName name="jpg" localSheetId="1"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1" hidden="1">{#N/A,#N/A,TRUE,"Cover";#N/A,#N/A,TRUE,"Conts";#N/A,#N/A,TRUE,"VOS";#N/A,#N/A,TRUE,"Warrington";#N/A,#N/A,TRUE,"Widnes"}</definedName>
    <definedName name="jtyhjswjy" hidden="1">{#N/A,#N/A,TRUE,"Cover";#N/A,#N/A,TRUE,"Conts";#N/A,#N/A,TRUE,"VOS";#N/A,#N/A,TRUE,"Warrington";#N/A,#N/A,TRUE,"Widnes"}</definedName>
    <definedName name="ju" localSheetId="1"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y" localSheetId="1"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 hidden="1">#REF!</definedName>
    <definedName name="k" hidden="1">#REF!</definedName>
    <definedName name="kasdfjhd" localSheetId="1" hidden="1">{"'Typical Costs Estimates'!$C$158:$H$161"}</definedName>
    <definedName name="kasdfjhd" hidden="1">{"'Typical Costs Estimates'!$C$158:$H$161"}</definedName>
    <definedName name="kdhjdh" localSheetId="1" hidden="1">{#N/A,#N/A,FALSE,"단가표지"}</definedName>
    <definedName name="kdhjdh" hidden="1">{#N/A,#N/A,FALSE,"단가표지"}</definedName>
    <definedName name="kfjdfjdj" localSheetId="1"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hidden="1">{#N/A,#N/A,FALSE,"MARCH"}</definedName>
    <definedName name="kgj" localSheetId="1" hidden="1">{#N/A,#N/A,FALSE,"MARCH"}</definedName>
    <definedName name="kgj" hidden="1">{#N/A,#N/A,FALSE,"MARCH"}</definedName>
    <definedName name="kgjfgjgj" localSheetId="1" hidden="1">{#N/A,#N/A,TRUE,"Cover";#N/A,#N/A,TRUE,"Conts";#N/A,#N/A,TRUE,"VOS";#N/A,#N/A,TRUE,"Warrington";#N/A,#N/A,TRUE,"Widnes"}</definedName>
    <definedName name="kgjfgjgj" hidden="1">{#N/A,#N/A,TRUE,"Cover";#N/A,#N/A,TRUE,"Conts";#N/A,#N/A,TRUE,"VOS";#N/A,#N/A,TRUE,"Warrington";#N/A,#N/A,TRUE,"Widnes"}</definedName>
    <definedName name="khaldoun" localSheetId="1" hidden="1">{"'Break down'!$A$4"}</definedName>
    <definedName name="khaldoun" hidden="1">{"'Break down'!$A$4"}</definedName>
    <definedName name="khfgjsdj" localSheetId="1" hidden="1">{#N/A,#N/A,FALSE,"혼합골재"}</definedName>
    <definedName name="khfgjsdj" hidden="1">{#N/A,#N/A,FALSE,"혼합골재"}</definedName>
    <definedName name="khgfkhgf" localSheetId="1"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hidden="1">{#N/A,#N/A,FALSE,"MARCH"}</definedName>
    <definedName name="kj" localSheetId="1"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1"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hidden="1">{#N/A,#N/A,FALSE,"MARCH"}</definedName>
    <definedName name="kkl" localSheetId="1"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1"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yhmmkhh" localSheetId="1"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1"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1"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hidden="1">{#N/A,#N/A,TRUE,"Cover";#N/A,#N/A,TRUE,"Conts";#N/A,#N/A,TRUE,"VOS";#N/A,#N/A,TRUE,"Warrington";#N/A,#N/A,TRUE,"Widnes"}</definedName>
    <definedName name="ledger" localSheetId="1" hidden="1">{"'Break down'!$A$4"}</definedName>
    <definedName name="ledger" hidden="1">{"'Break down'!$A$4"}</definedName>
    <definedName name="level" localSheetId="1"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hidden="1">{#N/A,#N/A,TRUE,"Cover";#N/A,#N/A,TRUE,"Conts";#N/A,#N/A,TRUE,"VOS";#N/A,#N/A,TRUE,"Warrington";#N/A,#N/A,TRUE,"Widnes"}</definedName>
    <definedName name="Levels">[17]Summary!$P$20:$P$45</definedName>
    <definedName name="lgoguliu" localSheetId="1" hidden="1">{#N/A,#N/A,TRUE,"Cover";#N/A,#N/A,TRUE,"Conts";#N/A,#N/A,TRUE,"VOS";#N/A,#N/A,TRUE,"Warrington";#N/A,#N/A,TRUE,"Widnes"}</definedName>
    <definedName name="lgoguliu" hidden="1">{#N/A,#N/A,TRUE,"Cover";#N/A,#N/A,TRUE,"Conts";#N/A,#N/A,TRUE,"VOS";#N/A,#N/A,TRUE,"Warrington";#N/A,#N/A,TRUE,"Widnes"}</definedName>
    <definedName name="lifts" localSheetId="1" hidden="1">'[1]Rate Analysis'!#REF!</definedName>
    <definedName name="lifts" hidden="1">'[1]Rate Analysis'!#REF!</definedName>
    <definedName name="limcount" hidden="1">1</definedName>
    <definedName name="lina" localSheetId="1" hidden="1">#REF!</definedName>
    <definedName name="lina" hidden="1">#REF!</definedName>
    <definedName name="liop" localSheetId="1" hidden="1">{"'Break down'!$A$4"}</definedName>
    <definedName name="liop" hidden="1">{"'Break down'!$A$4"}</definedName>
    <definedName name="list01" localSheetId="1" hidden="1">{#N/A,#N/A,TRUE,"Basic";#N/A,#N/A,TRUE,"EXT-TABLE";#N/A,#N/A,TRUE,"STEEL";#N/A,#N/A,TRUE,"INT-Table";#N/A,#N/A,TRUE,"STEEL";#N/A,#N/A,TRUE,"Door"}</definedName>
    <definedName name="list01" hidden="1">{#N/A,#N/A,TRUE,"Basic";#N/A,#N/A,TRUE,"EXT-TABLE";#N/A,#N/A,TRUE,"STEEL";#N/A,#N/A,TRUE,"INT-Table";#N/A,#N/A,TRUE,"STEEL";#N/A,#N/A,TRUE,"Door"}</definedName>
    <definedName name="list02" localSheetId="1" hidden="1">{#N/A,#N/A,TRUE,"Basic";#N/A,#N/A,TRUE,"EXT-TABLE";#N/A,#N/A,TRUE,"STEEL";#N/A,#N/A,TRUE,"INT-Table";#N/A,#N/A,TRUE,"STEEL";#N/A,#N/A,TRUE,"Door"}</definedName>
    <definedName name="list02" hidden="1">{#N/A,#N/A,TRUE,"Basic";#N/A,#N/A,TRUE,"EXT-TABLE";#N/A,#N/A,TRUE,"STEEL";#N/A,#N/A,TRUE,"INT-Table";#N/A,#N/A,TRUE,"STEEL";#N/A,#N/A,TRUE,"Door"}</definedName>
    <definedName name="ljkhg" localSheetId="1" hidden="1">#REF!</definedName>
    <definedName name="ljkhg" hidden="1">#REF!</definedName>
    <definedName name="lk" localSheetId="1" hidden="1">[10]FitOutConfCentre!#REF!</definedName>
    <definedName name="lk" hidden="1">[10]FitOutConfCentre!#REF!</definedName>
    <definedName name="lkjikjoi" localSheetId="1"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hidden="1">{#N/A,#N/A,FALSE,"혼합골재"}</definedName>
    <definedName name="LKL" localSheetId="1"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ll" localSheetId="1" hidden="1">{"'Break down'!$A$4"}</definedName>
    <definedName name="llll" hidden="1">{"'Break down'!$A$4"}</definedName>
    <definedName name="lllll" localSheetId="1"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cations">[17]Summary!$Q$20:$Q$37</definedName>
    <definedName name="loi" localSheetId="1"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PO0O" localSheetId="1"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M4TKPORG" localSheetId="1"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1" hidden="1">{#N/A,#N/A,TRUE,"arnitower";#N/A,#N/A,TRUE,"arnigarage "}</definedName>
    <definedName name="MAN11B" hidden="1">{#N/A,#N/A,TRUE,"arnitower";#N/A,#N/A,TRUE,"arnigarage "}</definedName>
    <definedName name="May" localSheetId="1" hidden="1">{#N/A,#N/A,FALSE,"MARCH"}</definedName>
    <definedName name="May" hidden="1">{#N/A,#N/A,FALSE,"MARCH"}</definedName>
    <definedName name="MCCO" localSheetId="1" hidden="1">{#N/A,#N/A,FALSE,"CCTV"}</definedName>
    <definedName name="MCCO" hidden="1">{#N/A,#N/A,FALSE,"CCTV"}</definedName>
    <definedName name="MCCO10" localSheetId="1" hidden="1">{#N/A,#N/A,FALSE,"CCTV"}</definedName>
    <definedName name="MCCO10" hidden="1">{#N/A,#N/A,FALSE,"CCTV"}</definedName>
    <definedName name="MCCO11" localSheetId="1" hidden="1">{#N/A,#N/A,FALSE,"CCTV"}</definedName>
    <definedName name="MCCO11" hidden="1">{#N/A,#N/A,FALSE,"CCTV"}</definedName>
    <definedName name="MCCO12" localSheetId="1" hidden="1">{#N/A,#N/A,FALSE,"CCTV"}</definedName>
    <definedName name="MCCO12" hidden="1">{#N/A,#N/A,FALSE,"CCTV"}</definedName>
    <definedName name="MCCO13" localSheetId="1" hidden="1">{#N/A,#N/A,FALSE,"CCTV"}</definedName>
    <definedName name="MCCO13" hidden="1">{#N/A,#N/A,FALSE,"CCTV"}</definedName>
    <definedName name="MCCO3" localSheetId="1" hidden="1">{#N/A,#N/A,FALSE,"CCTV"}</definedName>
    <definedName name="MCCO3" hidden="1">{#N/A,#N/A,FALSE,"CCTV"}</definedName>
    <definedName name="MCCO4" localSheetId="1" hidden="1">{#N/A,#N/A,FALSE,"CCTV"}</definedName>
    <definedName name="MCCO4" hidden="1">{#N/A,#N/A,FALSE,"CCTV"}</definedName>
    <definedName name="MCCO5" localSheetId="1" hidden="1">{#N/A,#N/A,FALSE,"CCTV"}</definedName>
    <definedName name="MCCO5" hidden="1">{#N/A,#N/A,FALSE,"CCTV"}</definedName>
    <definedName name="MCCO6" localSheetId="1" hidden="1">{#N/A,#N/A,FALSE,"CCTV"}</definedName>
    <definedName name="MCCO6" hidden="1">{#N/A,#N/A,FALSE,"CCTV"}</definedName>
    <definedName name="MCCO7" localSheetId="1" hidden="1">{#N/A,#N/A,FALSE,"CCTV"}</definedName>
    <definedName name="MCCO7" hidden="1">{#N/A,#N/A,FALSE,"CCTV"}</definedName>
    <definedName name="MCCO8" localSheetId="1" hidden="1">{#N/A,#N/A,FALSE,"CCTV"}</definedName>
    <definedName name="MCCO8" hidden="1">{#N/A,#N/A,FALSE,"CCTV"}</definedName>
    <definedName name="MCCO9" localSheetId="1" hidden="1">{#N/A,#N/A,FALSE,"CCTV"}</definedName>
    <definedName name="MCCO9" hidden="1">{#N/A,#N/A,FALSE,"CCTV"}</definedName>
    <definedName name="MCCOÙ" localSheetId="1" hidden="1">{#N/A,#N/A,FALSE,"CCTV"}</definedName>
    <definedName name="MCCOÙ" hidden="1">{#N/A,#N/A,FALSE,"CCTV"}</definedName>
    <definedName name="measur" localSheetId="1"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ffnfj" localSheetId="1"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1" hidden="1">{"'Bill No. 7'!$A$1:$G$32"}</definedName>
    <definedName name="mhjj" hidden="1">{"'Bill No. 7'!$A$1:$G$32"}</definedName>
    <definedName name="mihhm" localSheetId="1"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localSheetId="1" hidden="1">#REF!</definedName>
    <definedName name="Misc" hidden="1">#REF!</definedName>
    <definedName name="Miss" localSheetId="1"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m" localSheetId="1" hidden="1">{#N/A,#N/A,FALSE,"포장단가"}</definedName>
    <definedName name="mmmm" hidden="1">{#N/A,#N/A,FALSE,"포장단가"}</definedName>
    <definedName name="MN" localSheetId="1"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1" hidden="1">{"'Sheet1'!$A$4386:$N$4591"}</definedName>
    <definedName name="mouli" hidden="1">{"'Sheet1'!$A$4386:$N$4591"}</definedName>
    <definedName name="mta" localSheetId="1"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BHBM" localSheetId="1"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dddddddf" localSheetId="1"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NAME" localSheetId="1" hidden="1">{#N/A,#N/A,FALSE,"CCTV"}</definedName>
    <definedName name="NEWNAME" hidden="1">{#N/A,#N/A,FALSE,"CCTV"}</definedName>
    <definedName name="ng"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1" hidden="1">{#N/A,#N/A,FALSE,"估價單  (3)"}</definedName>
    <definedName name="NGK" hidden="1">{#N/A,#N/A,FALSE,"估價單  (3)"}</definedName>
    <definedName name="nil" localSheetId="1"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ot" localSheetId="1" hidden="1">{"Output-All",#N/A,FALSE,"Output"}</definedName>
    <definedName name="not" hidden="1">{"Output-All",#N/A,FALSE,"Output"}</definedName>
    <definedName name="nothing" localSheetId="1"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hidden="1">#REF!</definedName>
    <definedName name="o9u0piupi" localSheetId="1" hidden="1">{#N/A,#N/A,TRUE,"Cover";#N/A,#N/A,TRUE,"Conts";#N/A,#N/A,TRUE,"VOS";#N/A,#N/A,TRUE,"Warrington";#N/A,#N/A,TRUE,"Widnes"}</definedName>
    <definedName name="o9u0piupi" hidden="1">{#N/A,#N/A,TRUE,"Cover";#N/A,#N/A,TRUE,"Conts";#N/A,#N/A,TRUE,"VOS";#N/A,#N/A,TRUE,"Warrington";#N/A,#N/A,TRUE,"Widnes"}</definedName>
    <definedName name="oa" hidden="1">#REF!</definedName>
    <definedName name="ODH" localSheetId="1" hidden="1">#REF!</definedName>
    <definedName name="ODH" hidden="1">#REF!</definedName>
    <definedName name="oi" localSheetId="1" hidden="1">{#N/A,#N/A,TRUE,"Cover";#N/A,#N/A,TRUE,"Conts";#N/A,#N/A,TRUE,"VOS";#N/A,#N/A,TRUE,"Warrington";#N/A,#N/A,TRUE,"Widnes"}</definedName>
    <definedName name="oi" hidden="1">{#N/A,#N/A,TRUE,"Cover";#N/A,#N/A,TRUE,"Conts";#N/A,#N/A,TRUE,"VOS";#N/A,#N/A,TRUE,"Warrington";#N/A,#N/A,TRUE,"Widnes"}</definedName>
    <definedName name="oip" localSheetId="1"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po" localSheetId="1" hidden="1">{#N/A,#N/A,FALSE,"지침";#N/A,#N/A,FALSE,"환경분석";#N/A,#N/A,FALSE,"Sheet16"}</definedName>
    <definedName name="opo" hidden="1">{#N/A,#N/A,FALSE,"지침";#N/A,#N/A,FALSE,"환경분석";#N/A,#N/A,FALSE,"Sheet16"}</definedName>
    <definedName name="opogd" localSheetId="1" hidden="1">{#N/A,#N/A,TRUE,"Cover";#N/A,#N/A,TRUE,"Conts";#N/A,#N/A,TRUE,"VOS";#N/A,#N/A,TRUE,"Warrington";#N/A,#N/A,TRUE,"Widnes"}</definedName>
    <definedName name="opogd" hidden="1">{#N/A,#N/A,TRUE,"Cover";#N/A,#N/A,TRUE,"Conts";#N/A,#N/A,TRUE,"VOS";#N/A,#N/A,TRUE,"Warrington";#N/A,#N/A,TRUE,"Widnes"}</definedName>
    <definedName name="Option1" localSheetId="1" hidden="1">#REF!</definedName>
    <definedName name="Option1" hidden="1">#REF!</definedName>
    <definedName name="order2" hidden="1">0</definedName>
    <definedName name="OrderTable" hidden="1">#REF!</definedName>
    <definedName name="osdnvkls" hidden="1">'[22]Labor abs-NMR'!$I$1:$I$7</definedName>
    <definedName name="p7y" localSheetId="1" hidden="1">{#N/A,#N/A,TRUE,"Cover";#N/A,#N/A,TRUE,"Conts";#N/A,#N/A,TRUE,"VOS";#N/A,#N/A,TRUE,"Warrington";#N/A,#N/A,TRUE,"Widnes"}</definedName>
    <definedName name="p7y" hidden="1">{#N/A,#N/A,TRUE,"Cover";#N/A,#N/A,TRUE,"Conts";#N/A,#N/A,TRUE,"VOS";#N/A,#N/A,TRUE,"Warrington";#N/A,#N/A,TRUE,"Widnes"}</definedName>
    <definedName name="pafegseg" localSheetId="1" hidden="1">{#N/A,#N/A,TRUE,"Cover";#N/A,#N/A,TRUE,"Conts";#N/A,#N/A,TRUE,"VOS";#N/A,#N/A,TRUE,"Warrington";#N/A,#N/A,TRUE,"Widnes"}</definedName>
    <definedName name="pafegseg" hidden="1">{#N/A,#N/A,TRUE,"Cover";#N/A,#N/A,TRUE,"Conts";#N/A,#N/A,TRUE,"VOS";#N/A,#N/A,TRUE,"Warrington";#N/A,#N/A,TRUE,"Widnes"}</definedName>
    <definedName name="Pal_Workbook_GUID" hidden="1">"LGGMH5N3WMPJAAAEW6ZB4PZ8"</definedName>
    <definedName name="Panel" localSheetId="1" hidden="1">{#N/A,#N/A,TRUE,"Basic";#N/A,#N/A,TRUE,"EXT-TABLE";#N/A,#N/A,TRUE,"STEEL";#N/A,#N/A,TRUE,"INT-Table";#N/A,#N/A,TRUE,"STEEL";#N/A,#N/A,TRUE,"Door"}</definedName>
    <definedName name="Panel" hidden="1">{#N/A,#N/A,TRUE,"Basic";#N/A,#N/A,TRUE,"EXT-TABLE";#N/A,#N/A,TRUE,"STEEL";#N/A,#N/A,TRUE,"INT-Table";#N/A,#N/A,TRUE,"STEEL";#N/A,#N/A,TRUE,"Door"}</definedName>
    <definedName name="PD점검구관련" localSheetId="1" hidden="1">{#N/A,#N/A,FALSE,"물량산출"}</definedName>
    <definedName name="PD점검구관련" hidden="1">{#N/A,#N/A,FALSE,"물량산출"}</definedName>
    <definedName name="perbolag" localSheetId="1" hidden="1">{#N/A,#N/A,FALSE,"intag";#N/A,#N/A,FALSE,"budg";#N/A,#N/A,FALSE,"samtl"}</definedName>
    <definedName name="perbolag" hidden="1">{#N/A,#N/A,FALSE,"intag";#N/A,#N/A,FALSE,"budg";#N/A,#N/A,FALSE,"samtl"}</definedName>
    <definedName name="perbolagneu" localSheetId="1" hidden="1">{#N/A,#N/A,FALSE,"intag";#N/A,#N/A,FALSE,"budg";#N/A,#N/A,FALSE,"samtl"}</definedName>
    <definedName name="perbolagneu" hidden="1">{#N/A,#N/A,FALSE,"intag";#N/A,#N/A,FALSE,"budg";#N/A,#N/A,FALSE,"samtl"}</definedName>
    <definedName name="PHASE" localSheetId="1" hidden="1">{#N/A,#N/A,TRUE,"Basic";#N/A,#N/A,TRUE,"EXT-TABLE";#N/A,#N/A,TRUE,"STEEL";#N/A,#N/A,TRUE,"INT-Table";#N/A,#N/A,TRUE,"STEEL";#N/A,#N/A,TRUE,"Door"}</definedName>
    <definedName name="PHASE" hidden="1">{#N/A,#N/A,TRUE,"Basic";#N/A,#N/A,TRUE,"EXT-TABLE";#N/A,#N/A,TRUE,"STEEL";#N/A,#N/A,TRUE,"INT-Table";#N/A,#N/A,TRUE,"STEEL";#N/A,#N/A,TRUE,"Door"}</definedName>
    <definedName name="pilingfinal" localSheetId="1" hidden="1">{#N/A,#N/A,FALSE,"Organisation Chart"}</definedName>
    <definedName name="pilingfinal" hidden="1">{#N/A,#N/A,FALSE,"Organisation Chart"}</definedName>
    <definedName name="pkml" localSheetId="1"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hidden="1">{#N/A,#N/A,TRUE,"Cover";#N/A,#N/A,TRUE,"Conts";#N/A,#N/A,TRUE,"VOS";#N/A,#N/A,TRUE,"Warrington";#N/A,#N/A,TRUE,"Widnes"}</definedName>
    <definedName name="ploi" localSheetId="1"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ojboijioljn" localSheetId="1" hidden="1">{#N/A,#N/A,TRUE,"Cover";#N/A,#N/A,TRUE,"Conts";#N/A,#N/A,TRUE,"VOS";#N/A,#N/A,TRUE,"Warrington";#N/A,#N/A,TRUE,"Widnes"}</definedName>
    <definedName name="pojboijioljn" hidden="1">{#N/A,#N/A,TRUE,"Cover";#N/A,#N/A,TRUE,"Conts";#N/A,#N/A,TRUE,"VOS";#N/A,#N/A,TRUE,"Warrington";#N/A,#N/A,TRUE,"Widnes"}</definedName>
    <definedName name="ppo" localSheetId="1" hidden="1">{"'Break down'!$A$4"}</definedName>
    <definedName name="ppo" hidden="1">{"'Break down'!$A$4"}</definedName>
    <definedName name="ppok" localSheetId="1" hidden="1">{#N/A,#N/A,TRUE,"Cover";#N/A,#N/A,TRUE,"Conts";#N/A,#N/A,TRUE,"VOS";#N/A,#N/A,TRUE,"Warrington";#N/A,#N/A,TRUE,"Widnes"}</definedName>
    <definedName name="ppok" hidden="1">{#N/A,#N/A,TRUE,"Cover";#N/A,#N/A,TRUE,"Conts";#N/A,#N/A,TRUE,"VOS";#N/A,#N/A,TRUE,"Warrington";#N/A,#N/A,TRUE,"Widnes"}</definedName>
    <definedName name="PRASA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1" hidden="1">{"'Sheet1'!$A$4386:$N$4591"}</definedName>
    <definedName name="pratap" hidden="1">{"'Sheet1'!$A$4386:$N$4591"}</definedName>
    <definedName name="preli" localSheetId="1" hidden="1">{#N/A,#N/A,FALSE,"估價單  (3)"}</definedName>
    <definedName name="preli" hidden="1">{#N/A,#N/A,FALSE,"估價單  (3)"}</definedName>
    <definedName name="prelim2" localSheetId="1" hidden="1">{#N/A,#N/A,FALSE,"summary";#N/A,#N/A,FALSE,"preliminy";#N/A,#N/A,FALSE,"bill 3";#N/A,#N/A,FALSE,"bill 4"}</definedName>
    <definedName name="prelim2" hidden="1">{#N/A,#N/A,FALSE,"summary";#N/A,#N/A,FALSE,"preliminy";#N/A,#N/A,FALSE,"bill 3";#N/A,#N/A,FALSE,"bill 4"}</definedName>
    <definedName name="_xlnm.Print_Area" localSheetId="21">'EIFS - PARAPET'!$A$1:$U$26</definedName>
    <definedName name="_xlnm.Print_Area" localSheetId="19">'EIFS + BUILTUP (300MM)'!$A$1:$V$31</definedName>
    <definedName name="_xlnm.Print_Area" localSheetId="20">'EIFS + BUILTUP (400MM) '!$A$1:$V$37</definedName>
    <definedName name="_xlnm.Print_Area" localSheetId="13">'EIFS 100mm BASECOAT'!$A$1:$S$44</definedName>
    <definedName name="_xlnm.Print_Area" localSheetId="12">'EIFS 100mm EPS BOARDS'!$A$1:$U$48</definedName>
    <definedName name="_xlnm.Print_Area" localSheetId="14">'EIFS 100mm PAINT'!$A$1:$S$34</definedName>
    <definedName name="_xlnm.Print_Area" localSheetId="10">'EIFS 200mm BASECOAT'!$A$1:$U$29</definedName>
    <definedName name="_xlnm.Print_Area" localSheetId="9">'EIFS 200mm EPS BOARDS'!$A$1:$U$23</definedName>
    <definedName name="_xlnm.Print_Area" localSheetId="11">'EIFS 200mm PAINT'!$A$1:$S$14</definedName>
    <definedName name="_xlnm.Print_Area" localSheetId="8">'EIFS 300mm BASECOAT'!$A$1:$S$11</definedName>
    <definedName name="_xlnm.Print_Area" localSheetId="7">'EIFS 300mm EPS BOARDS'!$A$1:$U$9</definedName>
    <definedName name="_xlnm.Print_Area" localSheetId="5">'EIFS 400mm BASECOAT'!$A$1:$S$21</definedName>
    <definedName name="_xlnm.Print_Area" localSheetId="4">'EIFS 400mm EPS BOARDS'!$A$1:$S$21</definedName>
    <definedName name="_xlnm.Print_Area" localSheetId="6">'EIFS 400mm PAINT'!$A$1:$S$21</definedName>
    <definedName name="_xlnm.Print_Area" localSheetId="15">'EIFS RENDER'!$A$1:$S$21</definedName>
    <definedName name="_xlnm.Print_Area" localSheetId="16">'EIFS -STAND ALONE (300MM) '!$A$1:$W$34</definedName>
    <definedName name="_xlnm.Print_Area" localSheetId="17">'EIFS -STAND ALONE (400MM)'!$A$1:$W$34</definedName>
    <definedName name="_xlnm.Print_Area" localSheetId="3">'PERCENTAGE SUMMARY'!$A$1:$P$64</definedName>
    <definedName name="_xlnm.Print_Area" localSheetId="1">'Progress Bill'!$A$1:$AB$49</definedName>
    <definedName name="_xlnm.Print_Area" localSheetId="2">VARIATIONS!$A$3:$R$19</definedName>
    <definedName name="ProdForm" hidden="1">#REF!</definedName>
    <definedName name="Product" hidden="1">#REF!</definedName>
    <definedName name="program" localSheetId="1"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1"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1" hidden="1">{#N/A,#N/A,TRUE,"Cover";#N/A,#N/A,TRUE,"Conts";#N/A,#N/A,TRUE,"VOS";#N/A,#N/A,TRUE,"Warrington";#N/A,#N/A,TRUE,"Widnes"}</definedName>
    <definedName name="puy" hidden="1">{#N/A,#N/A,TRUE,"Cover";#N/A,#N/A,TRUE,"Conts";#N/A,#N/A,TRUE,"VOS";#N/A,#N/A,TRUE,"Warrington";#N/A,#N/A,TRUE,"Widnes"}</definedName>
    <definedName name="q3tqtq" localSheetId="1"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hidden="1">{#N/A,#N/A,TRUE,"Cover";#N/A,#N/A,TRUE,"Conts";#N/A,#N/A,TRUE,"VOS";#N/A,#N/A,TRUE,"Warrington";#N/A,#N/A,TRUE,"Widnes"}</definedName>
    <definedName name="qap" localSheetId="1" hidden="1">{"'Typical Costs Estimates'!$C$158:$H$161"}</definedName>
    <definedName name="qap" hidden="1">{"'Typical Costs Estimates'!$C$158:$H$161"}</definedName>
    <definedName name="qasw"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1" hidden="1">{"'Break down'!$A$4"}</definedName>
    <definedName name="qe" hidden="1">{"'Break down'!$A$4"}</definedName>
    <definedName name="qor" hidden="1">[13]BID!$A$1:$A$4</definedName>
    <definedName name="qqqqq" localSheetId="1" hidden="1">{#N/A,#N/A,TRUE,"Basic";#N/A,#N/A,TRUE,"EXT-TABLE";#N/A,#N/A,TRUE,"STEEL";#N/A,#N/A,TRUE,"INT-Table";#N/A,#N/A,TRUE,"STEEL";#N/A,#N/A,TRUE,"Door"}</definedName>
    <definedName name="qqqqq" hidden="1">{#N/A,#N/A,TRUE,"Basic";#N/A,#N/A,TRUE,"EXT-TABLE";#N/A,#N/A,TRUE,"STEEL";#N/A,#N/A,TRUE,"INT-Table";#N/A,#N/A,TRUE,"STEEL";#N/A,#N/A,TRUE,"Door"}</definedName>
    <definedName name="qqqqqqqq"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rt" localSheetId="1"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hidden="1">{#N/A,#N/A,TRUE,"Cover";#N/A,#N/A,TRUE,"Conts";#N/A,#N/A,TRUE,"VOS";#N/A,#N/A,TRUE,"Warrington";#N/A,#N/A,TRUE,"Widnes"}</definedName>
    <definedName name="qtyhytrh" localSheetId="1"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hidden="1">{#N/A,#N/A,TRUE,"Cover";#N/A,#N/A,TRUE,"Conts";#N/A,#N/A,TRUE,"VOS";#N/A,#N/A,TRUE,"Warrington";#N/A,#N/A,TRUE,"Widnes"}</definedName>
    <definedName name="raaa" localSheetId="1" hidden="1">{"'Sheet1'!$A$4386:$N$4591"}</definedName>
    <definedName name="raaa" hidden="1">{"'Sheet1'!$A$4386:$N$4591"}</definedName>
    <definedName name="railway" localSheetId="1" hidden="1">{"'Sheet1'!$A$4386:$N$4591"}</definedName>
    <definedName name="railway" hidden="1">{"'Sheet1'!$A$4386:$N$4591"}</definedName>
    <definedName name="rasgg" localSheetId="1" hidden="1">{#N/A,#N/A,TRUE,"Cover";#N/A,#N/A,TRUE,"Conts";#N/A,#N/A,TRUE,"VOS";#N/A,#N/A,TRUE,"Warrington";#N/A,#N/A,TRUE,"Widnes"}</definedName>
    <definedName name="rasgg" hidden="1">{#N/A,#N/A,TRUE,"Cover";#N/A,#N/A,TRUE,"Conts";#N/A,#N/A,TRUE,"VOS";#N/A,#N/A,TRUE,"Warrington";#N/A,#N/A,TRUE,"Widnes"}</definedName>
    <definedName name="ravi" localSheetId="1"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localSheetId="1" hidden="1">#REF!</definedName>
    <definedName name="RAZA" hidden="1">#REF!</definedName>
    <definedName name="RB7.4" localSheetId="1" hidden="1">#REF!</definedName>
    <definedName name="RB7.4" hidden="1">#REF!</definedName>
    <definedName name="RCArea" hidden="1">#REF!</definedName>
    <definedName name="RCArea2" hidden="1">#REF!</definedName>
    <definedName name="rd" localSheetId="1"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hidden="1">{#N/A,#N/A,TRUE,"Cover";#N/A,#N/A,TRUE,"Conts";#N/A,#N/A,TRUE,"VOS";#N/A,#N/A,TRUE,"Warrington";#N/A,#N/A,TRUE,"Widnes"}</definedName>
    <definedName name="READ" hidden="1">FALSE</definedName>
    <definedName name="Recom" localSheetId="1" hidden="1">{"'Break down'!$A$4"}</definedName>
    <definedName name="Recom" hidden="1">{"'Break down'!$A$4"}</definedName>
    <definedName name="redo" localSheetId="1"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N" localSheetId="1" hidden="1">{"'Break down'!$A$4"}</definedName>
    <definedName name="REN" hidden="1">{"'Break down'!$A$4"}</definedName>
    <definedName name="Resources" localSheetId="1" hidden="1">{#N/A,#N/A,FALSE,"Organisation Chart"}</definedName>
    <definedName name="Resources" hidden="1">{#N/A,#N/A,FALSE,"Organisation Chart"}</definedName>
    <definedName name="retert" localSheetId="1" hidden="1">{#N/A,#N/A,FALSE,"조골재"}</definedName>
    <definedName name="retert" hidden="1">{#N/A,#N/A,FALSE,"조골재"}</definedName>
    <definedName name="retetet" localSheetId="1"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hidden="1">{#N/A,#N/A,FALSE,"CAM-G7";#N/A,#N/A,FALSE,"SPL";#N/A,#N/A,FALSE,"butt-in G7";#N/A,#N/A,FALSE,"dia-in G7";#N/A,#N/A,FALSE,"추가-STA G7"}</definedName>
    <definedName name="reytryert" localSheetId="1" hidden="1">{#N/A,#N/A,FALSE,"단가표지"}</definedName>
    <definedName name="reytryert" hidden="1">{#N/A,#N/A,FALSE,"단가표지"}</definedName>
    <definedName name="reyyrteyw" localSheetId="1"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1"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hidden="1">{#N/A,#N/A,TRUE,"Cover";#N/A,#N/A,TRUE,"Conts";#N/A,#N/A,TRUE,"VOS";#N/A,#N/A,TRUE,"Warrington";#N/A,#N/A,TRUE,"Widnes"}</definedName>
    <definedName name="RiskAfterSimMacro" hidden="1">""</definedName>
    <definedName name="RiskBeforeRecalcMacro" hidden="1">""</definedName>
    <definedName name="RiskMultipleCPUSupportEnabled" hidden="1">TRUE</definedName>
    <definedName name="rkd" localSheetId="1" hidden="1">{#N/A,#N/A,FALSE,"CCTV"}</definedName>
    <definedName name="rkd" hidden="1">{#N/A,#N/A,FALSE,"CCTV"}</definedName>
    <definedName name="rou" localSheetId="1" hidden="1">{"'Break down'!$A$4"}</definedName>
    <definedName name="rou" hidden="1">{"'Break down'!$A$4"}</definedName>
    <definedName name="rpppp" localSheetId="1"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rrr" localSheetId="1" hidden="1">{"'장비'!$A$3:$M$12"}</definedName>
    <definedName name="rrrrr" hidden="1">{"'장비'!$A$3:$M$12"}</definedName>
    <definedName name="rrrrrrr" localSheetId="1" hidden="1">{#N/A,#N/A,TRUE,"Cover";#N/A,#N/A,TRUE,"Conts";#N/A,#N/A,TRUE,"VOS";#N/A,#N/A,TRUE,"Warrington";#N/A,#N/A,TRUE,"Widnes"}</definedName>
    <definedName name="rrrrrrr" hidden="1">{#N/A,#N/A,TRUE,"Cover";#N/A,#N/A,TRUE,"Conts";#N/A,#N/A,TRUE,"VOS";#N/A,#N/A,TRUE,"Warrington";#N/A,#N/A,TRUE,"Widnes"}</definedName>
    <definedName name="rrrrrrrr" localSheetId="1" hidden="1">{"'장비'!$A$3:$M$12"}</definedName>
    <definedName name="rrrrrrrr" hidden="1">{"'장비'!$A$3:$M$12"}</definedName>
    <definedName name="rrttt" localSheetId="1" hidden="1">{#N/A,#N/A,TRUE,"Cover";#N/A,#N/A,TRUE,"Conts";#N/A,#N/A,TRUE,"VOS";#N/A,#N/A,TRUE,"Warrington";#N/A,#N/A,TRUE,"Widnes"}</definedName>
    <definedName name="rrttt" hidden="1">{#N/A,#N/A,TRUE,"Cover";#N/A,#N/A,TRUE,"Conts";#N/A,#N/A,TRUE,"VOS";#N/A,#N/A,TRUE,"Warrington";#N/A,#N/A,TRUE,"Widnes"}</definedName>
    <definedName name="rter" localSheetId="1" hidden="1">{#N/A,#N/A,FALSE,"물량산출"}</definedName>
    <definedName name="rter" hidden="1">{#N/A,#N/A,FALSE,"물량산출"}</definedName>
    <definedName name="rthsrhs" localSheetId="1" hidden="1">{#N/A,#N/A,TRUE,"Cover";#N/A,#N/A,TRUE,"Conts";#N/A,#N/A,TRUE,"VOS";#N/A,#N/A,TRUE,"Warrington";#N/A,#N/A,TRUE,"Widnes"}</definedName>
    <definedName name="rthsrhs" hidden="1">{#N/A,#N/A,TRUE,"Cover";#N/A,#N/A,TRUE,"Conts";#N/A,#N/A,TRUE,"VOS";#N/A,#N/A,TRUE,"Warrington";#N/A,#N/A,TRUE,"Widnes"}</definedName>
    <definedName name="rtp" localSheetId="1" hidden="1">{"'Break down'!$A$4"}</definedName>
    <definedName name="rtp" hidden="1">{"'Break down'!$A$4"}</definedName>
    <definedName name="rtpqwp" localSheetId="1" hidden="1">{"'Break down'!$A$4"}</definedName>
    <definedName name="rtpqwp" hidden="1">{"'Break down'!$A$4"}</definedName>
    <definedName name="RTRGJHJ" localSheetId="1"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hidden="1">{#N/A,#N/A,FALSE,"물량산출"}</definedName>
    <definedName name="RTYE" localSheetId="1" hidden="1">{"'장비'!$A$3:$M$12"}</definedName>
    <definedName name="RTYE" hidden="1">{"'장비'!$A$3:$M$12"}</definedName>
    <definedName name="rtyr4" localSheetId="1" hidden="1">{#N/A,#N/A,FALSE,"혼합골재"}</definedName>
    <definedName name="rtyr4" hidden="1">{#N/A,#N/A,FALSE,"혼합골재"}</definedName>
    <definedName name="rtysh" localSheetId="1"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hidden="1">{#N/A,#N/A,FALSE,"구조2"}</definedName>
    <definedName name="rule" hidden="1">'[23]final abstract'!#REF!</definedName>
    <definedName name="RWF" localSheetId="1" hidden="1">{"'Sheet1'!$A$4386:$N$4591"}</definedName>
    <definedName name="RWF" hidden="1">{"'Sheet1'!$A$4386:$N$4591"}</definedName>
    <definedName name="rwt" localSheetId="1"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hidden="1">{#N/A,#N/A,TRUE,"Cover";#N/A,#N/A,TRUE,"Conts";#N/A,#N/A,TRUE,"VOS";#N/A,#N/A,TRUE,"Warrington";#N/A,#N/A,TRUE,"Widnes"}</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1" hidden="1">{#N/A,#N/A,FALSE,"MARCH"}</definedName>
    <definedName name="safd" hidden="1">{#N/A,#N/A,FALSE,"MARCH"}</definedName>
    <definedName name="safEF" localSheetId="1" hidden="1">{#N/A,#N/A,FALSE,"MARCH"}</definedName>
    <definedName name="safEF" hidden="1">{#N/A,#N/A,FALSE,"MARCH"}</definedName>
    <definedName name="saj" localSheetId="1" hidden="1">{"'Break down'!$A$4"}</definedName>
    <definedName name="saj" hidden="1">{"'Break down'!$A$4"}</definedName>
    <definedName name="SAPBEXhrIndnt" hidden="1">1</definedName>
    <definedName name="SAPBEXrevision" hidden="1">5</definedName>
    <definedName name="SAPBEXsysID" hidden="1">"SBP"</definedName>
    <definedName name="SAPBEXwbID" hidden="1">"3RCGU8OG3NBVX0RLLPBR5BUFF"</definedName>
    <definedName name="sasf" localSheetId="1" hidden="1">{#N/A,#N/A,TRUE,"Summary";#N/A,#N/A,TRUE,"Overall";#N/A,#N/A,TRUE,"engineering";#N/A,#N/A,TRUE,"Procurement";#N/A,#N/A,TRUE,"Construction"}</definedName>
    <definedName name="sasf" hidden="1">{#N/A,#N/A,TRUE,"Summary";#N/A,#N/A,TRUE,"Overall";#N/A,#N/A,TRUE,"engineering";#N/A,#N/A,TRUE,"Procurement";#N/A,#N/A,TRUE,"Construction"}</definedName>
    <definedName name="sat" localSheetId="1"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AF" localSheetId="1" hidden="1">{"'Break down'!$A$4"}</definedName>
    <definedName name="SCAF" hidden="1">{"'Break down'!$A$4"}</definedName>
    <definedName name="Scaffolding" localSheetId="1" hidden="1">{"'Break down'!$A$4"}</definedName>
    <definedName name="Scaffolding" hidden="1">{"'Break down'!$A$4"}</definedName>
    <definedName name="scarce" localSheetId="1"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1"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1" hidden="1">#REF!</definedName>
    <definedName name="SCURVE" hidden="1">#REF!</definedName>
    <definedName name="scx" localSheetId="1" hidden="1">{"'Break down'!$A$4"}</definedName>
    <definedName name="scx" hidden="1">{"'Break down'!$A$4"}</definedName>
    <definedName name="sdafdsa" localSheetId="1"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1" hidden="1">#REF!</definedName>
    <definedName name="sddf" hidden="1">#REF!</definedName>
    <definedName name="sddsd" localSheetId="1" hidden="1">{"'Break down'!$A$4"}</definedName>
    <definedName name="sddsd" hidden="1">{"'Break down'!$A$4"}</definedName>
    <definedName name="sdefegdeg" localSheetId="1"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hidden="1">{#N/A,#N/A,TRUE,"Cover";#N/A,#N/A,TRUE,"Conts";#N/A,#N/A,TRUE,"VOS";#N/A,#N/A,TRUE,"Warrington";#N/A,#N/A,TRUE,"Widnes"}</definedName>
    <definedName name="sdfasdf" localSheetId="1"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1"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s" localSheetId="1"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1" hidden="1">{#N/A,#N/A,FALSE,"CCTV"}</definedName>
    <definedName name="sdfdsfsx" hidden="1">{#N/A,#N/A,FALSE,"CCTV"}</definedName>
    <definedName name="SDFE" localSheetId="1" hidden="1">{#N/A,#N/A,FALSE,"CAM-G7";#N/A,#N/A,FALSE,"SPL";#N/A,#N/A,FALSE,"butt-in G7";#N/A,#N/A,FALSE,"dia-in G7";#N/A,#N/A,FALSE,"추가-STA G7"}</definedName>
    <definedName name="SDFE" hidden="1">{#N/A,#N/A,FALSE,"CAM-G7";#N/A,#N/A,FALSE,"SPL";#N/A,#N/A,FALSE,"butt-in G7";#N/A,#N/A,FALSE,"dia-in G7";#N/A,#N/A,FALSE,"추가-STA G7"}</definedName>
    <definedName name="sdfjg" localSheetId="1" hidden="1">[4]FitOutConfCentre!#REF!</definedName>
    <definedName name="sdfjg" hidden="1">[4]FitOutConfCentre!#REF!</definedName>
    <definedName name="SDFODF" localSheetId="1"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1"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hidden="1">[13]BID!$A$1:$A$1714</definedName>
    <definedName name="sdhydfyftuu" localSheetId="1" hidden="1">{#N/A,#N/A,TRUE,"Cover";#N/A,#N/A,TRUE,"Conts";#N/A,#N/A,TRUE,"VOS";#N/A,#N/A,TRUE,"Warrington";#N/A,#N/A,TRUE,"Widnes"}</definedName>
    <definedName name="sdhydfyftuu" hidden="1">{#N/A,#N/A,TRUE,"Cover";#N/A,#N/A,TRUE,"Conts";#N/A,#N/A,TRUE,"VOS";#N/A,#N/A,TRUE,"Warrington";#N/A,#N/A,TRUE,"Widnes"}</definedName>
    <definedName name="sdsa" localSheetId="1"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1"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1" hidden="1">{"'Break down'!$A$4"}</definedName>
    <definedName name="ser" hidden="1">{"'Break down'!$A$4"}</definedName>
    <definedName name="Services2" localSheetId="1"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hidden="1">{#N/A,#N/A,TRUE,"Cover";#N/A,#N/A,TRUE,"Conts";#N/A,#N/A,TRUE,"VOS";#N/A,#N/A,TRUE,"Warrington";#N/A,#N/A,TRUE,"Widnes"}</definedName>
    <definedName name="sfas" localSheetId="1" hidden="1">{#N/A,#N/A,FALSE,"골재소요량";#N/A,#N/A,FALSE,"골재소요량"}</definedName>
    <definedName name="sfas" hidden="1">{#N/A,#N/A,FALSE,"골재소요량";#N/A,#N/A,FALSE,"골재소요량"}</definedName>
    <definedName name="sfbjdf" localSheetId="1" hidden="1">#REF!</definedName>
    <definedName name="sfbjdf" hidden="1">#REF!</definedName>
    <definedName name="sffff" localSheetId="1"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hidden="1">{#N/A,#N/A,TRUE,"Cover";#N/A,#N/A,TRUE,"Conts";#N/A,#N/A,TRUE,"VOS";#N/A,#N/A,TRUE,"Warrington";#N/A,#N/A,TRUE,"Widnes"}</definedName>
    <definedName name="sfsafas" localSheetId="1" hidden="1">{#N/A,#N/A,FALSE,"물량산출"}</definedName>
    <definedName name="sfsafas" hidden="1">{#N/A,#N/A,FALSE,"물량산출"}</definedName>
    <definedName name="sfssf" hidden="1">'[24]Labor abs-NMR'!$I$1:$I$7</definedName>
    <definedName name="sfvdafv" localSheetId="1"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1"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hidden="1">{#N/A,#N/A,FALSE,"물량산출"}</definedName>
    <definedName name="SHELTER" localSheetId="1"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hidden="1">{#N/A,#N/A,FALSE,"CAM-G7";#N/A,#N/A,FALSE,"SPL";#N/A,#N/A,FALSE,"butt-in G7";#N/A,#N/A,FALSE,"dia-in G7";#N/A,#N/A,FALSE,"추가-STA G7"}</definedName>
    <definedName name="shs" localSheetId="1"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hidden="1">{#N/A,#N/A,TRUE,"Cover";#N/A,#N/A,TRUE,"Conts";#N/A,#N/A,TRUE,"VOS";#N/A,#N/A,TRUE,"Warrington";#N/A,#N/A,TRUE,"Widnes"}</definedName>
    <definedName name="shutt" localSheetId="1" hidden="1">#REF!</definedName>
    <definedName name="shutt" hidden="1">#REF!</definedName>
    <definedName name="SITE" localSheetId="1" hidden="1">{#N/A,#N/A,TRUE,"Cover";#N/A,#N/A,TRUE,"Conts";#N/A,#N/A,TRUE,"VOS";#N/A,#N/A,TRUE,"Warrington";#N/A,#N/A,TRUE,"Widnes"}</definedName>
    <definedName name="SITE" hidden="1">{#N/A,#N/A,TRUE,"Cover";#N/A,#N/A,TRUE,"Conts";#N/A,#N/A,TRUE,"VOS";#N/A,#N/A,TRUE,"Warrington";#N/A,#N/A,TRUE,"Widnes"}</definedName>
    <definedName name="SITEWORK" localSheetId="1" hidden="1">{#N/A,#N/A,TRUE,"Cover";#N/A,#N/A,TRUE,"Conts";#N/A,#N/A,TRUE,"VOS";#N/A,#N/A,TRUE,"Warrington";#N/A,#N/A,TRUE,"Widnes"}</definedName>
    <definedName name="SITEWORK" hidden="1">{#N/A,#N/A,TRUE,"Cover";#N/A,#N/A,TRUE,"Conts";#N/A,#N/A,TRUE,"VOS";#N/A,#N/A,TRUE,"Warrington";#N/A,#N/A,TRUE,"Widnes"}</definedName>
    <definedName name="ska" localSheetId="1"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1"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 localSheetId="1" hidden="1">{#N/A,#N/A,FALSE,"Organisation Chart"}</definedName>
    <definedName name="SM" hidden="1">{#N/A,#N/A,FALSE,"Organisation Chart"}</definedName>
    <definedName name="sma" localSheetId="1" hidden="1">{"'Break down'!$A$4"}</definedName>
    <definedName name="sma" hidden="1">{"'Break down'!$A$4"}</definedName>
    <definedName name="smo" localSheetId="1"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hidden="1">#REF!</definedName>
    <definedName name="SR" hidden="1">#REF!</definedName>
    <definedName name="SRB" localSheetId="1" hidden="1">{"'Sheet1'!$A$4386:$N$4591"}</definedName>
    <definedName name="SRB" hidden="1">{"'Sheet1'!$A$4386:$N$4591"}</definedName>
    <definedName name="srhrh" localSheetId="1"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hidden="1">{#N/A,#N/A,TRUE,"Cover";#N/A,#N/A,TRUE,"Conts";#N/A,#N/A,TRUE,"VOS";#N/A,#N/A,TRUE,"Warrington";#N/A,#N/A,TRUE,"Widnes"}</definedName>
    <definedName name="srtthyrt" localSheetId="1"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hidden="1">{#N/A,#N/A,TRUE,"Cover";#N/A,#N/A,TRUE,"Conts";#N/A,#N/A,TRUE,"VOS";#N/A,#N/A,TRUE,"Warrington";#N/A,#N/A,TRUE,"Widnes"}</definedName>
    <definedName name="ssdad" localSheetId="1"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1" hidden="1">{#N/A,#N/A,TRUE,"arnitower";#N/A,#N/A,TRUE,"arnigarage "}</definedName>
    <definedName name="SSJ" hidden="1">{#N/A,#N/A,TRUE,"arnitower";#N/A,#N/A,TRUE,"arnigarage "}</definedName>
    <definedName name="sss" localSheetId="1" hidden="1">[12]FitOutConfCentre!#REF!</definedName>
    <definedName name="sss" hidden="1">[12]FitOutConfCentre!#REF!</definedName>
    <definedName name="ssshhh" localSheetId="1"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localSheetId="1" hidden="1">#REF!</definedName>
    <definedName name="ssss" hidden="1">#REF!</definedName>
    <definedName name="structures" localSheetId="1"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hidden="1">{#N/A,#N/A,TRUE,"Cover";#N/A,#N/A,TRUE,"Conts";#N/A,#N/A,TRUE,"VOS";#N/A,#N/A,TRUE,"Warrington";#N/A,#N/A,TRUE,"Widnes"}</definedName>
    <definedName name="summ1" localSheetId="1" hidden="1">{"'Break down'!$A$4"}</definedName>
    <definedName name="summ1" hidden="1">{"'Break down'!$A$4"}</definedName>
    <definedName name="summariseddiff" localSheetId="1" hidden="1">{"'Break down'!$A$4"}</definedName>
    <definedName name="summariseddiff" hidden="1">{"'Break down'!$A$4"}</definedName>
    <definedName name="suresh" localSheetId="1"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1"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1" hidden="1">{#N/A,#N/A,TRUE,"Cover";#N/A,#N/A,TRUE,"Conts";#N/A,#N/A,TRUE,"VOS";#N/A,#N/A,TRUE,"Warrington";#N/A,#N/A,TRUE,"Widnes"}</definedName>
    <definedName name="swsdfa" hidden="1">{#N/A,#N/A,TRUE,"Cover";#N/A,#N/A,TRUE,"Conts";#N/A,#N/A,TRUE,"VOS";#N/A,#N/A,TRUE,"Warrington";#N/A,#N/A,TRUE,"Widnes"}</definedName>
    <definedName name="syu" localSheetId="1" hidden="1">{#N/A,#N/A,TRUE,"Cover";#N/A,#N/A,TRUE,"Conts";#N/A,#N/A,TRUE,"VOS";#N/A,#N/A,TRUE,"Warrington";#N/A,#N/A,TRUE,"Widnes"}</definedName>
    <definedName name="syu" hidden="1">{#N/A,#N/A,TRUE,"Cover";#N/A,#N/A,TRUE,"Conts";#N/A,#N/A,TRUE,"VOS";#N/A,#N/A,TRUE,"Warrington";#N/A,#N/A,TRUE,"Widnes"}</definedName>
    <definedName name="t5454t" localSheetId="1"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bl_ProdInfo" hidden="1">#REF!</definedName>
    <definedName name="TC임대" localSheetId="1" hidden="1">{#N/A,#N/A,FALSE,"물량산출"}</definedName>
    <definedName name="TC임대" hidden="1">{#N/A,#N/A,FALSE,"물량산출"}</definedName>
    <definedName name="TDS" localSheetId="1"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 hidden="1">{"'Break down'!$A$4"}</definedName>
    <definedName name="temp" hidden="1">{"'Break down'!$A$4"}</definedName>
    <definedName name="tempo" localSheetId="1" hidden="1">{"'Break down'!$A$4"}</definedName>
    <definedName name="tempo" hidden="1">{"'Break down'!$A$4"}</definedName>
    <definedName name="teri" localSheetId="1" hidden="1">{#N/A,#N/A,TRUE,"Basic";#N/A,#N/A,TRUE,"EXT-TABLE";#N/A,#N/A,TRUE,"STEEL";#N/A,#N/A,TRUE,"INT-Table";#N/A,#N/A,TRUE,"STEEL";#N/A,#N/A,TRUE,"Door"}</definedName>
    <definedName name="teri" hidden="1">{#N/A,#N/A,TRUE,"Basic";#N/A,#N/A,TRUE,"EXT-TABLE";#N/A,#N/A,TRUE,"STEEL";#N/A,#N/A,TRUE,"INT-Table";#N/A,#N/A,TRUE,"STEEL";#N/A,#N/A,TRUE,"Door"}</definedName>
    <definedName name="test" localSheetId="1"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1"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hidden="1">#REF!</definedName>
    <definedName name="tghy" localSheetId="1" hidden="1">{"'Break down'!$A$4"}</definedName>
    <definedName name="tghy" hidden="1">{"'Break down'!$A$4"}</definedName>
    <definedName name="thierry" localSheetId="1" hidden="1">{"Totax",#N/A,FALSE,"Sheet1";#N/A,#N/A,FALSE,"Law Output"}</definedName>
    <definedName name="thierry" hidden="1">{"Totax",#N/A,FALSE,"Sheet1";#N/A,#N/A,FALSE,"Law Output"}</definedName>
    <definedName name="thrt" localSheetId="1"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hidden="1">{#N/A,#N/A,TRUE,"Cover";#N/A,#N/A,TRUE,"Conts";#N/A,#N/A,TRUE,"VOS";#N/A,#N/A,TRUE,"Warrington";#N/A,#N/A,TRUE,"Widnes"}</definedName>
    <definedName name="tmp" localSheetId="1" hidden="1">{"'Break down'!$A$4"}</definedName>
    <definedName name="tmp" hidden="1">{"'Break down'!$A$4"}</definedName>
    <definedName name="tno" localSheetId="1" hidden="1">{"'Break down'!$A$4"}</definedName>
    <definedName name="tno" hidden="1">{"'Break down'!$A$4"}</definedName>
    <definedName name="TODLFJ" localSheetId="1" hidden="1">{"'별표'!$N$220"}</definedName>
    <definedName name="TODLFJ" hidden="1">{"'별표'!$N$220"}</definedName>
    <definedName name="TOK" hidden="1">#REF!</definedName>
    <definedName name="tppp" localSheetId="1" hidden="1">{"'Break down'!$A$4"}</definedName>
    <definedName name="tppp" hidden="1">{"'Break down'!$A$4"}</definedName>
    <definedName name="trbnuomi" localSheetId="1"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hidden="1">{#N/A,#N/A,TRUE,"Cover";#N/A,#N/A,TRUE,"Conts";#N/A,#N/A,TRUE,"VOS";#N/A,#N/A,TRUE,"Warrington";#N/A,#N/A,TRUE,"Widnes"}</definedName>
    <definedName name="trial" localSheetId="1"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ttt" localSheetId="1"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6u" localSheetId="1"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hidden="1">{#N/A,#N/A,TRUE,"Cover";#N/A,#N/A,TRUE,"Conts";#N/A,#N/A,TRUE,"VOS";#N/A,#N/A,TRUE,"Warrington";#N/A,#N/A,TRUE,"Widnes"}</definedName>
    <definedName name="tvtyiuoujl" localSheetId="1"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hidden="1">{#N/A,#N/A,FALSE,"포장2"}</definedName>
    <definedName name="tweterwt" localSheetId="1"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hidden="1">{#N/A,#N/A,FALSE,"물량산출"}</definedName>
    <definedName name="twetwet" localSheetId="1" hidden="1">{#N/A,#N/A,FALSE,"전력간선"}</definedName>
    <definedName name="twetwet" hidden="1">{#N/A,#N/A,FALSE,"전력간선"}</definedName>
    <definedName name="twetwetw" localSheetId="1" hidden="1">{#N/A,#N/A,FALSE,"물량산출"}</definedName>
    <definedName name="twetwetw" hidden="1">{#N/A,#N/A,FALSE,"물량산출"}</definedName>
    <definedName name="twetwt" localSheetId="1" hidden="1">{#N/A,#N/A,FALSE,"구조1"}</definedName>
    <definedName name="twetwt" hidden="1">{#N/A,#N/A,FALSE,"구조1"}</definedName>
    <definedName name="twwt" localSheetId="1" hidden="1">{#N/A,#N/A,FALSE,"단가표지"}</definedName>
    <definedName name="twwt" hidden="1">{#N/A,#N/A,FALSE,"단가표지"}</definedName>
    <definedName name="ty" localSheetId="1"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hidden="1">{#N/A,#N/A,TRUE,"Cover";#N/A,#N/A,TRUE,"Conts";#N/A,#N/A,TRUE,"VOS";#N/A,#N/A,TRUE,"Warrington";#N/A,#N/A,TRUE,"Widnes"}</definedName>
    <definedName name="U5YT" localSheetId="1"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1" hidden="1">{#N/A,#N/A,FALSE,"VCR"}</definedName>
    <definedName name="ubaid" hidden="1">{#N/A,#N/A,FALSE,"VCR"}</definedName>
    <definedName name="Ubaide" localSheetId="1" hidden="1">{#N/A,#N/A,FALSE,"VCR"}</definedName>
    <definedName name="Ubaide" hidden="1">{#N/A,#N/A,FALSE,"VCR"}</definedName>
    <definedName name="ug" localSheetId="1" hidden="1">{"Inflation-BaseYear",#N/A,FALSE,"Inputs"}</definedName>
    <definedName name="ug" hidden="1">{"Inflation-BaseYear",#N/A,FALSE,"Inputs"}</definedName>
    <definedName name="uhhtrytrs" localSheetId="1" hidden="1">{#N/A,#N/A,TRUE,"Cover";#N/A,#N/A,TRUE,"Conts";#N/A,#N/A,TRUE,"VOS";#N/A,#N/A,TRUE,"Warrington";#N/A,#N/A,TRUE,"Widnes"}</definedName>
    <definedName name="uhhtrytrs" hidden="1">{#N/A,#N/A,TRUE,"Cover";#N/A,#N/A,TRUE,"Conts";#N/A,#N/A,TRUE,"VOS";#N/A,#N/A,TRUE,"Warrington";#N/A,#N/A,TRUE,"Widnes"}</definedName>
    <definedName name="ui" localSheetId="1"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1"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hidden="1">{#N/A,#N/A,TRUE,"Cover";#N/A,#N/A,TRUE,"Conts";#N/A,#N/A,TRUE,"VOS";#N/A,#N/A,TRUE,"Warrington";#N/A,#N/A,TRUE,"Widnes"}</definedName>
    <definedName name="uiy" localSheetId="1"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ndo" localSheetId="1"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1" hidden="1">{#N/A,#N/A,TRUE,"Cover";#N/A,#N/A,TRUE,"Conts";#N/A,#N/A,TRUE,"VOS";#N/A,#N/A,TRUE,"Warrington";#N/A,#N/A,TRUE,"Widnes"}</definedName>
    <definedName name="uolougouio" hidden="1">{#N/A,#N/A,TRUE,"Cover";#N/A,#N/A,TRUE,"Conts";#N/A,#N/A,TRUE,"VOS";#N/A,#N/A,TRUE,"Warrington";#N/A,#N/A,TRUE,"Widnes"}</definedName>
    <definedName name="upo" localSheetId="1" hidden="1">{"'Break down'!$A$4"}</definedName>
    <definedName name="upo" hidden="1">{"'Break down'!$A$4"}</definedName>
    <definedName name="uuuu" localSheetId="1" hidden="1">{"'Break down'!$A$4"}</definedName>
    <definedName name="uuuu" hidden="1">{"'Break down'!$A$4"}</definedName>
    <definedName name="uuuyi" localSheetId="1" hidden="1">{"'Break down'!$A$4"}</definedName>
    <definedName name="uuuyi" hidden="1">{"'Break down'!$A$4"}</definedName>
    <definedName name="uyr" localSheetId="1" hidden="1">{"Output%",#N/A,FALSE,"Output"}</definedName>
    <definedName name="uyr" hidden="1">{"Output%",#N/A,FALSE,"Output"}</definedName>
    <definedName name="Variation" localSheetId="1"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1"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1"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1" hidden="1">{#N/A,#N/A,TRUE,"Cover";#N/A,#N/A,TRUE,"Conts";#N/A,#N/A,TRUE,"VOS";#N/A,#N/A,TRUE,"Warrington";#N/A,#N/A,TRUE,"Widnes"}</definedName>
    <definedName name="VENT" hidden="1">{#N/A,#N/A,TRUE,"Cover";#N/A,#N/A,TRUE,"Conts";#N/A,#N/A,TRUE,"VOS";#N/A,#N/A,TRUE,"Warrington";#N/A,#N/A,TRUE,"Widnes"}</definedName>
    <definedName name="vffsfs" localSheetId="1"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hidden="1">{#N/A,#N/A,TRUE,"Cover";#N/A,#N/A,TRUE,"Conts";#N/A,#N/A,TRUE,"VOS";#N/A,#N/A,TRUE,"Warrington";#N/A,#N/A,TRUE,"Widnes"}</definedName>
    <definedName name="vo" hidden="1">#REF!</definedName>
    <definedName name="w26te" localSheetId="1"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hidden="1">{#N/A,#N/A,FALSE,"표지목차"}</definedName>
    <definedName name="w6y" localSheetId="1"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hidden="1">{#N/A,#N/A,TRUE,"Cover";#N/A,#N/A,TRUE,"Conts";#N/A,#N/A,TRUE,"VOS";#N/A,#N/A,TRUE,"Warrington";#N/A,#N/A,TRUE,"Widnes"}</definedName>
    <definedName name="warergtrjyiu" localSheetId="1" hidden="1">{#N/A,#N/A,TRUE,"Cover";#N/A,#N/A,TRUE,"Conts";#N/A,#N/A,TRUE,"VOS";#N/A,#N/A,TRUE,"Warrington";#N/A,#N/A,TRUE,"Widnes"}</definedName>
    <definedName name="warergtrjyiu" hidden="1">{#N/A,#N/A,TRUE,"Cover";#N/A,#N/A,TRUE,"Conts";#N/A,#N/A,TRUE,"VOS";#N/A,#N/A,TRUE,"Warrington";#N/A,#N/A,TRUE,"Widnes"}</definedName>
    <definedName name="Waste" localSheetId="1" hidden="1">{#N/A,#N/A,TRUE,"Basic";#N/A,#N/A,TRUE,"EXT-TABLE";#N/A,#N/A,TRUE,"STEEL";#N/A,#N/A,TRUE,"INT-Table";#N/A,#N/A,TRUE,"STEEL";#N/A,#N/A,TRUE,"Door"}</definedName>
    <definedName name="Waste" hidden="1">{#N/A,#N/A,TRUE,"Basic";#N/A,#N/A,TRUE,"EXT-TABLE";#N/A,#N/A,TRUE,"STEEL";#N/A,#N/A,TRUE,"INT-Table";#N/A,#N/A,TRUE,"STEEL";#N/A,#N/A,TRUE,"Door"}</definedName>
    <definedName name="water_funds" localSheetId="1" hidden="1">{"'Sheet1'!$A$4386:$N$4591"}</definedName>
    <definedName name="water_funds" hidden="1">{"'Sheet1'!$A$4386:$N$4591"}</definedName>
    <definedName name="wawst" localSheetId="1" hidden="1">{#N/A,#N/A,TRUE,"Cover";#N/A,#N/A,TRUE,"Conts";#N/A,#N/A,TRUE,"VOS";#N/A,#N/A,TRUE,"Warrington";#N/A,#N/A,TRUE,"Widnes"}</definedName>
    <definedName name="wawst" hidden="1">{#N/A,#N/A,TRUE,"Cover";#N/A,#N/A,TRUE,"Conts";#N/A,#N/A,TRUE,"VOS";#N/A,#N/A,TRUE,"Warrington";#N/A,#N/A,TRUE,"Widnes"}</definedName>
    <definedName name="wdcqwe" localSheetId="1"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1"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hidden="1">{#N/A,#N/A,TRUE,"Cover";#N/A,#N/A,TRUE,"Conts";#N/A,#N/A,TRUE,"VOS";#N/A,#N/A,TRUE,"Warrington";#N/A,#N/A,TRUE,"Widnes"}</definedName>
    <definedName name="wen" localSheetId="1"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1" hidden="1">{"'Break down'!$A$4"}</definedName>
    <definedName name="weo" hidden="1">{"'Break down'!$A$4"}</definedName>
    <definedName name="weq" localSheetId="1"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tt" localSheetId="1"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hidden="1">{#N/A,#N/A,FALSE,"운반시간"}</definedName>
    <definedName name="wetwety" localSheetId="1"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hidden="1">{#N/A,#N/A,TRUE,"Cover";#N/A,#N/A,TRUE,"Conts";#N/A,#N/A,TRUE,"VOS";#N/A,#N/A,TRUE,"Warrington";#N/A,#N/A,TRUE,"Widnes"}</definedName>
    <definedName name="WGEW" localSheetId="1" hidden="1">{#N/A,#N/A,TRUE,"Cover";#N/A,#N/A,TRUE,"Conts";#N/A,#N/A,TRUE,"VOS";#N/A,#N/A,TRUE,"Warrington";#N/A,#N/A,TRUE,"Widnes"}</definedName>
    <definedName name="WGEW" hidden="1">{#N/A,#N/A,TRUE,"Cover";#N/A,#N/A,TRUE,"Conts";#N/A,#N/A,TRUE,"VOS";#N/A,#N/A,TRUE,"Warrington";#N/A,#N/A,TRUE,"Widnes"}</definedName>
    <definedName name="wgWE" localSheetId="1" hidden="1">{#N/A,#N/A,TRUE,"Cover";#N/A,#N/A,TRUE,"Conts";#N/A,#N/A,TRUE,"VOS";#N/A,#N/A,TRUE,"Warrington";#N/A,#N/A,TRUE,"Widnes"}</definedName>
    <definedName name="wgWE" hidden="1">{#N/A,#N/A,TRUE,"Cover";#N/A,#N/A,TRUE,"Conts";#N/A,#N/A,TRUE,"VOS";#N/A,#N/A,TRUE,"Warrington";#N/A,#N/A,TRUE,"Widnes"}</definedName>
    <definedName name="wlqrp" hidden="1">0</definedName>
    <definedName name="wm.조골재1" localSheetId="1" hidden="1">{#N/A,#N/A,FALSE,"조골재"}</definedName>
    <definedName name="wm.조골재1" hidden="1">{#N/A,#N/A,FALSE,"조골재"}</definedName>
    <definedName name="WORKSHOP" localSheetId="1" hidden="1">{#N/A,#N/A,TRUE,"Basic";#N/A,#N/A,TRUE,"EXT-TABLE";#N/A,#N/A,TRUE,"STEEL";#N/A,#N/A,TRUE,"INT-Table";#N/A,#N/A,TRUE,"STEEL";#N/A,#N/A,TRUE,"Door"}</definedName>
    <definedName name="WORKSHOP" hidden="1">{#N/A,#N/A,TRUE,"Basic";#N/A,#N/A,TRUE,"EXT-TABLE";#N/A,#N/A,TRUE,"STEEL";#N/A,#N/A,TRUE,"INT-Table";#N/A,#N/A,TRUE,"STEEL";#N/A,#N/A,TRUE,"Door"}</definedName>
    <definedName name="WPG" localSheetId="1" hidden="1">{"'Revised (2)'!$A$1:$K$76"}</definedName>
    <definedName name="WPG" hidden="1">{"'Revised (2)'!$A$1:$K$76"}</definedName>
    <definedName name="wqer" localSheetId="1" hidden="1">{#N/A,#N/A,TRUE,"Cover";#N/A,#N/A,TRUE,"Conts";#N/A,#N/A,TRUE,"VOS";#N/A,#N/A,TRUE,"Warrington";#N/A,#N/A,TRUE,"Widnes"}</definedName>
    <definedName name="wqer" hidden="1">{#N/A,#N/A,TRUE,"Cover";#N/A,#N/A,TRUE,"Conts";#N/A,#N/A,TRUE,"VOS";#N/A,#N/A,TRUE,"Warrington";#N/A,#N/A,TRUE,"Widnes"}</definedName>
    <definedName name="WRITE" localSheetId="1" hidden="1">{#N/A,#N/A,FALSE,"CCTV"}</definedName>
    <definedName name="WRITE" hidden="1">{#N/A,#N/A,FALSE,"CCTV"}</definedName>
    <definedName name="WRN" localSheetId="1" hidden="1">{#N/A,#N/A,FALSE,"CCTV"}</definedName>
    <definedName name="WRN" hidden="1">{#N/A,#N/A,FALSE,"CCTV"}</definedName>
    <definedName name="wrn.11in._.Wellhead._.Cost._.Sheets." localSheetId="1"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hidden="1">{#N/A,#N/A,FALSE,"2~8번"}</definedName>
    <definedName name="wrn.3year._.frcst." localSheetId="1"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1" hidden="1">{"REBAR",#N/A,FALSE,"Sheet1";"CONCRETE",#N/A,FALSE,"Sheet1"}</definedName>
    <definedName name="wrn.52." hidden="1">{"REBAR",#N/A,FALSE,"Sheet1";"CONCRETE",#N/A,FALSE,"Sheet1"}</definedName>
    <definedName name="wrn.97." localSheetId="1"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hidden="1">{#N/A,#N/A,FALSE,"지침";#N/A,#N/A,FALSE,"환경분석";#N/A,#N/A,FALSE,"Sheet16"}</definedName>
    <definedName name="wrn.9in._.Twin._.Splitter._.Cost._.Sheets." localSheetId="1"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hidden="1">{#N/A,#N/A,FALSE,"AFR-ELC"}</definedName>
    <definedName name="wrn.Accountant." localSheetId="1"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hidden="1">{#N/A,#N/A,FALSE,"Organisation Chart"}</definedName>
    <definedName name="wrn.all." localSheetId="1"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1"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1"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1"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1" hidden="1">{"AnnualRentRoll",#N/A,FALSE,"RentRoll"}</definedName>
    <definedName name="wrn.AnnualRentRoll." hidden="1">{"AnnualRentRoll",#N/A,FALSE,"RentRoll"}</definedName>
    <definedName name="wrn.Barbara._.Modular._.Indirects." localSheetId="1"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1" hidden="1">{"Base Year Demand",#N/A,FALSE,"Demand-Base Year"}</definedName>
    <definedName name="wrn.BaseYearDemand." hidden="1">{"Base Year Demand",#N/A,FALSE,"Demand-Base Year"}</definedName>
    <definedName name="wrn.Birdie." localSheetId="1" hidden="1">{#N/A,#N/A,FALSE,"Trans Summary";#N/A,#N/A,FALSE,"Proforma Five Yr";#N/A,#N/A,FALSE,"Occ and Rate"}</definedName>
    <definedName name="wrn.Birdie." hidden="1">{#N/A,#N/A,FALSE,"Trans Summary";#N/A,#N/A,FALSE,"Proforma Five Yr";#N/A,#N/A,FALSE,"Occ and Rate"}</definedName>
    <definedName name="wrn.BM." localSheetId="1" hidden="1">{#N/A,#N/A,FALSE,"CCTV"}</definedName>
    <definedName name="wrn.BM." hidden="1">{#N/A,#N/A,FALSE,"CCTV"}</definedName>
    <definedName name="wrn.Both._.Outputs." localSheetId="1" hidden="1">{"LTV Output",#N/A,FALSE,"Output";"DCR Output",#N/A,FALSE,"Output"}</definedName>
    <definedName name="wrn.Both._.Outputs." hidden="1">{"LTV Output",#N/A,FALSE,"Output";"DCR Output",#N/A,FALSE,"Output"}</definedName>
    <definedName name="wrn.Chandana." localSheetId="1" hidden="1">{#N/A,#N/A,FALSE,"VCR"}</definedName>
    <definedName name="wrn.Chandana." hidden="1">{#N/A,#N/A,FALSE,"VCR"}</definedName>
    <definedName name="wrn.CHIEF._.REVIEW." localSheetId="1"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1" hidden="1">{"DBANK",#N/A,FALSE,"PriceE";"CKTS",#N/A,FALSE,"PriceE"}</definedName>
    <definedName name="wrn.CIRCUITS." hidden="1">{"DBANK",#N/A,FALSE,"PriceE";"CKTS",#N/A,FALSE,"PriceE"}</definedName>
    <definedName name="wrn.COMBINED." localSheetId="1"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1"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1"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1"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hidden="1">{"Cost Summary",#N/A,FALSE,"B";"Cost Detail 1",#N/A,FALSE,"C";"Cost Detail 2",#N/A,FALSE,"C"}</definedName>
    <definedName name="wrn.COST_SHEETS." localSheetId="1"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hidden="1">{#N/A,#N/A,FALSE,"MARCH"}</definedName>
    <definedName name="wrn.CVR._.FOR._.DIRECTORS." localSheetId="1"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1" hidden="1">{"data",#N/A,FALSE,"INPUT"}</definedName>
    <definedName name="wrn.data." hidden="1">{"data",#N/A,FALSE,"INPUT"}</definedName>
    <definedName name="wrn.DCR._.Output." localSheetId="1" hidden="1">{"DCR Output",#N/A,FALSE,"Output"}</definedName>
    <definedName name="wrn.DCR._.Output." hidden="1">{"DCR Output",#N/A,FALSE,"Output"}</definedName>
    <definedName name="wrn.Demand._.Calcs." localSheetId="1" hidden="1">{#N/A,#N/A,FALSE,"Demand Calcs"}</definedName>
    <definedName name="wrn.Demand._.Calcs." hidden="1">{#N/A,#N/A,FALSE,"Demand Calcs"}</definedName>
    <definedName name="wrn.Demand._.Inputs." localSheetId="1" hidden="1">{#N/A,#N/A,FALSE,"Demand Inputs"}</definedName>
    <definedName name="wrn.Demand._.Inputs." hidden="1">{#N/A,#N/A,FALSE,"Demand Inputs"}</definedName>
    <definedName name="wrn.DRB._.CLAIMS._.FOR._.BILL._.A3._.SIZ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1"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1" hidden="1">{#N/A,#N/A,FALSE,"ExitStratigy"}</definedName>
    <definedName name="wrn.ExitAndSalesAssumptions." hidden="1">{#N/A,#N/A,FALSE,"ExitStratigy"}</definedName>
    <definedName name="wrn.Fair._.Share._.Calcs." localSheetId="1" hidden="1">{#N/A,#N/A,FALSE,"Fair Share"}</definedName>
    <definedName name="wrn.Fair._.Share._.Calcs." hidden="1">{#N/A,#N/A,FALSE,"Fair Share"}</definedName>
    <definedName name="wrn.FINAL._.ACCOUNT." localSheetId="1"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1"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1" hidden="1">{#N/A,#N/A,FALSE,"Final Output"}</definedName>
    <definedName name="wrn.Final._.Output." hidden="1">{#N/A,#N/A,FALSE,"Final Output"}</definedName>
    <definedName name="wrn.Final._.Valuation." localSheetId="1"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1"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1"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1"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1" hidden="1">{#N/A,#N/A,FALSE,"ACQ_GRAPHS";#N/A,#N/A,FALSE,"T_1 GRAPHS";#N/A,#N/A,FALSE,"T_2 GRAPHS";#N/A,#N/A,FALSE,"COMB_GRAPHS"}</definedName>
    <definedName name="wrn.GRAPHS." hidden="1">{#N/A,#N/A,FALSE,"ACQ_GRAPHS";#N/A,#N/A,FALSE,"T_1 GRAPHS";#N/A,#N/A,FALSE,"T_2 GRAPHS";#N/A,#N/A,FALSE,"COMB_GRAPHS"}</definedName>
    <definedName name="wrn.Harley._.House." localSheetId="1" hidden="1">{"HarleyHouse",#N/A,FALSE,"Elem Cost( New Bld) "}</definedName>
    <definedName name="wrn.Harley._.House." hidden="1">{"HarleyHouse",#N/A,FALSE,"Elem Cost( New Bld) "}</definedName>
    <definedName name="wrn.Inputs." localSheetId="1" hidden="1">{"Inflation-BaseYear",#N/A,FALSE,"Inputs"}</definedName>
    <definedName name="wrn.Inputs." hidden="1">{"Inflation-BaseYear",#N/A,FALSE,"Inputs"}</definedName>
    <definedName name="wrn.Interim._.Valuation." localSheetId="1"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1" hidden="1">{"IntDetail",#N/A,FALSE,"Reports";"IntSummary",#N/A,FALSE,"Reports"}</definedName>
    <definedName name="wrn.Internal._.Detail." hidden="1">{"IntDetail",#N/A,FALSE,"Reports";"IntSummary",#N/A,FALSE,"Reports"}</definedName>
    <definedName name="wrn.Investment._.Review." localSheetId="1"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1"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1" hidden="1">{#N/A,#N/A,FALSE,"Latent"}</definedName>
    <definedName name="wrn.Latent._.Demand._.Inputs." hidden="1">{#N/A,#N/A,FALSE,"Latent"}</definedName>
    <definedName name="wrn.LeadsAPL." localSheetId="1"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1"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1"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1"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1"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1"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1" hidden="1">{#N/A,#N/A,FALSE,"LoanAssumptions"}</definedName>
    <definedName name="wrn.LoanInformation." hidden="1">{#N/A,#N/A,FALSE,"LoanAssumptions"}</definedName>
    <definedName name="wrn.LTV._.Output." localSheetId="1"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1"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1" hidden="1">{"MonthlyRentRoll",#N/A,FALSE,"RentRoll"}</definedName>
    <definedName name="wrn.MonthlyRentRoll." hidden="1">{"MonthlyRentRoll",#N/A,FALSE,"RentRoll"}</definedName>
    <definedName name="wrn.Occupancy._.Calcs." localSheetId="1" hidden="1">{#N/A,#N/A,FALSE,"Occ. Calcs"}</definedName>
    <definedName name="wrn.Occupancy._.Calcs." hidden="1">{#N/A,#N/A,FALSE,"Occ. Calcs"}</definedName>
    <definedName name="wrn.ON_COSTS." localSheetId="1" hidden="1">{#N/A,#N/A,FALSE,"Summary";#N/A,#N/A,FALSE,"Plant";#N/A,#N/A,FALSE,"Staff";#N/A,#N/A,FALSE,"Prelim";#N/A,#N/A,FALSE,"Others"}</definedName>
    <definedName name="wrn.ON_COSTS." hidden="1">{#N/A,#N/A,FALSE,"Summary";#N/A,#N/A,FALSE,"Plant";#N/A,#N/A,FALSE,"Staff";#N/A,#N/A,FALSE,"Prelim";#N/A,#N/A,FALSE,"Others"}</definedName>
    <definedName name="wrn.One._.Pager._.plus._.Technicals." localSheetId="1" hidden="1">{#N/A,#N/A,FALSE,"One Pager";#N/A,#N/A,FALSE,"Technical"}</definedName>
    <definedName name="wrn.One._.Pager._.plus._.Technicals." hidden="1">{#N/A,#N/A,FALSE,"One Pager";#N/A,#N/A,FALSE,"Technical"}</definedName>
    <definedName name="wrn.OperatingAssumtions." localSheetId="1" hidden="1">{#N/A,#N/A,FALSE,"OperatingAssumptions"}</definedName>
    <definedName name="wrn.OperatingAssumtions." hidden="1">{#N/A,#N/A,FALSE,"OperatingAssumptions"}</definedName>
    <definedName name="wrn.Operations._.Review." localSheetId="1"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1"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1" hidden="1">{#N/A,#N/A,FALSE,"O-RDD";#N/A,#N/A,FALSE,"O-ODrs"}</definedName>
    <definedName name="wrn.Others." hidden="1">{#N/A,#N/A,FALSE,"O-RDD";#N/A,#N/A,FALSE,"O-ODrs"}</definedName>
    <definedName name="wrn.Output3Column." localSheetId="1" hidden="1">{"Output-3Column",#N/A,FALSE,"Output"}</definedName>
    <definedName name="wrn.Output3Column." hidden="1">{"Output-3Column",#N/A,FALSE,"Output"}</definedName>
    <definedName name="wrn.OutputAll." localSheetId="1" hidden="1">{"Output-All",#N/A,FALSE,"Output"}</definedName>
    <definedName name="wrn.OutputAll." hidden="1">{"Output-All",#N/A,FALSE,"Output"}</definedName>
    <definedName name="wrn.OutputBaseYear." localSheetId="1" hidden="1">{"Output-BaseYear",#N/A,FALSE,"Output"}</definedName>
    <definedName name="wrn.OutputBaseYear." hidden="1">{"Output-BaseYear",#N/A,FALSE,"Output"}</definedName>
    <definedName name="wrn.OutputMin." localSheetId="1" hidden="1">{"Output-Min",#N/A,FALSE,"Output"}</definedName>
    <definedName name="wrn.OutputMin." hidden="1">{"Output-Min",#N/A,FALSE,"Output"}</definedName>
    <definedName name="wrn.OutputPercent." localSheetId="1" hidden="1">{"Output%",#N/A,FALSE,"Output"}</definedName>
    <definedName name="wrn.OutputPercent." hidden="1">{"Output%",#N/A,FALSE,"Output"}</definedName>
    <definedName name="wrn.Package." localSheetId="1"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1" hidden="1">{#N/A,#N/A,FALSE,"Mkt Pen"}</definedName>
    <definedName name="wrn.Penetration." hidden="1">{#N/A,#N/A,FALSE,"Mkt Pen"}</definedName>
    <definedName name="wrn.Phase._.I." localSheetId="1" hidden="1">{#N/A,#N/A,FALSE,"Transaction Summary-DTW";#N/A,#N/A,FALSE,"Proforma Five Yr";#N/A,#N/A,FALSE,"Occ and Rate"}</definedName>
    <definedName name="wrn.Phase._.I." hidden="1">{#N/A,#N/A,FALSE,"Transaction Summary-DTW";#N/A,#N/A,FALSE,"Proforma Five Yr";#N/A,#N/A,FALSE,"Occ and Rate"}</definedName>
    <definedName name="wrn.pr3sty." localSheetId="1" hidden="1">{#N/A,#N/A,FALSE,"intag";#N/A,#N/A,FALSE,"budg";#N/A,#N/A,FALSE,"samtl"}</definedName>
    <definedName name="wrn.pr3sty." hidden="1">{#N/A,#N/A,FALSE,"intag";#N/A,#N/A,FALSE,"budg";#N/A,#N/A,FALSE,"samtl"}</definedName>
    <definedName name="wrn.pr3sty.neu" localSheetId="1" hidden="1">{#N/A,#N/A,FALSE,"intag";#N/A,#N/A,FALSE,"budg";#N/A,#N/A,FALSE,"samtl"}</definedName>
    <definedName name="wrn.pr3sty.neu" hidden="1">{#N/A,#N/A,FALSE,"intag";#N/A,#N/A,FALSE,"budg";#N/A,#N/A,FALSE,"samtl"}</definedName>
    <definedName name="wrn.Presentation." localSheetId="1"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1" hidden="1">{#N/A,#N/A,FALSE,"Primary"}</definedName>
    <definedName name="wrn.Primary._.Competition." hidden="1">{#N/A,#N/A,FALSE,"Primary"}</definedName>
    <definedName name="wrn.Principal." localSheetId="1" hidden="1">{#N/A,#N/A,FALSE,"Principal";#N/A,#N/A,FALSE,"Principal2"}</definedName>
    <definedName name="wrn.Principal." hidden="1">{#N/A,#N/A,FALSE,"Principal";#N/A,#N/A,FALSE,"Principal2"}</definedName>
    <definedName name="wrn.Print." localSheetId="1" hidden="1">{"vi1",#N/A,FALSE,"Financial Statements";"vi2",#N/A,FALSE,"Financial Statements";#N/A,#N/A,FALSE,"DCF"}</definedName>
    <definedName name="wrn.Print." hidden="1">{"vi1",#N/A,FALSE,"Financial Statements";"vi2",#N/A,FALSE,"Financial Statements";#N/A,#N/A,FALSE,"DCF"}</definedName>
    <definedName name="wrn.Print._.4." localSheetId="1"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1"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hidden="1">{#N/A,#N/A,FALSE,"summary";#N/A,#N/A,FALSE,"preliminy";#N/A,#N/A,FALSE,"bill 3";#N/A,#N/A,FALSE,"bill 4"}</definedName>
    <definedName name="wrn.Print.B" localSheetId="1" hidden="1">{"View1",#N/A,FALSE,"Sheet1";"View2",#N/A,FALSE,"Sheet1"}</definedName>
    <definedName name="wrn.Print.B" hidden="1">{"View1",#N/A,FALSE,"Sheet1";"View2",#N/A,FALSE,"Sheet1"}</definedName>
    <definedName name="wrn.print2" localSheetId="1" hidden="1">{"View1",#N/A,FALSE,"Sheet1";"View2",#N/A,FALSE,"Sheet1"}</definedName>
    <definedName name="wrn.print2" hidden="1">{"View1",#N/A,FALSE,"Sheet1";"View2",#N/A,FALSE,"Sheet1"}</definedName>
    <definedName name="wrn.PrintallD." localSheetId="1"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1"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1" hidden="1">{"View1",#N/A,FALSE,"Sheet1";"View2",#N/A,FALSE,"Sheet1"}</definedName>
    <definedName name="wrn.printb2" hidden="1">{"View1",#N/A,FALSE,"Sheet1";"View2",#N/A,FALSE,"Sheet1"}</definedName>
    <definedName name="wrn.PrintCurr." localSheetId="1" hidden="1">{#N/A,#N/A,FALSE,"Sheet1";#N/A,#N/A,FALSE,"Sheet2";#N/A,#N/A,FALSE,"Sheet3"}</definedName>
    <definedName name="wrn.PrintCurr." hidden="1">{#N/A,#N/A,FALSE,"Sheet1";#N/A,#N/A,FALSE,"Sheet2";#N/A,#N/A,FALSE,"Sheet3"}</definedName>
    <definedName name="wrn.PrintPrev1." localSheetId="1" hidden="1">{#N/A,#N/A,FALSE,"Sheet4";#N/A,#N/A,FALSE,"Sheet5";#N/A,#N/A,FALSE,"Sheet6"}</definedName>
    <definedName name="wrn.PrintPrev1." hidden="1">{#N/A,#N/A,FALSE,"Sheet4";#N/A,#N/A,FALSE,"Sheet5";#N/A,#N/A,FALSE,"Sheet6"}</definedName>
    <definedName name="wrn.PrintPrev2." localSheetId="1" hidden="1">{#N/A,#N/A,FALSE,"Sheet7";#N/A,#N/A,FALSE,"Sheet8";#N/A,#N/A,FALSE,"Sheet9"}</definedName>
    <definedName name="wrn.PrintPrev2." hidden="1">{#N/A,#N/A,FALSE,"Sheet7";#N/A,#N/A,FALSE,"Sheet8";#N/A,#N/A,FALSE,"Sheet9"}</definedName>
    <definedName name="wrn.Prints._.All." localSheetId="1"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1"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1"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1" hidden="1">{#N/A,#N/A,FALSE,"PropertyInfo"}</definedName>
    <definedName name="wrn.PropertyInformation." hidden="1">{#N/A,#N/A,FALSE,"PropertyInfo"}</definedName>
    <definedName name="wrn.Redundant._.Equipment._.Option." localSheetId="1" hidden="1">{"pumps",#N/A,FALSE,"Option"}</definedName>
    <definedName name="wrn.Redundant._.Equipment._.Option." hidden="1">{"pumps",#N/A,FALSE,"Option"}</definedName>
    <definedName name="wrn.Retention._.Statement." localSheetId="1"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1" hidden="1">{#N/A,#N/A,FALSE,"Secondary"}</definedName>
    <definedName name="wrn.Secondary._.Competition." hidden="1">{#N/A,#N/A,FALSE,"Secondary"}</definedName>
    <definedName name="wrn.Selected._.Sheets." localSheetId="1"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1"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1"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1" hidden="1">{#N/A,#N/A,FALSE,"Cover";#N/A,#N/A,FALSE,"Stack";#N/A,#N/A,FALSE,"Cost S";#N/A,#N/A,FALSE," CF";#N/A,#N/A,FALSE,"Investor"}</definedName>
    <definedName name="wrn.Short._.Print." hidden="1">{#N/A,#N/A,FALSE,"Cover";#N/A,#N/A,FALSE,"Stack";#N/A,#N/A,FALSE,"Cost S";#N/A,#N/A,FALSE," CF";#N/A,#N/A,FALSE,"Investor"}</definedName>
    <definedName name="wrn.Site._.expenses." localSheetId="1" hidden="1">{#N/A,#N/A,FALSE,"Expenses";#N/A,#N/A,FALSE,"Expenses"}</definedName>
    <definedName name="wrn.Site._.expenses." hidden="1">{#N/A,#N/A,FALSE,"Expenses";#N/A,#N/A,FALSE,"Expenses"}</definedName>
    <definedName name="wrn.Stat._.Auths." localSheetId="1"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1" hidden="1">{"turbine",#N/A,FALSE,"Option"}</definedName>
    <definedName name="wrn.STG._.BLDG._.ENCLOSURE." hidden="1">{"turbine",#N/A,FALSE,"Option"}</definedName>
    <definedName name="wrn.struckgi." localSheetId="1" hidden="1">{#N/A,#N/A,TRUE,"arnitower";#N/A,#N/A,TRUE,"arnigarage "}</definedName>
    <definedName name="wrn.struckgi." hidden="1">{#N/A,#N/A,TRUE,"arnitower";#N/A,#N/A,TRUE,"arnigarage "}</definedName>
    <definedName name="wrn.Subbies." localSheetId="1"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1"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1" hidden="1">{"Retention",#N/A,FALSE,"Supplier";"Contract Sums",#N/A,FALSE,"Supplier";"Accounts",#N/A,FALSE,"Supplier"}</definedName>
    <definedName name="wrn.Suppliers." hidden="1">{"Retention",#N/A,FALSE,"Supplier";"Contract Sums",#N/A,FALSE,"Supplier";"Accounts",#N/A,FALSE,"Supplier"}</definedName>
    <definedName name="wrn.Supply._.Additions." localSheetId="1" hidden="1">{#N/A,#N/A,FALSE,"Supply Addn"}</definedName>
    <definedName name="wrn.Supply._.Additions." hidden="1">{#N/A,#N/A,FALSE,"Supply Addn"}</definedName>
    <definedName name="wrn.TEST." localSheetId="1" hidden="1">{#N/A,#N/A,FALSE,"估價單  (3)"}</definedName>
    <definedName name="wrn.TEST." hidden="1">{#N/A,#N/A,FALSE,"估價單  (3)"}</definedName>
    <definedName name="wrn.Totar." localSheetId="1" hidden="1">{"Totax",#N/A,FALSE,"Sheet1";#N/A,#N/A,FALSE,"Law Output"}</definedName>
    <definedName name="wrn.Totar." hidden="1">{"Totax",#N/A,FALSE,"Sheet1";#N/A,#N/A,FALSE,"Law Output"}</definedName>
    <definedName name="wrn.Tycon._.Model." localSheetId="1" hidden="1">{"rtn",#N/A,FALSE,"RTN";"tables",#N/A,FALSE,"RTN";"cf",#N/A,FALSE,"CF";"stats",#N/A,FALSE,"Stats";"prop",#N/A,FALSE,"Prop"}</definedName>
    <definedName name="wrn.Tycon._.Model." hidden="1">{"rtn",#N/A,FALSE,"RTN";"tables",#N/A,FALSE,"RTN";"cf",#N/A,FALSE,"CF";"stats",#N/A,FALSE,"Stats";"prop",#N/A,FALSE,"Prop"}</definedName>
    <definedName name="wrn.valn." localSheetId="1" hidden="1">{#N/A,#N/A,TRUE,"valbd";#N/A,#N/A,TRUE,"Summy"}</definedName>
    <definedName name="wrn.valn." hidden="1">{#N/A,#N/A,TRUE,"valbd";#N/A,#N/A,TRUE,"Summy"}</definedName>
    <definedName name="wrn.VALUATION." localSheetId="1"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hidden="1">{#N/A,#N/A,TRUE,"Cover";#N/A,#N/A,TRUE,"Conts";#N/A,#N/A,TRUE,"VOS";#N/A,#N/A,TRUE,"Warrington";#N/A,#N/A,TRUE,"Widnes"}</definedName>
    <definedName name="wrn.WHOUSE._.CT." localSheetId="1" hidden="1">{"WESTINGHOUSE",#N/A,FALSE,"Option"}</definedName>
    <definedName name="wrn.WHOUSE._.CT." hidden="1">{"WESTINGHOUSE",#N/A,FALSE,"Option"}</definedName>
    <definedName name="wrn.WorkBook._.Print."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hidden="1">{#N/A,#N/A,FALSE,"전력간선"}</definedName>
    <definedName name="wrn.구조2." localSheetId="1" hidden="1">{#N/A,#N/A,FALSE,"구조2"}</definedName>
    <definedName name="wrn.구조2." hidden="1">{#N/A,#N/A,FALSE,"구조2"}</definedName>
    <definedName name="wrn.단가표지." localSheetId="1"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hidden="1">{#N/A,#N/A,FALSE,"배수1"}</definedName>
    <definedName name="wrn.배수2." localSheetId="1" hidden="1">{#N/A,#N/A,FALSE,"배수2"}</definedName>
    <definedName name="wrn.배수2." hidden="1">{#N/A,#N/A,FALSE,"배수2"}</definedName>
    <definedName name="wrn.부대1." localSheetId="1" hidden="1">{#N/A,#N/A,FALSE,"부대1"}</definedName>
    <definedName name="wrn.부대1." hidden="1">{#N/A,#N/A,FALSE,"부대1"}</definedName>
    <definedName name="wrn.부대2." localSheetId="1"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hidden="1">{#N/A,#N/A,FALSE,"운반시간"}</definedName>
    <definedName name="wrn.이인주." localSheetId="1" hidden="1">{#N/A,#N/A,FALSE,"물량산출"}</definedName>
    <definedName name="wrn.이인주." hidden="1">{#N/A,#N/A,FALSE,"물량산출"}</definedName>
    <definedName name="wrn.이정표." localSheetId="1"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hidden="1">{#N/A,#N/A,TRUE,"사업자등록증 (2)"}</definedName>
    <definedName name="wrn.철골집계표._.5칸." localSheetId="1" hidden="1">{#N/A,#N/A,FALSE,"Sheet1"}</definedName>
    <definedName name="wrn.철골집계표._.5칸." hidden="1">{#N/A,#N/A,FALSE,"Sheet1"}</definedName>
    <definedName name="wrn.토공1." localSheetId="1" hidden="1">{#N/A,#N/A,FALSE,"구조1"}</definedName>
    <definedName name="wrn.토공1." hidden="1">{#N/A,#N/A,FALSE,"구조1"}</definedName>
    <definedName name="wrn.토공2." localSheetId="1"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hidden="1">{#N/A,#N/A,FALSE,"포장1";#N/A,#N/A,FALSE,"포장1"}</definedName>
    <definedName name="wrn.포장2." localSheetId="1" hidden="1">{#N/A,#N/A,FALSE,"포장2"}</definedName>
    <definedName name="wrn.포장2." hidden="1">{#N/A,#N/A,FALSE,"포장2"}</definedName>
    <definedName name="wrn.포장단가." localSheetId="1" hidden="1">{#N/A,#N/A,FALSE,"포장단가"}</definedName>
    <definedName name="wrn.포장단가." hidden="1">{#N/A,#N/A,FALSE,"포장단가"}</definedName>
    <definedName name="wrn.표지목차." localSheetId="1" hidden="1">{#N/A,#N/A,FALSE,"표지목차"}</definedName>
    <definedName name="wrn.표지목차." hidden="1">{#N/A,#N/A,FALSE,"표지목차"}</definedName>
    <definedName name="wrn.혼합골재." localSheetId="1" hidden="1">{#N/A,#N/A,FALSE,"혼합골재"}</definedName>
    <definedName name="wrn.혼합골재." hidden="1">{#N/A,#N/A,FALSE,"혼합골재"}</definedName>
    <definedName name="wrnfulla" localSheetId="1"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1"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1"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1"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hidden="1">{#N/A,#N/A,TRUE,"Cover";#N/A,#N/A,TRUE,"Conts";#N/A,#N/A,TRUE,"VOS";#N/A,#N/A,TRUE,"Warrington";#N/A,#N/A,TRUE,"Widnes"}</definedName>
    <definedName name="WRS" localSheetId="1"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1" hidden="1">{"'Break down'!$A$4"}</definedName>
    <definedName name="wrw" hidden="1">{"'Break down'!$A$4"}</definedName>
    <definedName name="wryuwyrututwys" localSheetId="1" hidden="1">{#N/A,#N/A,TRUE,"Cover";#N/A,#N/A,TRUE,"Conts";#N/A,#N/A,TRUE,"VOS";#N/A,#N/A,TRUE,"Warrington";#N/A,#N/A,TRUE,"Widnes"}</definedName>
    <definedName name="wryuwyrututwys" hidden="1">{#N/A,#N/A,TRUE,"Cover";#N/A,#N/A,TRUE,"Conts";#N/A,#N/A,TRUE,"VOS";#N/A,#N/A,TRUE,"Warrington";#N/A,#N/A,TRUE,"Widnes"}</definedName>
    <definedName name="wtewtwet" localSheetId="1" hidden="1">{#N/A,#N/A,FALSE,"이정표"}</definedName>
    <definedName name="wtewtwet" hidden="1">{#N/A,#N/A,FALSE,"이정표"}</definedName>
    <definedName name="wtey" localSheetId="1"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hidden="1">{#N/A,#N/A,FALSE,"조골재"}</definedName>
    <definedName name="wtrwt" localSheetId="1"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hidden="1">{#N/A,#N/A,FALSE,"물량산출"}</definedName>
    <definedName name="wtwetert" localSheetId="1"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hidden="1">{#N/A,#N/A,TRUE,"Cover";#N/A,#N/A,TRUE,"Conts";#N/A,#N/A,TRUE,"VOS";#N/A,#N/A,TRUE,"Warrington";#N/A,#N/A,TRUE,"Widnes"}</definedName>
    <definedName name="wwr" localSheetId="1" hidden="1">{"'Break down'!$A$4"}</definedName>
    <definedName name="wwr" hidden="1">{"'Break down'!$A$4"}</definedName>
    <definedName name="wwwww" hidden="1">#REF!</definedName>
    <definedName name="wy7u7y" localSheetId="1" hidden="1">{#N/A,#N/A,TRUE,"Cover";#N/A,#N/A,TRUE,"Conts";#N/A,#N/A,TRUE,"VOS";#N/A,#N/A,TRUE,"Warrington";#N/A,#N/A,TRUE,"Widnes"}</definedName>
    <definedName name="wy7u7y" hidden="1">{#N/A,#N/A,TRUE,"Cover";#N/A,#N/A,TRUE,"Conts";#N/A,#N/A,TRUE,"VOS";#N/A,#N/A,TRUE,"Warrington";#N/A,#N/A,TRUE,"Widnes"}</definedName>
    <definedName name="xc" localSheetId="1"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1" hidden="1">{"'Break down'!$A$4"}</definedName>
    <definedName name="XLK" hidden="1">{"'Break down'!$A$4"}</definedName>
    <definedName name="xls" localSheetId="1"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1" hidden="1">{"'Break down'!$A$4"}</definedName>
    <definedName name="xls." hidden="1">{"'Break down'!$A$4"}</definedName>
    <definedName name="xls1" localSheetId="1" hidden="1">{"'Break down'!$A$4"}</definedName>
    <definedName name="xls1" hidden="1">{"'Break down'!$A$4"}</definedName>
    <definedName name="xls2" localSheetId="1" hidden="1">{"'Break down'!$A$4"}</definedName>
    <definedName name="xls2" hidden="1">{"'Break down'!$A$4"}</definedName>
    <definedName name="XLSS" localSheetId="1" hidden="1">{"'Break down'!$A$4"}</definedName>
    <definedName name="XLSS" hidden="1">{"'Break down'!$A$4"}</definedName>
    <definedName name="xlst" localSheetId="1" hidden="1">{"'Break down'!$A$4"}</definedName>
    <definedName name="xlst" hidden="1">{"'Break down'!$A$4"}</definedName>
    <definedName name="XREF_COLUMN_1" localSheetId="1" hidden="1">#REF!</definedName>
    <definedName name="XREF_COLUMN_1" hidden="1">#REF!</definedName>
    <definedName name="XREF_COLUMN_15" localSheetId="1" hidden="1">[25]Consolidated!#REF!</definedName>
    <definedName name="XREF_COLUMN_15" hidden="1">[25]Consolidated!#REF!</definedName>
    <definedName name="XREF_COLUMN_7" localSheetId="1" hidden="1">#REF!</definedName>
    <definedName name="XREF_COLUMN_7" hidden="1">#REF!</definedName>
    <definedName name="XRefActiveRow" localSheetId="1" hidden="1">#REF!</definedName>
    <definedName name="XRefActiveRow" hidden="1">#REF!</definedName>
    <definedName name="XRefColumnsCount" hidden="1">12</definedName>
    <definedName name="XRefCopy1" localSheetId="1" hidden="1">#REF!</definedName>
    <definedName name="XRefCopy1" hidden="1">#REF!</definedName>
    <definedName name="XRefCopy1Row" localSheetId="1" hidden="1">#REF!</definedName>
    <definedName name="XRefCopy1Row" hidden="1">#REF!</definedName>
    <definedName name="XRefCopy2" localSheetId="1" hidden="1">#REF!</definedName>
    <definedName name="XRefCopy2" hidden="1">#REF!</definedName>
    <definedName name="XRefCopy3" hidden="1">#REF!</definedName>
    <definedName name="XRefCopy7Row" hidden="1">[21]XREF!#REF!</definedName>
    <definedName name="XRefCopyRangeCount" hidden="1">7</definedName>
    <definedName name="XRefPaste1" hidden="1">#REF!</definedName>
    <definedName name="XRefPaste110Row" hidden="1">[21]XREF!#REF!</definedName>
    <definedName name="XRefPaste110Row1" hidden="1">[21]XREF!#REF!</definedName>
    <definedName name="XRefPaste111Row" hidden="1">[21]XREF!#REF!</definedName>
    <definedName name="XRefPaste112Row" hidden="1">[21]XREF!#REF!</definedName>
    <definedName name="XRefPaste113Row" hidden="1">[21]XREF!#REF!</definedName>
    <definedName name="XRefPaste120Row" hidden="1">[21]XREF!#REF!</definedName>
    <definedName name="XRefPaste121Row" hidden="1">[21]XREF!#REF!</definedName>
    <definedName name="XRefPaste1Row" localSheetId="1" hidden="1">#REF!</definedName>
    <definedName name="XRefPaste1Row" hidden="1">#REF!</definedName>
    <definedName name="XRefPasteRangeCount" hidden="1">142</definedName>
    <definedName name="xxxx" localSheetId="1" hidden="1">[10]FitOutConfCentre!#REF!</definedName>
    <definedName name="xxxx" hidden="1">[10]FitOutConfCentre!#REF!</definedName>
    <definedName name="xxxxxxx" localSheetId="1" hidden="1">{#N/A,#N/A,FALSE,"MARCH"}</definedName>
    <definedName name="xxxxxxx" hidden="1">{#N/A,#N/A,FALSE,"MARCH"}</definedName>
    <definedName name="yes" localSheetId="1"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localSheetId="1" hidden="1">#REF!</definedName>
    <definedName name="yh" hidden="1">#REF!</definedName>
    <definedName name="yhrsh" localSheetId="1"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hidden="1">{#N/A,#N/A,TRUE,"Cover";#N/A,#N/A,TRUE,"Conts";#N/A,#N/A,TRUE,"VOS";#N/A,#N/A,TRUE,"Warrington";#N/A,#N/A,TRUE,"Widnes"}</definedName>
    <definedName name="ynkim" localSheetId="1"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hidden="1">{#N/A,#N/A,FALSE,"골재소요량";#N/A,#N/A,FALSE,"골재소요량"}</definedName>
    <definedName name="yrtyerye" localSheetId="1" hidden="1">{#N/A,#N/A,FALSE,"전력간선"}</definedName>
    <definedName name="yrtyerye" hidden="1">{#N/A,#N/A,FALSE,"전력간선"}</definedName>
    <definedName name="yrtyet" localSheetId="1"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1"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hidden="1">{#N/A,#N/A,TRUE,"Cover";#N/A,#N/A,TRUE,"Conts";#N/A,#N/A,TRUE,"VOS";#N/A,#N/A,TRUE,"Warrington";#N/A,#N/A,TRUE,"Widnes"}</definedName>
    <definedName name="ytr" localSheetId="1" hidden="1">{"'Break down'!$A$4"}</definedName>
    <definedName name="ytr" hidden="1">{"'Break down'!$A$4"}</definedName>
    <definedName name="ytuloioio" localSheetId="1"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1" hidden="1">{"'Break down'!$A$4"}</definedName>
    <definedName name="yui" hidden="1">{"'Break down'!$A$4"}</definedName>
    <definedName name="yup" localSheetId="1" hidden="1">{"'Break down'!$A$4"}</definedName>
    <definedName name="yup" hidden="1">{"'Break down'!$A$4"}</definedName>
    <definedName name="yuti7i78o" localSheetId="1" hidden="1">{#N/A,#N/A,TRUE,"Cover";#N/A,#N/A,TRUE,"Conts";#N/A,#N/A,TRUE,"VOS";#N/A,#N/A,TRUE,"Warrington";#N/A,#N/A,TRUE,"Widnes"}</definedName>
    <definedName name="yuti7i78o" hidden="1">{#N/A,#N/A,TRUE,"Cover";#N/A,#N/A,TRUE,"Conts";#N/A,#N/A,TRUE,"VOS";#N/A,#N/A,TRUE,"Warrington";#N/A,#N/A,TRUE,"Widnes"}</definedName>
    <definedName name="yy" localSheetId="1" hidden="1">{"'장비'!$A$3:$M$12"}</definedName>
    <definedName name="yy" hidden="1">{"'장비'!$A$3:$M$12"}</definedName>
    <definedName name="yyyy" localSheetId="1"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1"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'[26]GM &amp; TA'!$F$1:$F$65536,'[26]GM &amp; TA'!$G$1:$G$65536,'[26]GM &amp; TA'!$I$1:$T$65536</definedName>
    <definedName name="Z_64FBE21F_D610_4122_B662_C1CA556F0E6B_.wvu.Rows" hidden="1">[27]Macro!$A$9:$IV$47,[27]Macro!$A$49:$IV$49</definedName>
    <definedName name="Z_821080B5_A53F_46D5_A7A8_C550E9A6DB8E_.wvu.Rows" localSheetId="1" hidden="1">#REF!</definedName>
    <definedName name="Z_821080B5_A53F_46D5_A7A8_C550E9A6DB8E_.wvu.Rows" hidden="1">#REF!</definedName>
    <definedName name="Z_893D3CDD_E6EC_4FBE_9F4B_7C063AADDAA3_.wvu.FilterData" localSheetId="1" hidden="1">#REF!</definedName>
    <definedName name="Z_893D3CDD_E6EC_4FBE_9F4B_7C063AADDAA3_.wvu.FilterData" hidden="1">#REF!</definedName>
    <definedName name="Z_893D3CDD_E6EC_4FBE_9F4B_7C063AADDAA3_.wvu.PrintTitles" localSheetId="1"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hidden="1">[13]BID!$A$1:$A$4</definedName>
    <definedName name="zaed" localSheetId="1"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hidden="1">{#N/A,#N/A,TRUE,"Cover";#N/A,#N/A,TRUE,"Conts";#N/A,#N/A,TRUE,"VOS";#N/A,#N/A,TRUE,"Warrington";#N/A,#N/A,TRUE,"Widnes"}</definedName>
    <definedName name="zero" localSheetId="1" hidden="1">{"Output%",#N/A,FALSE,"Output"}</definedName>
    <definedName name="zero" hidden="1">{"Output%",#N/A,FALSE,"Output"}</definedName>
    <definedName name="Zip1" localSheetId="1"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1"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1" hidden="1">{#N/A,#N/A,TRUE,"Cover";#N/A,#N/A,TRUE,"Conts";#N/A,#N/A,TRUE,"VOS";#N/A,#N/A,TRUE,"Warrington";#N/A,#N/A,TRUE,"Widnes"}</definedName>
    <definedName name="zxdvzdv" hidden="1">{#N/A,#N/A,TRUE,"Cover";#N/A,#N/A,TRUE,"Conts";#N/A,#N/A,TRUE,"VOS";#N/A,#N/A,TRUE,"Warrington";#N/A,#N/A,TRUE,"Widnes"}</definedName>
    <definedName name="zxgsdfg" localSheetId="1" hidden="1">{"'Bill No. 7'!$A$1:$G$32"}</definedName>
    <definedName name="zxgsdfg" hidden="1">{"'Bill No. 7'!$A$1:$G$32"}</definedName>
    <definedName name="zxx" hidden="1">[10]FitOutConfCentre!#REF!</definedName>
    <definedName name="ZYZ" hidden="1">[11]FitOutConfCentre!#REF!</definedName>
    <definedName name="zzz" localSheetId="1" hidden="1">#REF!</definedName>
    <definedName name="zzz" hidden="1">#REF!</definedName>
    <definedName name="ZZZZZZZZZZZZZZ" localSheetId="1" hidden="1">#REF!</definedName>
    <definedName name="ZZZZZZZZZZZZZZ" hidden="1">#REF!</definedName>
    <definedName name="ㄱ미" localSheetId="1" hidden="1">{#N/A,#N/A,TRUE,"Basic";#N/A,#N/A,TRUE,"EXT-TABLE";#N/A,#N/A,TRUE,"STEEL";#N/A,#N/A,TRUE,"INT-Table";#N/A,#N/A,TRUE,"STEEL";#N/A,#N/A,TRUE,"Door"}</definedName>
    <definedName name="ㄱ미" hidden="1">{#N/A,#N/A,TRUE,"Basic";#N/A,#N/A,TRUE,"EXT-TABLE";#N/A,#N/A,TRUE,"STEEL";#N/A,#N/A,TRUE,"INT-Table";#N/A,#N/A,TRUE,"STEEL";#N/A,#N/A,TRUE,"Door"}</definedName>
    <definedName name="ㄱㅈㅎ" hidden="1">[13]BID!$A$1:$A$1714</definedName>
    <definedName name="가설계획" localSheetId="1"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1"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팀별" localSheetId="1" hidden="1">{#N/A,#N/A,FALSE,"지침";#N/A,#N/A,FALSE,"환경분석";#N/A,#N/A,FALSE,"Sheet16"}</definedName>
    <definedName name="건축팀별" hidden="1">{#N/A,#N/A,FALSE,"지침";#N/A,#N/A,FALSE,"환경분석";#N/A,#N/A,FALSE,"Sheet16"}</definedName>
    <definedName name="겉표지" localSheetId="1" hidden="1">{#N/A,#N/A,TRUE,"Basic";#N/A,#N/A,TRUE,"EXT-TABLE";#N/A,#N/A,TRUE,"STEEL";#N/A,#N/A,TRUE,"INT-Table";#N/A,#N/A,TRUE,"STEEL";#N/A,#N/A,TRUE,"Door"}</definedName>
    <definedName name="겉표지" hidden="1">{#N/A,#N/A,TRUE,"Basic";#N/A,#N/A,TRUE,"EXT-TABLE";#N/A,#N/A,TRUE,"STEEL";#N/A,#N/A,TRUE,"INT-Table";#N/A,#N/A,TRUE,"STEEL";#N/A,#N/A,TRUE,"Door"}</definedName>
    <definedName name="견적" localSheetId="1"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1" hidden="1">{#N/A,#N/A,FALSE,"CCTV"}</definedName>
    <definedName name="견적SHEET" hidden="1">{#N/A,#N/A,FALSE,"CCTV"}</definedName>
    <definedName name="견적조건" hidden="1">'[28]steel total'!#REF!</definedName>
    <definedName name="견적품의서" localSheetId="1" hidden="1">{"'장비'!$A$3:$M$12"}</definedName>
    <definedName name="견적품의서" hidden="1">{"'장비'!$A$3:$M$12"}</definedName>
    <definedName name="계수" localSheetId="1"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hidden="1">{#N/A,#N/A,FALSE,"골재소요량";#N/A,#N/A,FALSE,"골재소요량"}</definedName>
    <definedName name="골조" localSheetId="1"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hidden="1">{#N/A,#N/A,FALSE,"물량산출"}</definedName>
    <definedName name="광덕기업" localSheetId="1"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hidden="1">{#N/A,#N/A,FALSE,"물량산출"}</definedName>
    <definedName name="금강고려" localSheetId="1"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hidden="1">{#N/A,#N/A,FALSE,"혼합골재"}</definedName>
    <definedName name="김" localSheetId="1" hidden="1">{#N/A,#N/A,TRUE,"Basic";#N/A,#N/A,TRUE,"EXT-TABLE";#N/A,#N/A,TRUE,"STEEL";#N/A,#N/A,TRUE,"INT-Table";#N/A,#N/A,TRUE,"STEEL";#N/A,#N/A,TRUE,"Door"}</definedName>
    <definedName name="김" hidden="1">{#N/A,#N/A,TRUE,"Basic";#N/A,#N/A,TRUE,"EXT-TABLE";#N/A,#N/A,TRUE,"STEEL";#N/A,#N/A,TRUE,"INT-Table";#N/A,#N/A,TRUE,"STEEL";#N/A,#N/A,TRUE,"Door"}</definedName>
    <definedName name="김1" localSheetId="1" hidden="1">{#N/A,#N/A,TRUE,"Basic";#N/A,#N/A,TRUE,"EXT-TABLE";#N/A,#N/A,TRUE,"STEEL";#N/A,#N/A,TRUE,"INT-Table";#N/A,#N/A,TRUE,"STEEL";#N/A,#N/A,TRUE,"Door"}</definedName>
    <definedName name="김1" hidden="1">{#N/A,#N/A,TRUE,"Basic";#N/A,#N/A,TRUE,"EXT-TABLE";#N/A,#N/A,TRUE,"STEEL";#N/A,#N/A,TRUE,"INT-Table";#N/A,#N/A,TRUE,"STEEL";#N/A,#N/A,TRUE,"Door"}</definedName>
    <definedName name="김3" localSheetId="1"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hidden="1">[13]BID!$A$1:$A$734</definedName>
    <definedName name="ㄴㄴ" localSheetId="1" hidden="1">{#N/A,#N/A,FALSE,"물량산출"}</definedName>
    <definedName name="ㄴㄴ" hidden="1">{#N/A,#N/A,FALSE,"물량산출"}</definedName>
    <definedName name="ㄴㅁ" hidden="1">[13]BID!$A$1:$A$4</definedName>
    <definedName name="ㄴㅇ" localSheetId="1"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1" hidden="1">{"'장비'!$A$3:$M$12"}</definedName>
    <definedName name="ㄷㄳ" hidden="1">{"'장비'!$A$3:$M$12"}</definedName>
    <definedName name="ㄷㄷㄷㄷ" localSheetId="1" hidden="1">{"'장비'!$A$3:$M$12"}</definedName>
    <definedName name="ㄷㄷㄷㄷ" hidden="1">{"'장비'!$A$3:$M$12"}</definedName>
    <definedName name="ㄷㅈㅂㄷ" localSheetId="1"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hidden="1">[13]BID!$C$1:$H$533</definedName>
    <definedName name="라미우드" localSheetId="1" hidden="1">{#N/A,#N/A,FALSE,"물량산출"}</definedName>
    <definedName name="라미우드" hidden="1">{#N/A,#N/A,FALSE,"물량산출"}</definedName>
    <definedName name="래그" localSheetId="1" hidden="1">{#N/A,#N/A,FALSE,"CCTV"}</definedName>
    <definedName name="래그" hidden="1">{#N/A,#N/A,FALSE,"CCTV"}</definedName>
    <definedName name="ㄻㄴㄹ" localSheetId="1" hidden="1">{#N/A,#N/A,FALSE,"물량산출"}</definedName>
    <definedName name="ㄻㄴㄹ" hidden="1">{#N/A,#N/A,FALSE,"물량산출"}</definedName>
    <definedName name="ㅁㅁ" localSheetId="1" hidden="1">{#N/A,#N/A,FALSE,"지침";#N/A,#N/A,FALSE,"환경분석";#N/A,#N/A,FALSE,"Sheet16"}</definedName>
    <definedName name="ㅁㅁ" hidden="1">{#N/A,#N/A,FALSE,"지침";#N/A,#N/A,FALSE,"환경분석";#N/A,#N/A,FALSE,"Sheet16"}</definedName>
    <definedName name="ㅁㅁㅁㅁ" localSheetId="1" hidden="1">{#N/A,#N/A,FALSE,"혼합골재"}</definedName>
    <definedName name="ㅁㅁㅁㅁ" hidden="1">{#N/A,#N/A,FALSE,"혼합골재"}</definedName>
    <definedName name="ㅁㅁㅁㅁㅁㅁ" hidden="1">[13]BID!$A$1:$A$2353</definedName>
    <definedName name="맨홀집계표" localSheetId="1" hidden="1">{#N/A,#N/A,FALSE,"포장단가"}</definedName>
    <definedName name="맨홀집계표" hidden="1">{#N/A,#N/A,FALSE,"포장단가"}</definedName>
    <definedName name="먁" hidden="1">#REF!</definedName>
    <definedName name="몰라" hidden="1">0</definedName>
    <definedName name="뭉" localSheetId="1" hidden="1">{"'장비'!$A$3:$M$12"}</definedName>
    <definedName name="뭉" hidden="1">{"'장비'!$A$3:$M$12"}</definedName>
    <definedName name="ㅂㅈㄱㅂㅈㄷㄱ" localSheetId="1" hidden="1">{"'장비'!$A$3:$M$12"}</definedName>
    <definedName name="ㅂㅈㄱㅂㅈㄷㄱ" hidden="1">{"'장비'!$A$3:$M$12"}</definedName>
    <definedName name="ㅂㅈㄷ" localSheetId="1" hidden="1">{"'장비'!$A$3:$M$12"}</definedName>
    <definedName name="ㅂㅈㄷ" hidden="1">{"'장비'!$A$3:$M$12"}</definedName>
    <definedName name="ㅂㅈㄷㄷㅂㅈㅈㅂ" localSheetId="1" hidden="1">{"'장비'!$A$3:$M$12"}</definedName>
    <definedName name="ㅂㅈㄷㄷㅂㅈㅈㅂ" hidden="1">{"'장비'!$A$3:$M$12"}</definedName>
    <definedName name="ㅂㅈㄷㅂㅈ" localSheetId="1" hidden="1">{"'장비'!$A$3:$M$12"}</definedName>
    <definedName name="ㅂㅈㄷㅂㅈ" hidden="1">{"'장비'!$A$3:$M$12"}</definedName>
    <definedName name="ㅂㅈㄷㅂㅈㅈㅂㄷ" localSheetId="1" hidden="1">{"'장비'!$A$3:$M$12"}</definedName>
    <definedName name="ㅂㅈㄷㅂㅈㅈㅂㄷ" hidden="1">{"'장비'!$A$3:$M$12"}</definedName>
    <definedName name="ㅂㅈㄷㅈㅂㄷ" localSheetId="1"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hidden="1">{#N/A,#N/A,FALSE,"표지목차"}</definedName>
    <definedName name="바보2" localSheetId="1" hidden="1">{#N/A,#N/A,FALSE,"운반시간"}</definedName>
    <definedName name="바보2" hidden="1">{#N/A,#N/A,FALSE,"운반시간"}</definedName>
    <definedName name="발코니난간" localSheetId="1" hidden="1">{#N/A,#N/A,FALSE,"물량산출"}</definedName>
    <definedName name="발코니난간" hidden="1">{#N/A,#N/A,FALSE,"물량산출"}</definedName>
    <definedName name="밥보" localSheetId="1" hidden="1">{#N/A,#N/A,FALSE,"표지목차"}</definedName>
    <definedName name="밥보" hidden="1">{#N/A,#N/A,FALSE,"표지목차"}</definedName>
    <definedName name="배수공집계_주요자재" localSheetId="1" hidden="1">{#N/A,#N/A,FALSE,"포장단가"}</definedName>
    <definedName name="배수공집계_주요자재" hidden="1">{#N/A,#N/A,FALSE,"포장단가"}</definedName>
    <definedName name="변경실행금액" localSheetId="1"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localSheetId="1" hidden="1">#REF!</definedName>
    <definedName name="부대공사" hidden="1">#REF!</definedName>
    <definedName name="부대토공2" localSheetId="1" hidden="1">{#N/A,#N/A,FALSE,"구조2"}</definedName>
    <definedName name="부대토공2" hidden="1">{#N/A,#N/A,FALSE,"구조2"}</definedName>
    <definedName name="ㅅㄱㄱㄷ" localSheetId="1" hidden="1">{"'장비'!$A$3:$M$12"}</definedName>
    <definedName name="ㅅㄱㄱㄷ" hidden="1">{"'장비'!$A$3:$M$12"}</definedName>
    <definedName name="ㅅㅅㅅㅅㅅ" localSheetId="1" hidden="1">{"'장비'!$A$3:$M$12"}</definedName>
    <definedName name="ㅅㅅㅅㅅㅅ" hidden="1">{"'장비'!$A$3:$M$12"}</definedName>
    <definedName name="사" hidden="1">[13]BID!$A$1:$A$1714</definedName>
    <definedName name="사1" localSheetId="1" hidden="1">{#N/A,#N/A,FALSE,"지침";#N/A,#N/A,FALSE,"환경분석";#N/A,#N/A,FALSE,"Sheet16"}</definedName>
    <definedName name="사1" hidden="1">{#N/A,#N/A,FALSE,"지침";#N/A,#N/A,FALSE,"환경분석";#N/A,#N/A,FALSE,"Sheet16"}</definedName>
    <definedName name="산출" localSheetId="1" hidden="1">#REF!</definedName>
    <definedName name="산출" hidden="1">#REF!</definedName>
    <definedName name="상각비2" localSheetId="1" hidden="1">#REF!</definedName>
    <definedName name="상각비2" hidden="1">#REF!</definedName>
    <definedName name="상주" localSheetId="1"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hidden="1">{#N/A,#N/A,FALSE,"지침";#N/A,#N/A,FALSE,"환경분석";#N/A,#N/A,FALSE,"Sheet16"}</definedName>
    <definedName name="샘풀카피" localSheetId="1" hidden="1">{#N/A,#N/A,FALSE,"CCTV"}</definedName>
    <definedName name="샘풀카피" hidden="1">{#N/A,#N/A,FALSE,"CCTV"}</definedName>
    <definedName name="샘플카피2" localSheetId="1" hidden="1">{#N/A,#N/A,FALSE,"CCTV"}</definedName>
    <definedName name="샘플카피2" hidden="1">{#N/A,#N/A,FALSE,"CCTV"}</definedName>
    <definedName name="샘플카피3" localSheetId="1" hidden="1">{#N/A,#N/A,FALSE,"CCTV"}</definedName>
    <definedName name="샘플카피3" hidden="1">{#N/A,#N/A,FALSE,"CCTV"}</definedName>
    <definedName name="석" localSheetId="1"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hidden="1">{"'별표'!$N$220"}</definedName>
    <definedName name="세전익익" localSheetId="1"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hidden="1">{#N/A,#N/A,FALSE,"지침";#N/A,#N/A,FALSE,"환경분석";#N/A,#N/A,FALSE,"Sheet16"}</definedName>
    <definedName name="쇼ㅗㅎ로" localSheetId="1" hidden="1">{"'장비'!$A$3:$M$12"}</definedName>
    <definedName name="쇼ㅗㅎ로" hidden="1">{"'장비'!$A$3:$M$12"}</definedName>
    <definedName name="수" localSheetId="1"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hidden="1">{#N/A,#N/A,FALSE,"전력간선"}</definedName>
    <definedName name="승" localSheetId="1"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hidden="1">{#N/A,#N/A,FALSE,"전력간선"}</definedName>
    <definedName name="ㅇㄴㅁ" hidden="1">[13]BID!$A$1:$A$4</definedName>
    <definedName name="ㅇㄹ" hidden="1">[13]BID!$C$1:$H$533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hidden="1">{#N/A,#N/A,FALSE,"지침";#N/A,#N/A,FALSE,"환경분석";#N/A,#N/A,FALSE,"Sheet16"}</definedName>
    <definedName name="억이상" localSheetId="1" hidden="1">{#N/A,#N/A,FALSE,"2~8번"}</definedName>
    <definedName name="억이상" hidden="1">{#N/A,#N/A,FALSE,"2~8번"}</definedName>
    <definedName name="업체" hidden="1">[13]BID!$A$1:$A$734</definedName>
    <definedName name="영업" localSheetId="1"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hidden="1">{#N/A,#N/A,FALSE,"지침";#N/A,#N/A,FALSE,"환경분석";#N/A,#N/A,FALSE,"Sheet16"}</definedName>
    <definedName name="오" hidden="1">[13]BID!$A$1:$A$4</definedName>
    <definedName name="울산" localSheetId="1" hidden="1">{#N/A,#N/A,FALSE,"물량산출"}</definedName>
    <definedName name="울산" hidden="1">{#N/A,#N/A,FALSE,"물량산출"}</definedName>
    <definedName name="원가" localSheetId="1" hidden="1">{#N/A,#N/A,FALSE,"운반시간"}</definedName>
    <definedName name="원가" hidden="1">{#N/A,#N/A,FALSE,"운반시간"}</definedName>
    <definedName name="원남내역" hidden="1">[13]BID!$A$1:$A$4</definedName>
    <definedName name="월별투입" localSheetId="1"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hidden="1">{#N/A,#N/A,FALSE,"운반시간"}</definedName>
    <definedName name="이슈" localSheetId="1"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hidden="1">[13]BID!$A$1:$A$4</definedName>
    <definedName name="일반" localSheetId="1"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hidden="1">[13]BID!#REF!</definedName>
    <definedName name="ㅈㄷ" localSheetId="1"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1" hidden="1">{#N/A,#N/A,FALSE,"估價單  (3)"}</definedName>
    <definedName name="저층부공내역" hidden="1">{#N/A,#N/A,FALSE,"估價單  (3)"}</definedName>
    <definedName name="저층부금액" localSheetId="1" hidden="1">{#N/A,#N/A,FALSE,"估價單  (3)"}</definedName>
    <definedName name="저층부금액" hidden="1">{#N/A,#N/A,FALSE,"估價單  (3)"}</definedName>
    <definedName name="저층부금액1" localSheetId="1"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hidden="1">{#N/A,#N/A,FALSE,"지침";#N/A,#N/A,FALSE,"환경분석";#N/A,#N/A,FALSE,"Sheet16"}</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hidden="1">[13]BID!#REF!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hidden="1">{#N/A,#N/A,FALSE,"혼합골재"}</definedName>
    <definedName name="철콘부대외" localSheetId="1" hidden="1">{#N/A,#N/A,FALSE,"Sheet1"}</definedName>
    <definedName name="철콘부대외" hidden="1">{#N/A,#N/A,FALSE,"Sheet1"}</definedName>
    <definedName name="총공" localSheetId="1"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hidden="1">{#N/A,#N/A,FALSE,"지침";#N/A,#N/A,FALSE,"환경분석";#N/A,#N/A,FALSE,"Sheet16"}</definedName>
    <definedName name="카메라" localSheetId="1" hidden="1">{#N/A,#N/A,FALSE,"전력간선"}</definedName>
    <definedName name="카메라" hidden="1">{#N/A,#N/A,FALSE,"전력간선"}</definedName>
    <definedName name="캐쉬" localSheetId="1"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hidden="1">{#N/A,#N/A,TRUE,"사업자등록증 (2)"}</definedName>
    <definedName name="토" hidden="1">[13]BID!$A$1:$A$47</definedName>
    <definedName name="토건공사비대비r" localSheetId="1" hidden="1">{"'장비'!$A$3:$M$12"}</definedName>
    <definedName name="토건공사비대비r" hidden="1">{"'장비'!$A$3:$M$12"}</definedName>
    <definedName name="토건업체" localSheetId="1" hidden="1">{"'장비'!$A$3:$M$12"}</definedName>
    <definedName name="토건업체" hidden="1">{"'장비'!$A$3:$M$12"}</definedName>
    <definedName name="토건집계표r" localSheetId="1" hidden="1">{"'장비'!$A$3:$M$12"}</definedName>
    <definedName name="토건집계표r" hidden="1">{"'장비'!$A$3:$M$12"}</definedName>
    <definedName name="토공2" localSheetId="1" hidden="1">{#N/A,#N/A,FALSE,"2~8번"}</definedName>
    <definedName name="토공2" hidden="1">{#N/A,#N/A,FALSE,"2~8번"}</definedName>
    <definedName name="토공전체" localSheetId="1" hidden="1">{#N/A,#N/A,FALSE,"운반시간"}</definedName>
    <definedName name="토공전체" hidden="1">{#N/A,#N/A,FALSE,"운반시간"}</definedName>
    <definedName name="토목설계" localSheetId="1"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1" hidden="1">{"'장비'!$A$3:$M$12"}</definedName>
    <definedName name="투찰예정가50" hidden="1">{"'장비'!$A$3:$M$12"}</definedName>
    <definedName name="투찰예정본부장" localSheetId="1" hidden="1">{"'장비'!$A$3:$M$12"}</definedName>
    <definedName name="투찰예정본부장" hidden="1">{"'장비'!$A$3:$M$12"}</definedName>
    <definedName name="팔" hidden="1">[13]BID!$A$1:$A$1714</definedName>
    <definedName name="포장2월ocf" localSheetId="1"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hidden="1">{#N/A,#N/A,FALSE,"지침";#N/A,#N/A,FALSE,"환경분석";#N/A,#N/A,FALSE,"Sheet16"}</definedName>
    <definedName name="표지" localSheetId="1" hidden="1">{#N/A,#N/A,TRUE,"Basic";#N/A,#N/A,TRUE,"EXT-TABLE";#N/A,#N/A,TRUE,"STEEL";#N/A,#N/A,TRUE,"INT-Table";#N/A,#N/A,TRUE,"STEEL";#N/A,#N/A,TRUE,"Door"}</definedName>
    <definedName name="표지" hidden="1">{#N/A,#N/A,TRUE,"Basic";#N/A,#N/A,TRUE,"EXT-TABLE";#N/A,#N/A,TRUE,"STEEL";#N/A,#N/A,TRUE,"INT-Table";#N/A,#N/A,TRUE,"STEEL";#N/A,#N/A,TRUE,"Door"}</definedName>
    <definedName name="표지2" localSheetId="1" hidden="1">#REF!</definedName>
    <definedName name="표지2" hidden="1">#REF!</definedName>
    <definedName name="ㅎㅎㅎ" localSheetId="1"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hidden="1">{#N/A,#N/A,FALSE,"지침";#N/A,#N/A,FALSE,"환경분석";#N/A,#N/A,FALSE,"Sheet16"}</definedName>
    <definedName name="하늘" localSheetId="1"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hidden="1">{#N/A,#N/A,FALSE,"물량산출"}</definedName>
    <definedName name="호ㅓㅕㅏ6ㅅ서ㅛㅓ" hidden="1">[13]BID!#REF!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hidden="1">[13]BID!$A$1:$A$4</definedName>
    <definedName name="ㅔㅔ" localSheetId="1" hidden="1">[13]BID!#REF!</definedName>
    <definedName name="ㅔㅔ" hidden="1">[13]BID!#REF!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1"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1" hidden="1">{"'장비'!$A$3:$M$12"}</definedName>
    <definedName name="ㅗㅗㅗㅗㅗ" hidden="1">{"'장비'!$A$3:$M$12"}</definedName>
    <definedName name="ㅛ" localSheetId="1"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hidden="1">{#N/A,#N/A,FALSE,"포장2"}</definedName>
    <definedName name="ㅠㅠㅠ" localSheetId="1" hidden="1">{#N/A,#N/A,FALSE,"지침";#N/A,#N/A,FALSE,"환경분석";#N/A,#N/A,FALSE,"Sheet16"}</definedName>
    <definedName name="ㅠㅠㅠ" hidden="1">{#N/A,#N/A,FALSE,"지침";#N/A,#N/A,FALSE,"환경분석";#N/A,#N/A,FALSE,"Sheet16"}</definedName>
    <definedName name="ㅡㅡㅡ" localSheetId="1" hidden="1">{#N/A,#N/A,FALSE,"포장단가"}</definedName>
    <definedName name="ㅡㅡㅡ" hidden="1">{#N/A,#N/A,FALSE,"포장단가"}</definedName>
    <definedName name="ㅡㅡㅡㅡㅡ" localSheetId="1" hidden="1">{#N/A,#N/A,FALSE,"지침";#N/A,#N/A,FALSE,"환경분석";#N/A,#N/A,FALSE,"Sheet16"}</definedName>
    <definedName name="ㅡㅡㅡㅡㅡ" hidden="1">{#N/A,#N/A,FALSE,"지침";#N/A,#N/A,FALSE,"환경분석";#N/A,#N/A,FALSE,"Sheet16"}</definedName>
    <definedName name="估價單" localSheetId="1" hidden="1">{#N/A,#N/A,FALSE,"估價單  (3)"}</definedName>
    <definedName name="估價單" hidden="1">{#N/A,#N/A,FALSE,"估價單  (3)"}</definedName>
    <definedName name="成本" localSheetId="1" hidden="1">{#N/A,#N/A,FALSE,"估價單  (3)"}</definedName>
    <definedName name="成本" hidden="1">{#N/A,#N/A,FALSE,"估價單  (3)"}</definedName>
    <definedName name="汇总" localSheetId="1" hidden="1">{#N/A,#N/A,FALSE,"估價單  (3)"}</definedName>
    <definedName name="汇总" hidden="1">{#N/A,#N/A,FALSE,"估價單  (3)"}</definedName>
    <definedName name="汇总表" localSheetId="1" hidden="1">{#N/A,#N/A,FALSE,"估價單  (3)"}</definedName>
    <definedName name="汇总表"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1" i="6" l="1"/>
  <c r="U26" i="22"/>
  <c r="R4" i="21" l="1"/>
  <c r="R8" i="21"/>
  <c r="T8" i="21" s="1"/>
  <c r="R11" i="21"/>
  <c r="T11" i="21" s="1"/>
  <c r="R14" i="21"/>
  <c r="J8" i="21"/>
  <c r="T14" i="21"/>
  <c r="T4" i="21"/>
  <c r="N59" i="7"/>
  <c r="I59" i="7" s="1"/>
  <c r="P57" i="7"/>
  <c r="O57" i="7"/>
  <c r="N57" i="7"/>
  <c r="L16" i="5"/>
  <c r="M16" i="5" s="1"/>
  <c r="L15" i="5"/>
  <c r="L8" i="5"/>
  <c r="L6" i="5"/>
  <c r="Q15" i="5"/>
  <c r="R17" i="5"/>
  <c r="P17" i="5"/>
  <c r="N17" i="5"/>
  <c r="M17" i="5"/>
  <c r="O17" i="5" s="1"/>
  <c r="E17" i="5"/>
  <c r="E16" i="5"/>
  <c r="K20" i="22"/>
  <c r="Q20" i="22" s="1"/>
  <c r="S20" i="22" s="1"/>
  <c r="U20" i="22" s="1"/>
  <c r="U17" i="22"/>
  <c r="S17" i="22"/>
  <c r="S14" i="22"/>
  <c r="U14" i="22" s="1"/>
  <c r="S10" i="22"/>
  <c r="U10" i="22" s="1"/>
  <c r="N15" i="5" l="1"/>
  <c r="J23" i="21"/>
  <c r="P23" i="21" s="1"/>
  <c r="J20" i="21"/>
  <c r="P20" i="21" s="1"/>
  <c r="J17" i="21"/>
  <c r="P17" i="21" s="1"/>
  <c r="O33" i="1"/>
  <c r="P33" i="1" s="1"/>
  <c r="O31" i="1"/>
  <c r="P31" i="1" s="1"/>
  <c r="P29" i="1"/>
  <c r="O29" i="1"/>
  <c r="T31" i="27"/>
  <c r="K21" i="27"/>
  <c r="Q21" i="27" s="1"/>
  <c r="S21" i="27" s="1"/>
  <c r="U21" i="27" s="1"/>
  <c r="P19" i="27"/>
  <c r="K19" i="27"/>
  <c r="K18" i="27"/>
  <c r="K17" i="27"/>
  <c r="Q17" i="27" s="1"/>
  <c r="S17" i="27" s="1"/>
  <c r="U17" i="27" s="1"/>
  <c r="K14" i="27"/>
  <c r="Q14" i="27" s="1"/>
  <c r="T29" i="26"/>
  <c r="P23" i="26"/>
  <c r="J23" i="26"/>
  <c r="K23" i="26" s="1"/>
  <c r="Q23" i="26" s="1"/>
  <c r="S23" i="26" s="1"/>
  <c r="U23" i="26" s="1"/>
  <c r="P20" i="26"/>
  <c r="K20" i="26"/>
  <c r="Q20" i="26" s="1"/>
  <c r="S20" i="26" s="1"/>
  <c r="U20" i="26" s="1"/>
  <c r="K17" i="26"/>
  <c r="Q17" i="26" s="1"/>
  <c r="S17" i="26" s="1"/>
  <c r="U17" i="26" s="1"/>
  <c r="K14" i="26"/>
  <c r="Q14" i="26" s="1"/>
  <c r="I47" i="7"/>
  <c r="N47" i="7"/>
  <c r="N45" i="7"/>
  <c r="I45" i="7" s="1"/>
  <c r="T29" i="25"/>
  <c r="K14" i="25"/>
  <c r="Q14" i="25" s="1"/>
  <c r="T29" i="24"/>
  <c r="K17" i="24"/>
  <c r="Q17" i="24" s="1"/>
  <c r="S17" i="24" s="1"/>
  <c r="U17" i="24" s="1"/>
  <c r="K14" i="24"/>
  <c r="Q14" i="24" s="1"/>
  <c r="H47" i="7"/>
  <c r="H45" i="7"/>
  <c r="R20" i="21" l="1"/>
  <c r="T20" i="21" s="1"/>
  <c r="R17" i="21"/>
  <c r="T17" i="21" s="1"/>
  <c r="R23" i="21"/>
  <c r="T23" i="21" s="1"/>
  <c r="S14" i="27"/>
  <c r="Q31" i="27"/>
  <c r="S14" i="26"/>
  <c r="Q29" i="26"/>
  <c r="S14" i="25"/>
  <c r="Q29" i="25"/>
  <c r="S14" i="24"/>
  <c r="Q29" i="24"/>
  <c r="U14" i="27" l="1"/>
  <c r="U31" i="27" s="1"/>
  <c r="S31" i="27"/>
  <c r="U14" i="26"/>
  <c r="U29" i="26" s="1"/>
  <c r="O59" i="7" s="1"/>
  <c r="J59" i="7" s="1"/>
  <c r="S29" i="26"/>
  <c r="U14" i="25"/>
  <c r="U29" i="25" s="1"/>
  <c r="O47" i="7" s="1"/>
  <c r="J47" i="7" s="1"/>
  <c r="S29" i="25"/>
  <c r="P47" i="7" s="1"/>
  <c r="K47" i="7" s="1"/>
  <c r="Z33" i="1" s="1"/>
  <c r="U14" i="24"/>
  <c r="U29" i="24" s="1"/>
  <c r="O45" i="7" s="1"/>
  <c r="J45" i="7" s="1"/>
  <c r="S29" i="24"/>
  <c r="P45" i="7" s="1"/>
  <c r="K45" i="7" s="1"/>
  <c r="Z31" i="1" s="1"/>
  <c r="Q16" i="5" l="1"/>
  <c r="P59" i="7"/>
  <c r="K59" i="7" s="1"/>
  <c r="M59" i="7" s="1"/>
  <c r="P16" i="5"/>
  <c r="R16" i="5"/>
  <c r="O16" i="5" s="1"/>
  <c r="N16" i="5"/>
  <c r="E25" i="5" l="1"/>
  <c r="E23" i="5"/>
  <c r="E22" i="5"/>
  <c r="E21" i="5"/>
  <c r="K43" i="7"/>
  <c r="L43" i="7" s="1"/>
  <c r="J43" i="7"/>
  <c r="K27" i="7"/>
  <c r="L27" i="7" s="1"/>
  <c r="J27" i="7"/>
  <c r="I43" i="7"/>
  <c r="I27" i="7"/>
  <c r="Q20" i="7"/>
  <c r="Q25" i="7"/>
  <c r="Q30" i="7"/>
  <c r="Q35" i="7"/>
  <c r="Q42" i="7"/>
  <c r="K57" i="7"/>
  <c r="P42" i="7"/>
  <c r="O42" i="7"/>
  <c r="J42" i="7" s="1"/>
  <c r="N42" i="7"/>
  <c r="I42" i="7" s="1"/>
  <c r="P37" i="7"/>
  <c r="P36" i="7"/>
  <c r="K36" i="7" s="1"/>
  <c r="L36" i="7" s="1"/>
  <c r="P35" i="7"/>
  <c r="K35" i="7" s="1"/>
  <c r="L35" i="7" s="1"/>
  <c r="O37" i="7"/>
  <c r="J37" i="7" s="1"/>
  <c r="O36" i="7"/>
  <c r="J36" i="7" s="1"/>
  <c r="N37" i="7"/>
  <c r="I37" i="7" s="1"/>
  <c r="N36" i="7"/>
  <c r="I36" i="7" s="1"/>
  <c r="P32" i="7"/>
  <c r="K32" i="7" s="1"/>
  <c r="L32" i="7" s="1"/>
  <c r="P31" i="7"/>
  <c r="K31" i="7" s="1"/>
  <c r="L31" i="7" s="1"/>
  <c r="P30" i="7"/>
  <c r="K30" i="7" s="1"/>
  <c r="L30" i="7" s="1"/>
  <c r="O32" i="7"/>
  <c r="J32" i="7" s="1"/>
  <c r="O30" i="7"/>
  <c r="J30" i="7" s="1"/>
  <c r="N32" i="7"/>
  <c r="I32" i="7" s="1"/>
  <c r="N30" i="7"/>
  <c r="I30" i="7" s="1"/>
  <c r="P26" i="7"/>
  <c r="K26" i="7" s="1"/>
  <c r="L26" i="7" s="1"/>
  <c r="O26" i="7"/>
  <c r="J26" i="7" s="1"/>
  <c r="P25" i="7"/>
  <c r="K25" i="7" s="1"/>
  <c r="L25" i="7" s="1"/>
  <c r="O25" i="7"/>
  <c r="J25" i="7" s="1"/>
  <c r="N26" i="7"/>
  <c r="I26" i="7" s="1"/>
  <c r="N25" i="7"/>
  <c r="I25" i="7" s="1"/>
  <c r="P22" i="7"/>
  <c r="K22" i="7" s="1"/>
  <c r="L22" i="7" s="1"/>
  <c r="P21" i="7"/>
  <c r="K21" i="7" s="1"/>
  <c r="L21" i="7" s="1"/>
  <c r="P20" i="7"/>
  <c r="K20" i="7" s="1"/>
  <c r="L20" i="7" s="1"/>
  <c r="O22" i="7"/>
  <c r="J22" i="7" s="1"/>
  <c r="O21" i="7"/>
  <c r="J21" i="7" s="1"/>
  <c r="O20" i="7"/>
  <c r="J20" i="7" s="1"/>
  <c r="N22" i="7"/>
  <c r="I22" i="7" s="1"/>
  <c r="N21" i="7"/>
  <c r="I21" i="7" s="1"/>
  <c r="N20" i="7"/>
  <c r="I20" i="7" s="1"/>
  <c r="K37" i="7" l="1"/>
  <c r="L37" i="7" s="1"/>
  <c r="M35" i="7" s="1"/>
  <c r="R35" i="7" s="1"/>
  <c r="K42" i="7"/>
  <c r="L42" i="7" s="1"/>
  <c r="M42" i="7" s="1"/>
  <c r="R42" i="7" s="1"/>
  <c r="M25" i="7"/>
  <c r="R25" i="7" s="1"/>
  <c r="M30" i="7"/>
  <c r="R30" i="7" s="1"/>
  <c r="M20" i="7"/>
  <c r="R20" i="7" s="1"/>
  <c r="T26" i="22"/>
  <c r="N54" i="7" s="1"/>
  <c r="I54" i="7" s="1"/>
  <c r="K7" i="22"/>
  <c r="Q7" i="22" s="1"/>
  <c r="S7" i="22" s="1"/>
  <c r="U7" i="22" s="1"/>
  <c r="P4" i="22"/>
  <c r="Q4" i="22" s="1"/>
  <c r="K4" i="22"/>
  <c r="S29" i="21"/>
  <c r="N51" i="7" s="1"/>
  <c r="I51" i="7" s="1"/>
  <c r="R29" i="21"/>
  <c r="J14" i="21"/>
  <c r="J11" i="21"/>
  <c r="P8" i="21"/>
  <c r="P29" i="21" s="1"/>
  <c r="T29" i="21"/>
  <c r="O51" i="7" s="1"/>
  <c r="J51" i="7" s="1"/>
  <c r="O4" i="21"/>
  <c r="J4" i="21"/>
  <c r="R21" i="20"/>
  <c r="P4" i="20"/>
  <c r="Q4" i="20" s="1"/>
  <c r="K4" i="20"/>
  <c r="R34" i="19"/>
  <c r="K28" i="19"/>
  <c r="Q28" i="19" s="1"/>
  <c r="S28" i="19" s="1"/>
  <c r="K25" i="19"/>
  <c r="Q25" i="19" s="1"/>
  <c r="S25" i="19" s="1"/>
  <c r="K22" i="19"/>
  <c r="Q22" i="19" s="1"/>
  <c r="S22" i="19" s="1"/>
  <c r="K19" i="19"/>
  <c r="Q19" i="19" s="1"/>
  <c r="S19" i="19" s="1"/>
  <c r="K16" i="19"/>
  <c r="Q16" i="19" s="1"/>
  <c r="S16" i="19" s="1"/>
  <c r="K13" i="19"/>
  <c r="Q13" i="19" s="1"/>
  <c r="S13" i="19" s="1"/>
  <c r="K10" i="19"/>
  <c r="Q10" i="19" s="1"/>
  <c r="S10" i="19" s="1"/>
  <c r="K7" i="19"/>
  <c r="Q7" i="19" s="1"/>
  <c r="S7" i="19" s="1"/>
  <c r="P4" i="19"/>
  <c r="K4" i="19"/>
  <c r="Q4" i="19" s="1"/>
  <c r="R44" i="18"/>
  <c r="Q42" i="18"/>
  <c r="S42" i="18" s="1"/>
  <c r="K41" i="18"/>
  <c r="Q41" i="18" s="1"/>
  <c r="S41" i="18" s="1"/>
  <c r="Q38" i="18"/>
  <c r="S38" i="18" s="1"/>
  <c r="K38" i="18"/>
  <c r="K35" i="18"/>
  <c r="Q35" i="18" s="1"/>
  <c r="S35" i="18" s="1"/>
  <c r="K33" i="18"/>
  <c r="Q33" i="18" s="1"/>
  <c r="S33" i="18" s="1"/>
  <c r="K32" i="18"/>
  <c r="Q32" i="18" s="1"/>
  <c r="S32" i="18" s="1"/>
  <c r="Q31" i="18"/>
  <c r="S31" i="18" s="1"/>
  <c r="K31" i="18"/>
  <c r="K28" i="18"/>
  <c r="Q28" i="18" s="1"/>
  <c r="S28" i="18" s="1"/>
  <c r="K25" i="18"/>
  <c r="Q25" i="18" s="1"/>
  <c r="S25" i="18" s="1"/>
  <c r="K22" i="18"/>
  <c r="Q22" i="18" s="1"/>
  <c r="S22" i="18" s="1"/>
  <c r="Q19" i="18"/>
  <c r="S19" i="18" s="1"/>
  <c r="K19" i="18"/>
  <c r="K16" i="18"/>
  <c r="Q16" i="18" s="1"/>
  <c r="S16" i="18" s="1"/>
  <c r="K13" i="18"/>
  <c r="Q13" i="18" s="1"/>
  <c r="S13" i="18" s="1"/>
  <c r="P11" i="18"/>
  <c r="K11" i="18"/>
  <c r="Q11" i="18" s="1"/>
  <c r="S11" i="18" s="1"/>
  <c r="P10" i="18"/>
  <c r="K10" i="18"/>
  <c r="Q10" i="18" s="1"/>
  <c r="S10" i="18" s="1"/>
  <c r="P6" i="18"/>
  <c r="K6" i="18"/>
  <c r="Q6" i="18" s="1"/>
  <c r="S6" i="18" s="1"/>
  <c r="P3" i="18"/>
  <c r="K3" i="18"/>
  <c r="Q3" i="18" s="1"/>
  <c r="T48" i="17"/>
  <c r="N35" i="7" s="1"/>
  <c r="I35" i="7" s="1"/>
  <c r="K44" i="17"/>
  <c r="Q44" i="17" s="1"/>
  <c r="S44" i="17" s="1"/>
  <c r="K42" i="17"/>
  <c r="Q42" i="17" s="1"/>
  <c r="U42" i="17" s="1"/>
  <c r="K41" i="17"/>
  <c r="Q41" i="17" s="1"/>
  <c r="U41" i="17" s="1"/>
  <c r="Q38" i="17"/>
  <c r="U38" i="17" s="1"/>
  <c r="K38" i="17"/>
  <c r="K35" i="17"/>
  <c r="Q35" i="17" s="1"/>
  <c r="U35" i="17" s="1"/>
  <c r="K32" i="17"/>
  <c r="Q32" i="17" s="1"/>
  <c r="U32" i="17" s="1"/>
  <c r="K30" i="17"/>
  <c r="Q30" i="17" s="1"/>
  <c r="U30" i="17" s="1"/>
  <c r="K29" i="17"/>
  <c r="Q29" i="17" s="1"/>
  <c r="U29" i="17" s="1"/>
  <c r="K28" i="17"/>
  <c r="Q28" i="17" s="1"/>
  <c r="U28" i="17" s="1"/>
  <c r="K25" i="17"/>
  <c r="Q25" i="17" s="1"/>
  <c r="U25" i="17" s="1"/>
  <c r="K22" i="17"/>
  <c r="Q22" i="17" s="1"/>
  <c r="U22" i="17" s="1"/>
  <c r="Q19" i="17"/>
  <c r="U19" i="17" s="1"/>
  <c r="Q16" i="17"/>
  <c r="U16" i="17" s="1"/>
  <c r="K13" i="17"/>
  <c r="Q13" i="17" s="1"/>
  <c r="U13" i="17" s="1"/>
  <c r="P11" i="17"/>
  <c r="K11" i="17"/>
  <c r="P10" i="17"/>
  <c r="K10" i="17"/>
  <c r="Q10" i="17" s="1"/>
  <c r="U10" i="17" s="1"/>
  <c r="P6" i="17"/>
  <c r="K6" i="17"/>
  <c r="P3" i="17"/>
  <c r="K3" i="17"/>
  <c r="Q3" i="17" s="1"/>
  <c r="R14" i="16"/>
  <c r="Q8" i="16"/>
  <c r="S8" i="16" s="1"/>
  <c r="K6" i="16"/>
  <c r="Q6" i="16" s="1"/>
  <c r="S6" i="16" s="1"/>
  <c r="K5" i="16"/>
  <c r="Q5" i="16" s="1"/>
  <c r="T29" i="15"/>
  <c r="N31" i="7" s="1"/>
  <c r="I31" i="7" s="1"/>
  <c r="K25" i="15"/>
  <c r="Q25" i="15" s="1"/>
  <c r="S25" i="15" s="1"/>
  <c r="U25" i="15" s="1"/>
  <c r="K22" i="15"/>
  <c r="Q22" i="15" s="1"/>
  <c r="S22" i="15" s="1"/>
  <c r="Q19" i="15"/>
  <c r="U19" i="15" s="1"/>
  <c r="I19" i="15"/>
  <c r="P17" i="15"/>
  <c r="P16" i="15"/>
  <c r="K16" i="15"/>
  <c r="Q16" i="15" s="1"/>
  <c r="U16" i="15" s="1"/>
  <c r="K14" i="15"/>
  <c r="P13" i="15"/>
  <c r="K13" i="15"/>
  <c r="P9" i="15"/>
  <c r="K9" i="15"/>
  <c r="Q9" i="15" s="1"/>
  <c r="U9" i="15" s="1"/>
  <c r="P7" i="15"/>
  <c r="P6" i="15"/>
  <c r="P5" i="15"/>
  <c r="Q4" i="15"/>
  <c r="P4" i="15"/>
  <c r="K4" i="15"/>
  <c r="T23" i="14"/>
  <c r="S23" i="14"/>
  <c r="Q19" i="14"/>
  <c r="U19" i="14" s="1"/>
  <c r="P17" i="14"/>
  <c r="P16" i="14"/>
  <c r="K16" i="14"/>
  <c r="Q16" i="14" s="1"/>
  <c r="U16" i="14" s="1"/>
  <c r="K14" i="14"/>
  <c r="P13" i="14"/>
  <c r="K13" i="14"/>
  <c r="Q13" i="14" s="1"/>
  <c r="U13" i="14" s="1"/>
  <c r="P9" i="14"/>
  <c r="K9" i="14"/>
  <c r="Q9" i="14" s="1"/>
  <c r="U9" i="14" s="1"/>
  <c r="P7" i="14"/>
  <c r="P6" i="14"/>
  <c r="P5" i="14"/>
  <c r="P4" i="14"/>
  <c r="K4" i="14"/>
  <c r="Q4" i="14" s="1"/>
  <c r="I57" i="7"/>
  <c r="R11" i="12"/>
  <c r="P3" i="12"/>
  <c r="K3" i="12"/>
  <c r="Q3" i="12" s="1"/>
  <c r="T9" i="11"/>
  <c r="S9" i="11"/>
  <c r="P3" i="11"/>
  <c r="K3" i="11"/>
  <c r="Q3" i="11" s="1"/>
  <c r="R21" i="10"/>
  <c r="P4" i="10"/>
  <c r="K4" i="10"/>
  <c r="R21" i="9"/>
  <c r="P7" i="9"/>
  <c r="K7" i="9"/>
  <c r="P4" i="9"/>
  <c r="K4" i="9"/>
  <c r="Q4" i="9" s="1"/>
  <c r="R21" i="8"/>
  <c r="P7" i="8"/>
  <c r="K7" i="8"/>
  <c r="Q7" i="8" s="1"/>
  <c r="S7" i="8" s="1"/>
  <c r="P4" i="8"/>
  <c r="Q4" i="8" s="1"/>
  <c r="K4" i="8"/>
  <c r="M57" i="7"/>
  <c r="H53" i="7"/>
  <c r="H41" i="7"/>
  <c r="H34" i="7"/>
  <c r="H29" i="7"/>
  <c r="H24" i="7"/>
  <c r="H19" i="7"/>
  <c r="P51" i="7" l="1"/>
  <c r="K51" i="7" s="1"/>
  <c r="Q8" i="5"/>
  <c r="Q26" i="22"/>
  <c r="S4" i="22"/>
  <c r="U4" i="22" s="1"/>
  <c r="O54" i="7" s="1"/>
  <c r="J54" i="7" s="1"/>
  <c r="M51" i="7"/>
  <c r="S26" i="22"/>
  <c r="Q6" i="17"/>
  <c r="U6" i="17" s="1"/>
  <c r="Q11" i="17"/>
  <c r="U11" i="17" s="1"/>
  <c r="Q13" i="15"/>
  <c r="U13" i="15" s="1"/>
  <c r="Q4" i="10"/>
  <c r="Q7" i="9"/>
  <c r="S7" i="9" s="1"/>
  <c r="Q23" i="14"/>
  <c r="U4" i="14"/>
  <c r="U23" i="14" s="1"/>
  <c r="Q21" i="9"/>
  <c r="S4" i="9"/>
  <c r="S21" i="9" s="1"/>
  <c r="Q34" i="19"/>
  <c r="S4" i="19"/>
  <c r="S34" i="19" s="1"/>
  <c r="Q21" i="20"/>
  <c r="S4" i="20"/>
  <c r="S21" i="20" s="1"/>
  <c r="Q9" i="11"/>
  <c r="U3" i="11"/>
  <c r="U9" i="11" s="1"/>
  <c r="S3" i="12"/>
  <c r="S11" i="12" s="1"/>
  <c r="Q11" i="12"/>
  <c r="S5" i="16"/>
  <c r="S14" i="16" s="1"/>
  <c r="Q14" i="16"/>
  <c r="S48" i="17"/>
  <c r="U44" i="17"/>
  <c r="Q21" i="8"/>
  <c r="S4" i="8"/>
  <c r="S21" i="8" s="1"/>
  <c r="S3" i="18"/>
  <c r="S44" i="18" s="1"/>
  <c r="Q44" i="18"/>
  <c r="Q21" i="10"/>
  <c r="S4" i="10"/>
  <c r="S21" i="10" s="1"/>
  <c r="S29" i="15"/>
  <c r="U22" i="15"/>
  <c r="U3" i="17"/>
  <c r="Q48" i="17"/>
  <c r="U4" i="15"/>
  <c r="U29" i="15" s="1"/>
  <c r="O31" i="7" s="1"/>
  <c r="J31" i="7" s="1"/>
  <c r="P54" i="7" l="1"/>
  <c r="K54" i="7" s="1"/>
  <c r="M54" i="7" s="1"/>
  <c r="Q6" i="5"/>
  <c r="U48" i="17"/>
  <c r="O35" i="7" s="1"/>
  <c r="J35" i="7" s="1"/>
  <c r="Q29" i="15"/>
  <c r="J57" i="7"/>
  <c r="H11" i="5" l="1"/>
  <c r="E3" i="6" s="1"/>
  <c r="E11" i="5"/>
  <c r="C3" i="6" s="1"/>
  <c r="F11" i="5" l="1"/>
  <c r="U15" i="5"/>
  <c r="V15" i="5" s="1"/>
  <c r="V19" i="5" s="1"/>
  <c r="U6" i="5"/>
  <c r="V6" i="5" s="1"/>
  <c r="AF44" i="1"/>
  <c r="P44" i="1"/>
  <c r="AB44" i="1"/>
  <c r="N44" i="1"/>
  <c r="AD44" i="1"/>
  <c r="AF42" i="1"/>
  <c r="AF29" i="1"/>
  <c r="AF25" i="1"/>
  <c r="AF23" i="1"/>
  <c r="AF21" i="1"/>
  <c r="AF19" i="1"/>
  <c r="AF17" i="1"/>
  <c r="AF15" i="1"/>
  <c r="AF13" i="1"/>
  <c r="AD42" i="1"/>
  <c r="AD29" i="1"/>
  <c r="AD25" i="1"/>
  <c r="AD23" i="1"/>
  <c r="AD21" i="1"/>
  <c r="AD19" i="1"/>
  <c r="AD17" i="1"/>
  <c r="AD15" i="1"/>
  <c r="AD13" i="1"/>
  <c r="AE44" i="1"/>
  <c r="AE42" i="1"/>
  <c r="AE29" i="1"/>
  <c r="AE25" i="1"/>
  <c r="AE23" i="1"/>
  <c r="AE21" i="1"/>
  <c r="AE19" i="1"/>
  <c r="AE17" i="1"/>
  <c r="AE15" i="1"/>
  <c r="AE13" i="1"/>
  <c r="AE46" i="1"/>
  <c r="AA46" i="1"/>
  <c r="W46" i="1" s="1"/>
  <c r="AA44" i="1"/>
  <c r="AA42" i="1"/>
  <c r="AB42" i="1" s="1"/>
  <c r="X42" i="1" s="1"/>
  <c r="AA33" i="1"/>
  <c r="AB33" i="1" s="1"/>
  <c r="X33" i="1" s="1"/>
  <c r="AA31" i="1"/>
  <c r="AB31" i="1" s="1"/>
  <c r="X31" i="1" s="1"/>
  <c r="AA29" i="1"/>
  <c r="AB29" i="1" s="1"/>
  <c r="X29" i="1" s="1"/>
  <c r="AA25" i="1"/>
  <c r="AB25" i="1" s="1"/>
  <c r="X25" i="1" s="1"/>
  <c r="AA23" i="1"/>
  <c r="AB23" i="1" s="1"/>
  <c r="X23" i="1" s="1"/>
  <c r="AA21" i="1"/>
  <c r="AB21" i="1" s="1"/>
  <c r="X21" i="1" s="1"/>
  <c r="AA19" i="1"/>
  <c r="AB19" i="1" s="1"/>
  <c r="X19" i="1" s="1"/>
  <c r="AA17" i="1"/>
  <c r="AB17" i="1" s="1"/>
  <c r="X17" i="1" s="1"/>
  <c r="AA13" i="1"/>
  <c r="AB13" i="1" s="1"/>
  <c r="X13" i="1" s="1"/>
  <c r="AB15" i="1"/>
  <c r="X15" i="1" s="1"/>
  <c r="AA15" i="1"/>
  <c r="W29" i="1"/>
  <c r="V42" i="1"/>
  <c r="V33" i="1"/>
  <c r="V31" i="1"/>
  <c r="V25" i="1"/>
  <c r="V23" i="1"/>
  <c r="V21" i="1"/>
  <c r="V19" i="1"/>
  <c r="V17" i="1"/>
  <c r="V15" i="1"/>
  <c r="W33" i="1" l="1"/>
  <c r="AE33" i="1"/>
  <c r="W31" i="1"/>
  <c r="AE31" i="1"/>
  <c r="T6" i="5"/>
  <c r="T15" i="5"/>
  <c r="W17" i="1"/>
  <c r="X44" i="1"/>
  <c r="AB46" i="1"/>
  <c r="W44" i="1"/>
  <c r="W42" i="1"/>
  <c r="W21" i="1"/>
  <c r="W13" i="1"/>
  <c r="P15" i="5"/>
  <c r="Q57" i="7" s="1"/>
  <c r="R57" i="7" s="1"/>
  <c r="P6" i="5"/>
  <c r="Q53" i="7" s="1"/>
  <c r="R53" i="7" s="1"/>
  <c r="S42" i="1"/>
  <c r="T42" i="1" s="1"/>
  <c r="S31" i="1"/>
  <c r="T31" i="1" s="1"/>
  <c r="S25" i="1"/>
  <c r="T25" i="1" s="1"/>
  <c r="S21" i="1"/>
  <c r="T21" i="1" s="1"/>
  <c r="S17" i="1"/>
  <c r="T17" i="1" s="1"/>
  <c r="R42" i="1"/>
  <c r="R33" i="1"/>
  <c r="S33" i="1" s="1"/>
  <c r="T33" i="1" s="1"/>
  <c r="R31" i="1"/>
  <c r="R29" i="1"/>
  <c r="S29" i="1" s="1"/>
  <c r="T29" i="1" s="1"/>
  <c r="R25" i="1"/>
  <c r="R23" i="1"/>
  <c r="S23" i="1" s="1"/>
  <c r="T23" i="1" s="1"/>
  <c r="R21" i="1"/>
  <c r="R19" i="1"/>
  <c r="S19" i="1" s="1"/>
  <c r="T19" i="1" s="1"/>
  <c r="R17" i="1"/>
  <c r="R15" i="1"/>
  <c r="S15" i="1" s="1"/>
  <c r="T15" i="1" s="1"/>
  <c r="R13" i="1"/>
  <c r="S13" i="1" s="1"/>
  <c r="T13" i="1" s="1"/>
  <c r="O25" i="1"/>
  <c r="W25" i="1" s="1"/>
  <c r="O23" i="1"/>
  <c r="W23" i="1" s="1"/>
  <c r="AF33" i="1" l="1"/>
  <c r="AD33" i="1"/>
  <c r="AD31" i="1"/>
  <c r="AF31" i="1"/>
  <c r="AF46" i="1" s="1"/>
  <c r="AF49" i="1" s="1"/>
  <c r="P46" i="1"/>
  <c r="M7" i="5"/>
  <c r="M8" i="5"/>
  <c r="M9" i="5"/>
  <c r="O9" i="5" s="1"/>
  <c r="M10" i="5"/>
  <c r="O10" i="5" s="1"/>
  <c r="M15" i="5"/>
  <c r="M6" i="5"/>
  <c r="N8" i="5"/>
  <c r="R15" i="5"/>
  <c r="E15" i="5"/>
  <c r="E19" i="5" s="1"/>
  <c r="C5" i="6" s="1"/>
  <c r="D5" i="6" s="1"/>
  <c r="J10" i="5"/>
  <c r="F10" i="5"/>
  <c r="C10" i="5"/>
  <c r="J9" i="5"/>
  <c r="F9" i="5"/>
  <c r="C9" i="5"/>
  <c r="J8" i="5"/>
  <c r="G8" i="5"/>
  <c r="F8" i="5"/>
  <c r="C8" i="5"/>
  <c r="O7" i="5"/>
  <c r="J7" i="5"/>
  <c r="F7" i="5"/>
  <c r="C7" i="5"/>
  <c r="J6" i="5"/>
  <c r="I6" i="5"/>
  <c r="F6" i="5"/>
  <c r="O19" i="1"/>
  <c r="W19" i="1" s="1"/>
  <c r="O15" i="1"/>
  <c r="W15" i="1" s="1"/>
  <c r="M11" i="5" l="1"/>
  <c r="F3" i="6" s="1"/>
  <c r="J11" i="5"/>
  <c r="D3" i="6" s="1"/>
  <c r="O15" i="5"/>
  <c r="R19" i="5"/>
  <c r="H5" i="6" s="1"/>
  <c r="M19" i="5"/>
  <c r="F5" i="6" s="1"/>
  <c r="I7" i="5"/>
  <c r="U7" i="5"/>
  <c r="U8" i="5"/>
  <c r="P8" i="5"/>
  <c r="Q51" i="7" s="1"/>
  <c r="R51" i="7" s="1"/>
  <c r="I9" i="5"/>
  <c r="U9" i="5"/>
  <c r="I10" i="5"/>
  <c r="U10" i="5"/>
  <c r="P49" i="1"/>
  <c r="X46" i="1"/>
  <c r="N6" i="5"/>
  <c r="R6" i="5"/>
  <c r="R8" i="5"/>
  <c r="O8" i="5" s="1"/>
  <c r="I8" i="5"/>
  <c r="G5" i="6" l="1"/>
  <c r="R11" i="5"/>
  <c r="V8" i="5"/>
  <c r="T8" i="5"/>
  <c r="V10" i="5"/>
  <c r="T10" i="5"/>
  <c r="T9" i="5"/>
  <c r="V9" i="5"/>
  <c r="V7" i="5"/>
  <c r="T7" i="5"/>
  <c r="O6" i="5"/>
  <c r="O11" i="5" s="1"/>
  <c r="P11" i="5" l="1"/>
  <c r="H3" i="6"/>
  <c r="G3" i="6" s="1"/>
  <c r="V11" i="5"/>
  <c r="T11" i="5" s="1"/>
  <c r="P19" i="5"/>
  <c r="T19" i="5"/>
  <c r="O19" i="5"/>
  <c r="K46" i="1"/>
  <c r="S46" i="1" s="1"/>
  <c r="J42" i="1"/>
  <c r="K42" i="1" s="1"/>
  <c r="L42" i="1" s="1"/>
  <c r="F42" i="1"/>
  <c r="J33" i="1"/>
  <c r="K33" i="1" s="1"/>
  <c r="L33" i="1" s="1"/>
  <c r="F33" i="1"/>
  <c r="J31" i="1"/>
  <c r="K31" i="1" s="1"/>
  <c r="L31" i="1" s="1"/>
  <c r="F31" i="1"/>
  <c r="J29" i="1"/>
  <c r="K29" i="1" s="1"/>
  <c r="L29" i="1" s="1"/>
  <c r="F29" i="1"/>
  <c r="J25" i="1"/>
  <c r="K25" i="1" s="1"/>
  <c r="L25" i="1" s="1"/>
  <c r="F25" i="1"/>
  <c r="H25" i="1" s="1"/>
  <c r="J23" i="1"/>
  <c r="K23" i="1" s="1"/>
  <c r="L23" i="1" s="1"/>
  <c r="F23" i="1"/>
  <c r="H23" i="1" s="1"/>
  <c r="J21" i="1"/>
  <c r="K21" i="1" s="1"/>
  <c r="L21" i="1" s="1"/>
  <c r="F21" i="1"/>
  <c r="J19" i="1"/>
  <c r="K19" i="1" s="1"/>
  <c r="L19" i="1" s="1"/>
  <c r="F19" i="1"/>
  <c r="H19" i="1" s="1"/>
  <c r="J17" i="1"/>
  <c r="K17" i="1" s="1"/>
  <c r="L17" i="1" s="1"/>
  <c r="F17" i="1"/>
  <c r="J15" i="1"/>
  <c r="K15" i="1" s="1"/>
  <c r="L15" i="1" s="1"/>
  <c r="F15" i="1"/>
  <c r="H15" i="1" s="1"/>
  <c r="J13" i="1"/>
  <c r="K13" i="1" s="1"/>
  <c r="L13" i="1" s="1"/>
  <c r="F13" i="1"/>
  <c r="F46" i="1" s="1"/>
  <c r="F49" i="1" l="1"/>
  <c r="C2" i="6" s="1"/>
  <c r="H42" i="1"/>
  <c r="G44" i="1" s="1"/>
  <c r="J44" i="1" l="1"/>
  <c r="H44" i="1"/>
  <c r="H46" i="1"/>
  <c r="G46" i="1" s="1"/>
  <c r="L44" i="1" l="1"/>
  <c r="L46" i="1" s="1"/>
  <c r="L49" i="1" s="1"/>
  <c r="K44" i="1"/>
  <c r="H49" i="1"/>
  <c r="E2" i="6" s="1"/>
  <c r="F2" i="6" s="1"/>
  <c r="F4" i="6" s="1"/>
  <c r="F6" i="6" s="1"/>
  <c r="V44" i="1"/>
  <c r="R44" i="1"/>
  <c r="F9" i="6" l="1"/>
  <c r="D2" i="6"/>
  <c r="D4" i="6" s="1"/>
  <c r="D6" i="6" s="1"/>
  <c r="T44" i="1"/>
  <c r="T46" i="1" s="1"/>
  <c r="T49" i="1" s="1"/>
  <c r="S44" i="1"/>
  <c r="H8" i="6" l="1"/>
  <c r="F8" i="6"/>
  <c r="F11" i="6" s="1"/>
  <c r="V13" i="1"/>
  <c r="AB49" i="1"/>
  <c r="H2" i="6" s="1"/>
  <c r="V29" i="1"/>
  <c r="H4" i="6" l="1"/>
  <c r="H6" i="6" s="1"/>
  <c r="H9" i="6" s="1"/>
  <c r="H11" i="6" s="1"/>
  <c r="G2" i="6"/>
  <c r="G8" i="6"/>
  <c r="X49" i="1"/>
  <c r="G6" i="6" l="1"/>
  <c r="G4" i="6"/>
  <c r="G9" i="6"/>
</calcChain>
</file>

<file path=xl/sharedStrings.xml><?xml version="1.0" encoding="utf-8"?>
<sst xmlns="http://schemas.openxmlformats.org/spreadsheetml/2006/main" count="1192" uniqueCount="414">
  <si>
    <t>PROGRESS BOQ</t>
  </si>
  <si>
    <t>Item</t>
  </si>
  <si>
    <t>Description</t>
  </si>
  <si>
    <t>Qty.</t>
  </si>
  <si>
    <t>Unit</t>
  </si>
  <si>
    <t>Rate</t>
  </si>
  <si>
    <t>Amount</t>
  </si>
  <si>
    <t xml:space="preserve">OCI - Certified </t>
  </si>
  <si>
    <t>Balance Works</t>
  </si>
  <si>
    <t>Progress %</t>
  </si>
  <si>
    <t xml:space="preserve">Amount </t>
  </si>
  <si>
    <t>Qty</t>
  </si>
  <si>
    <t>DESIGN AND BUILD OF TERRACO SYSTEM</t>
  </si>
  <si>
    <t>EIFS WITH TERRACO RENDER SYSTEM</t>
  </si>
  <si>
    <t>EIFS with TERRACO System, mineral wool, Adhesive, groove requirement,including all necessary framing, fitting, fixing, backing framing support, decoration, Primer, Basecoat and Final coat etc and the like  all in accordance with drawings and specifications.</t>
  </si>
  <si>
    <t>ON BLOCKWORK / CONCRETE WALL</t>
  </si>
  <si>
    <t>A</t>
  </si>
  <si>
    <t>EIFS System with TERRACO finishes (TERRACO acid wash finishes) with Built-up 75mm</t>
  </si>
  <si>
    <r>
      <t>m</t>
    </r>
    <r>
      <rPr>
        <vertAlign val="superscript"/>
        <sz val="10"/>
        <color theme="1"/>
        <rFont val="Calibri "/>
      </rPr>
      <t>2</t>
    </r>
  </si>
  <si>
    <t>B</t>
  </si>
  <si>
    <t>EIFS System with TERRACO finishes (TERRACO acid wash finishes) with Built-up 100mm</t>
  </si>
  <si>
    <t>C</t>
  </si>
  <si>
    <t>EIFS System with TERRACO finishes (TERRACO acid wash finishes) with Built-up 150mm</t>
  </si>
  <si>
    <t>D</t>
  </si>
  <si>
    <t>EIFS System with TERRACO finishes (TERRACO acid wash finishes) with Built-up 200mm</t>
  </si>
  <si>
    <t>E</t>
  </si>
  <si>
    <t>EIFS System with TERRACO finishes (TERRACO acid wash finishes) with Built-up 275mm</t>
  </si>
  <si>
    <t>F</t>
  </si>
  <si>
    <t>EIFS System with TERRACO finishes (TERRACO acid wash finishes) with Built-up 300mm</t>
  </si>
  <si>
    <t>G</t>
  </si>
  <si>
    <t>EIFS System with TERRACO finishes (TERRACO acid wash finishes) with Built-up 400mm</t>
  </si>
  <si>
    <t>STAND ALONE EIFS SYSTEM WITH NECESSARY BACK FRAMING SUPPORT</t>
  </si>
  <si>
    <t>H</t>
  </si>
  <si>
    <t>J</t>
  </si>
  <si>
    <t>K</t>
  </si>
  <si>
    <t>TERRACO RENDER SYSTEM</t>
  </si>
  <si>
    <t>TERRACO Render System, Adhesive, groove requirement, including all necessary framing, fitting, fixing, backing framing support,  Primer, Basecoat and Final coat decoration, etc and the like  all in accordance with drawings and specifications.</t>
  </si>
  <si>
    <t>TERRACO RENDER System (TERRACO acid wash finishes)</t>
  </si>
  <si>
    <t>Sub Total -1</t>
  </si>
  <si>
    <t>TOTAL</t>
  </si>
  <si>
    <t>Discount</t>
  </si>
  <si>
    <t>QTY</t>
  </si>
  <si>
    <t>Pervious %</t>
  </si>
  <si>
    <t>Pervious Qty</t>
  </si>
  <si>
    <t xml:space="preserve">SN </t>
  </si>
  <si>
    <t xml:space="preserve">Variations </t>
  </si>
  <si>
    <t>Total Work Scope</t>
  </si>
  <si>
    <t>Progress as per WFA</t>
  </si>
  <si>
    <t xml:space="preserve">Remaining Work </t>
  </si>
  <si>
    <t xml:space="preserve">Previous </t>
  </si>
  <si>
    <t xml:space="preserve">This Month </t>
  </si>
  <si>
    <t xml:space="preserve">Cumulative </t>
  </si>
  <si>
    <t xml:space="preserve">QTY </t>
  </si>
  <si>
    <r>
      <t>Amoun</t>
    </r>
    <r>
      <rPr>
        <b/>
        <sz val="9"/>
        <rFont val="Calibri"/>
        <family val="2"/>
        <scheme val="minor"/>
      </rPr>
      <t xml:space="preserve">t </t>
    </r>
  </si>
  <si>
    <t>%</t>
  </si>
  <si>
    <t>01</t>
  </si>
  <si>
    <t>Additional EFIS to parapets at L4, L29</t>
  </si>
  <si>
    <t>02</t>
  </si>
  <si>
    <t>Additional EFIS to non-accessible balconies</t>
  </si>
  <si>
    <t>03</t>
  </si>
  <si>
    <t>PVC grooved to EFIS system</t>
  </si>
  <si>
    <t>04</t>
  </si>
  <si>
    <t>Additional EFIS to entrance at L2</t>
  </si>
  <si>
    <t>05</t>
  </si>
  <si>
    <t>Additional EFIS to parapets at L2</t>
  </si>
  <si>
    <t xml:space="preserve">NEW VARIATIONS </t>
  </si>
  <si>
    <t>Sub-Totals</t>
  </si>
  <si>
    <t>EIFS WITH BUILTUP 300mm</t>
  </si>
  <si>
    <t xml:space="preserve">Description </t>
  </si>
  <si>
    <t xml:space="preserve">Contract Works </t>
  </si>
  <si>
    <t xml:space="preserve">Total Value of Work Done </t>
  </si>
  <si>
    <t xml:space="preserve">Advance Payment </t>
  </si>
  <si>
    <t xml:space="preserve">Advance Payment Recovery </t>
  </si>
  <si>
    <t xml:space="preserve">TOTAL </t>
  </si>
  <si>
    <t>Already Claim Amount</t>
  </si>
  <si>
    <t>Total Scope</t>
  </si>
  <si>
    <t>Pervious Work Certified</t>
  </si>
  <si>
    <t>Balance Scope</t>
  </si>
  <si>
    <t>This Month Workdone</t>
  </si>
  <si>
    <t>Cumulative</t>
  </si>
  <si>
    <t>New Variations</t>
  </si>
  <si>
    <t>06</t>
  </si>
  <si>
    <t>Variations (old)</t>
  </si>
  <si>
    <t xml:space="preserve">REQUEST FOR PAYMENT APPLICATION </t>
  </si>
  <si>
    <t>SUMMARY REPORT</t>
  </si>
  <si>
    <r>
      <t xml:space="preserve">Main Contractor      : </t>
    </r>
    <r>
      <rPr>
        <b/>
        <i/>
        <sz val="10"/>
        <color theme="1"/>
        <rFont val="Arial"/>
        <family val="2"/>
      </rPr>
      <t>Roberts-Pizzarotti JV</t>
    </r>
  </si>
  <si>
    <r>
      <t xml:space="preserve">Scope of works      : </t>
    </r>
    <r>
      <rPr>
        <b/>
        <i/>
        <sz val="10"/>
        <color theme="1"/>
        <rFont val="Arial"/>
        <family val="2"/>
      </rPr>
      <t>External Insulation and Finishing Systems (EPS)</t>
    </r>
  </si>
  <si>
    <r>
      <t xml:space="preserve">Site                       : </t>
    </r>
    <r>
      <rPr>
        <b/>
        <i/>
        <sz val="10"/>
        <color theme="1"/>
        <rFont val="Arial"/>
        <family val="2"/>
      </rPr>
      <t>Dorchester Hotel (Plot 18)</t>
    </r>
  </si>
  <si>
    <t xml:space="preserve">  </t>
  </si>
  <si>
    <t>S.No.</t>
  </si>
  <si>
    <t>ITEM OF WORKS</t>
  </si>
  <si>
    <t>UNIT</t>
  </si>
  <si>
    <t>RATE</t>
  </si>
  <si>
    <t>Weightage</t>
  </si>
  <si>
    <t>% Completion</t>
  </si>
  <si>
    <t>Overall progress %</t>
  </si>
  <si>
    <t>PROGRESS QUANTITY</t>
  </si>
  <si>
    <t>BOQ REF.</t>
  </si>
  <si>
    <t>AMOUNT</t>
  </si>
  <si>
    <t>(AED)</t>
  </si>
  <si>
    <t>PREVIOUS</t>
  </si>
  <si>
    <t>CURRENT</t>
  </si>
  <si>
    <t>CUMULATIVE</t>
  </si>
  <si>
    <t>MAIN WORKS</t>
  </si>
  <si>
    <t>ITEM G</t>
  </si>
  <si>
    <t>EIFS 400MM</t>
  </si>
  <si>
    <t>Sqm</t>
  </si>
  <si>
    <t>EPS BOARDS-70%</t>
  </si>
  <si>
    <t>BASEOCAT-20%</t>
  </si>
  <si>
    <t>PAINT-10%</t>
  </si>
  <si>
    <t>ITEM F</t>
  </si>
  <si>
    <t>EIFS 300MM</t>
  </si>
  <si>
    <t>ITEM D</t>
  </si>
  <si>
    <t>EIFS 200MM</t>
  </si>
  <si>
    <t>ITEM B</t>
  </si>
  <si>
    <t>EIFS 100MM</t>
  </si>
  <si>
    <t>EIFS RENDER</t>
  </si>
  <si>
    <t>EPS BOARDS-80%</t>
  </si>
  <si>
    <t>VARIATIONS</t>
  </si>
  <si>
    <t xml:space="preserve">PVC GROOVE </t>
  </si>
  <si>
    <t>Lm</t>
  </si>
  <si>
    <t>EIFS 100MM PARAPET WALL</t>
  </si>
  <si>
    <t>EPS BOARDS</t>
  </si>
  <si>
    <t>KCE-VOR-1_04</t>
  </si>
  <si>
    <t>NO</t>
  </si>
  <si>
    <t>BUILDING</t>
  </si>
  <si>
    <t>DRAWING REF. NO</t>
  </si>
  <si>
    <t>LOCATION</t>
  </si>
  <si>
    <t>ITEM NAMES</t>
  </si>
  <si>
    <t>ID NO.
(In the Drawing)</t>
  </si>
  <si>
    <t>GROSS AREA
(Sqm)</t>
  </si>
  <si>
    <t>DEDUCTION ITEM NAME</t>
  </si>
  <si>
    <t>DEDUCTIONS
(Sqm)</t>
  </si>
  <si>
    <t>NET AREA / TOTAL AREA TO DATE (SqM)</t>
  </si>
  <si>
    <t xml:space="preserve">PREVIOUS MONTH PROGRESS
</t>
  </si>
  <si>
    <t xml:space="preserve">CURRENT MONTH PROGRESS
</t>
  </si>
  <si>
    <t>EIFS 400mm EPS BOARDS</t>
  </si>
  <si>
    <t>LENGTH</t>
  </si>
  <si>
    <t>HEIGHT</t>
  </si>
  <si>
    <t>AREA</t>
  </si>
  <si>
    <t>(Sqm)</t>
  </si>
  <si>
    <t>ELEVATION 01 (BASEMENT RAMP SIDE)</t>
  </si>
  <si>
    <t>JOT-AX-SD-GF-00001_00_E</t>
  </si>
  <si>
    <t>D-G/Y1</t>
  </si>
  <si>
    <t>WALL-GF</t>
  </si>
  <si>
    <t>DOOR</t>
  </si>
  <si>
    <t>JOT-AX-WR-GF-00003</t>
  </si>
  <si>
    <t>JOT-AX-SD-ML-00003_00_E</t>
  </si>
  <si>
    <t>WALL-L2L3</t>
  </si>
  <si>
    <t>JOT-AX-WR-ML-00007</t>
  </si>
  <si>
    <t>EIFS 400mm BASECOAT</t>
  </si>
  <si>
    <t>JOT-AX-WR-GF-00006</t>
  </si>
  <si>
    <t>JOT-AX-WR-L4-00011</t>
  </si>
  <si>
    <t>EIFS 400mm PAINT</t>
  </si>
  <si>
    <t>RAMPSIDE</t>
  </si>
  <si>
    <t>D-H/Y1</t>
  </si>
  <si>
    <t>L2-WALL</t>
  </si>
  <si>
    <t>PA9</t>
  </si>
  <si>
    <t>JOT-AX-WR-ML-00054</t>
  </si>
  <si>
    <t>PROGRESS %</t>
  </si>
  <si>
    <t>WORK DONE TO DATE</t>
  </si>
  <si>
    <t>EIFS 300mm EPS BOARDS</t>
  </si>
  <si>
    <t>ELEVATION 06 ( LIFT AREA)</t>
  </si>
  <si>
    <t>G-H/3-7</t>
  </si>
  <si>
    <t>LIFT LOBBY OPENING L2,L3</t>
  </si>
  <si>
    <t>CORE WALL AREA</t>
  </si>
  <si>
    <t>JOT-AX-WR-ML-00014</t>
  </si>
  <si>
    <t>EIFS 300mm BASECOAT</t>
  </si>
  <si>
    <t>JOT-AX-WR-ML-00016</t>
  </si>
  <si>
    <t>Progress of work (%)</t>
  </si>
  <si>
    <t>Workdone 
(to date)</t>
  </si>
  <si>
    <t>Workdone 
(Previous)</t>
  </si>
  <si>
    <t>Workdone
(this month)</t>
  </si>
  <si>
    <t>EIFS SYSTEM+BUILT UP(300MM)</t>
  </si>
  <si>
    <t>JOT-AX-SD-ML-00003_02</t>
  </si>
  <si>
    <t>E-H/10-11</t>
  </si>
  <si>
    <t>WALL L2</t>
  </si>
  <si>
    <t>EIFS 200mm EPS BOARDS</t>
  </si>
  <si>
    <t>ELEVATION 01-03 (BOH-ETS ROOMS)</t>
  </si>
  <si>
    <t>D-I/Y1-Y3</t>
  </si>
  <si>
    <t>JOT-AX-WR-GF-00002</t>
  </si>
  <si>
    <t>WINDOW</t>
  </si>
  <si>
    <t>JOT-AX-WR-GF-000015</t>
  </si>
  <si>
    <t>(HOUSEKEEPING LOBBY)</t>
  </si>
  <si>
    <t>D-F/7-8</t>
  </si>
  <si>
    <t>WALL GF</t>
  </si>
  <si>
    <t>JOT-AX-WR-GF-00017</t>
  </si>
  <si>
    <t>JOT-AX-SD-GF-00001</t>
  </si>
  <si>
    <t>E-F/6-7</t>
  </si>
  <si>
    <t>Door</t>
  </si>
  <si>
    <t>JOT-AX-WR-GF-00024</t>
  </si>
  <si>
    <t xml:space="preserve">STAIR 6 WALL </t>
  </si>
  <si>
    <t>JOT-AX-SD-L4-00005_02</t>
  </si>
  <si>
    <t>E-H/10-12</t>
  </si>
  <si>
    <t>WALL L4</t>
  </si>
  <si>
    <t>JOT-AX-WR-L4-00056</t>
  </si>
  <si>
    <t>EIFS 200mm BASECOAT</t>
  </si>
  <si>
    <t>JOT-AX-WR-GF-00019</t>
  </si>
  <si>
    <t xml:space="preserve">STAIR 6 WALL,Elevation-10 </t>
  </si>
  <si>
    <t xml:space="preserve">JOT-AX-SD-L4-00005_02 </t>
  </si>
  <si>
    <t xml:space="preserve">E-H/10-12 </t>
  </si>
  <si>
    <t>JOT-AX-WR-L4-00071</t>
  </si>
  <si>
    <t>LEVEL-4 to 5,STAIR 6 WALL,Elevation-08</t>
  </si>
  <si>
    <t>WALL L4,Basecoat</t>
  </si>
  <si>
    <t>JOT-AX-WR-L4-00070_01</t>
  </si>
  <si>
    <t>LEVEL-4 to 5,STAIR 6 WALL,Elevation-07</t>
  </si>
  <si>
    <t>EIFS 200mm PAINT</t>
  </si>
  <si>
    <t>JOT-AX-WR-ML-00003_00_E</t>
  </si>
  <si>
    <t>L2 WALL</t>
  </si>
  <si>
    <t xml:space="preserve">Gate 2 Front </t>
  </si>
  <si>
    <t>JOT-AX-WR-ML-00003_01_E</t>
  </si>
  <si>
    <t>Y1-Y3/G-H</t>
  </si>
  <si>
    <t>PA11</t>
  </si>
  <si>
    <t>EIFS 100mm EPS BOARDS</t>
  </si>
  <si>
    <t>L29, PARAPET</t>
  </si>
  <si>
    <t>RP-LX-SD-L29-1856</t>
  </si>
  <si>
    <t>S-T/16-18</t>
  </si>
  <si>
    <t>WALL L29</t>
  </si>
  <si>
    <t>OT-AX-WR-GF-00005</t>
  </si>
  <si>
    <t>L29 Parapet</t>
  </si>
  <si>
    <t>JOT-AX-SD-GF-00006_01</t>
  </si>
  <si>
    <t>S-W/13-14</t>
  </si>
  <si>
    <t>WALL 29</t>
  </si>
  <si>
    <t>JOT-AX-WR-L29-00020</t>
  </si>
  <si>
    <t>S-T/18-24</t>
  </si>
  <si>
    <t>BO14</t>
  </si>
  <si>
    <t>JOT-AX-WR-L29-00030</t>
  </si>
  <si>
    <t>L4 PARAPET</t>
  </si>
  <si>
    <t>JOT-AX-SD-GF-00005_02</t>
  </si>
  <si>
    <t>B-G/Y1</t>
  </si>
  <si>
    <t>WALL 14</t>
  </si>
  <si>
    <t>BO15</t>
  </si>
  <si>
    <t>JOT-AX-WR-L4-00031</t>
  </si>
  <si>
    <t>JOT-AX-SD-ML-00006_01</t>
  </si>
  <si>
    <t>S-T/14-18</t>
  </si>
  <si>
    <t>BO16</t>
  </si>
  <si>
    <t>JOT-AX-WR-L29-00037</t>
  </si>
  <si>
    <t>S-X/23-24</t>
  </si>
  <si>
    <t>BO17</t>
  </si>
  <si>
    <t>JOT-AX-WR-L29-00040</t>
  </si>
  <si>
    <t>W-X/13-18</t>
  </si>
  <si>
    <t>BO18</t>
  </si>
  <si>
    <t>JOT-AX-WR-L29-00043</t>
  </si>
  <si>
    <t>L4 Parapet</t>
  </si>
  <si>
    <t>F-H/Y1-4</t>
  </si>
  <si>
    <t>BO19</t>
  </si>
  <si>
    <t>JOT-AX-WR-L4-00036</t>
  </si>
  <si>
    <t>2JOT-AX-SD-ML-00006_02</t>
  </si>
  <si>
    <t>S-T/13-15</t>
  </si>
  <si>
    <t>PARAPET WALL L29</t>
  </si>
  <si>
    <t>BO20</t>
  </si>
  <si>
    <t>JOT-AX-WR-L29-00048</t>
  </si>
  <si>
    <t>V-X/13-15</t>
  </si>
  <si>
    <t>BO21</t>
  </si>
  <si>
    <t>JOT-AX-WR-L29-00051</t>
  </si>
  <si>
    <t xml:space="preserve">GF BALLROOM WALL </t>
  </si>
  <si>
    <t>2JOT-AX-SD-GF-00002_02</t>
  </si>
  <si>
    <t>A-U/23-25</t>
  </si>
  <si>
    <t>BO22</t>
  </si>
  <si>
    <t>JOT-AX-WR-L29-00052</t>
  </si>
  <si>
    <t>STAIR 6 WALL,Elevation-07,</t>
  </si>
  <si>
    <t>JOT-AX-SD-ML-00003_01</t>
  </si>
  <si>
    <t>G/10-11</t>
  </si>
  <si>
    <t>WALL, L2,Insulation</t>
  </si>
  <si>
    <t>JOT-AX-WR-ML-00074_01</t>
  </si>
  <si>
    <t>EIFS 100mm BASECOAT</t>
  </si>
  <si>
    <t>JOT-AX-WR-L29-00008</t>
  </si>
  <si>
    <t>JOT-AX-WR-L4-00033</t>
  </si>
  <si>
    <t>L29 PARAPET</t>
  </si>
  <si>
    <t>BA16</t>
  </si>
  <si>
    <t>JOT-AX-WR-L29-00038</t>
  </si>
  <si>
    <t>BA17</t>
  </si>
  <si>
    <t>BA15</t>
  </si>
  <si>
    <t>JOT-AX-WR-L4-00044</t>
  </si>
  <si>
    <t>2JOT-AX-SD-ML-00006_01</t>
  </si>
  <si>
    <t>BA18</t>
  </si>
  <si>
    <t>JOT-AX-WR-L29-00046</t>
  </si>
  <si>
    <t>BA19</t>
  </si>
  <si>
    <t>JOT-AX-WR-L29-00049</t>
  </si>
  <si>
    <t>V-X/13-14</t>
  </si>
  <si>
    <t>BA20</t>
  </si>
  <si>
    <t>JOT-AX-WR-L29-00053</t>
  </si>
  <si>
    <t>GF Ballroom Wall</t>
  </si>
  <si>
    <t>BA21</t>
  </si>
  <si>
    <t>JOT-AX-WR-L29-00058</t>
  </si>
  <si>
    <t>EIFS PAINT</t>
  </si>
  <si>
    <t>PA1</t>
  </si>
  <si>
    <t>JOT-AX-WR-L29-00013_01</t>
  </si>
  <si>
    <t>PA2</t>
  </si>
  <si>
    <t>JOT-AX-WR-L29-00025</t>
  </si>
  <si>
    <t>PA3</t>
  </si>
  <si>
    <t>JOT-AX-WR-L29-00034</t>
  </si>
  <si>
    <t>PA4</t>
  </si>
  <si>
    <t>JOT-AX-WR-L4-00035</t>
  </si>
  <si>
    <t>PA5</t>
  </si>
  <si>
    <t>JOT-AX-WR-L29-00041</t>
  </si>
  <si>
    <t>PA6</t>
  </si>
  <si>
    <t>JOT-AX-WR-L29-00045</t>
  </si>
  <si>
    <t>PA7</t>
  </si>
  <si>
    <t>JOT-AX-WR-L4-00047</t>
  </si>
  <si>
    <t>JOT-AX-SD-ML-00006_02</t>
  </si>
  <si>
    <t>PA8</t>
  </si>
  <si>
    <t>JOT-AX-WR-L29-00050</t>
  </si>
  <si>
    <t>PA10</t>
  </si>
  <si>
    <t>JOT-AX-WR-L29-00055</t>
  </si>
  <si>
    <t>L4 ZONE 3, GATE 2 FRONT</t>
  </si>
  <si>
    <t>JOT-AX-SD-L04-00005_00_E</t>
  </si>
  <si>
    <t>A-I/Y1-4</t>
  </si>
  <si>
    <t>JOT-AX-WR-L4-00009</t>
  </si>
  <si>
    <t xml:space="preserve">PVC Groove </t>
  </si>
  <si>
    <t>L2 RAMP TO ETS ROOM</t>
  </si>
  <si>
    <t>JOT-AX-WR-ML-00201_02</t>
  </si>
  <si>
    <t>ELEVATION 1</t>
  </si>
  <si>
    <t>ELEVATION 2</t>
  </si>
  <si>
    <t>JOT-AX-WR-ML-00057</t>
  </si>
  <si>
    <t>ELEVATION 3</t>
  </si>
  <si>
    <t>LEVEL-2 PARAPET-BASECOAT</t>
  </si>
  <si>
    <t>JOT-AX-SD-L4-00004_03</t>
  </si>
  <si>
    <t>U-Z/13-15</t>
  </si>
  <si>
    <t>PARAPET L2</t>
  </si>
  <si>
    <t>JOT-AX-WR-L2-00082_00</t>
  </si>
  <si>
    <t>LEVEL-4,STAIR 6 WALL,Elevation-08</t>
  </si>
  <si>
    <t>EIFS BUILDUP FOR L29 PARAPET, EPS BOARD</t>
  </si>
  <si>
    <t xml:space="preserve">HEIGHT </t>
  </si>
  <si>
    <t>L4, PARAPET</t>
  </si>
  <si>
    <t>W-X/13-16</t>
  </si>
  <si>
    <t>BO23</t>
  </si>
  <si>
    <t>X-Q/23-24</t>
  </si>
  <si>
    <t>PARAPET L4</t>
  </si>
  <si>
    <t>JOT-AX-WR-L4-00073</t>
  </si>
  <si>
    <t>L2 PARAPET, ROADSIDE</t>
  </si>
  <si>
    <t>JOT-AX-SD-L2-00004_03</t>
  </si>
  <si>
    <t>U-Z/13-22</t>
  </si>
  <si>
    <t>PARAPET L2, INSULATION</t>
  </si>
  <si>
    <t>JOT-AX-WR-L2-00078_00</t>
  </si>
  <si>
    <t>JOT-AX-WR-L2-00084_00</t>
  </si>
  <si>
    <t>PARAPET L2, BASE COAT</t>
  </si>
  <si>
    <t>L4 PARAPET, ROADSIDE</t>
  </si>
  <si>
    <t>G-X / 11-16</t>
  </si>
  <si>
    <t>PARAPET L4, PAINT</t>
  </si>
  <si>
    <t>JOT-AX-WR-L2-00075_00</t>
  </si>
  <si>
    <t>Installation of stud frame + 200mm EIFS system to replace 400mm EIFS system</t>
  </si>
  <si>
    <t>Installation of stud frame + 200mm EIFS system to replace 300mm EIFS system</t>
  </si>
  <si>
    <t>Installation of stud frame + 200mm EIFS system to replace 275mm EIFS system</t>
  </si>
  <si>
    <t>Break up existing 400/300mm EIFS system</t>
  </si>
  <si>
    <t>ITEM J</t>
  </si>
  <si>
    <t>300mm Stand Alone</t>
  </si>
  <si>
    <t>ITEM K</t>
  </si>
  <si>
    <t>400mm Stand Alone</t>
  </si>
  <si>
    <t>DETAILED STATUS REPORT</t>
  </si>
  <si>
    <t>Client Name</t>
  </si>
  <si>
    <t>:</t>
  </si>
  <si>
    <t>Omniyat Investments &amp; Management LLC</t>
  </si>
  <si>
    <t>Project Name</t>
  </si>
  <si>
    <t>Dorchester Hotel (PLOT 18)</t>
  </si>
  <si>
    <t>Main Contractor</t>
  </si>
  <si>
    <t>Khansaheb civil engineering llc</t>
  </si>
  <si>
    <t>Scope of works</t>
  </si>
  <si>
    <t>External Insulation Finishing System (EPS)</t>
  </si>
  <si>
    <t>MONTH:</t>
  </si>
  <si>
    <t>October 2022</t>
  </si>
  <si>
    <t>REMARKS</t>
  </si>
  <si>
    <t>WORK BREAKDOWN: 35%-FRAMING,35%-EPS BOARDS,20%-BASECOAT,10%-PAINT</t>
  </si>
  <si>
    <t>STAIR 6 WALL,LEVEL-02 to 3</t>
  </si>
  <si>
    <t>Residential,Stair-6,L4-5</t>
  </si>
  <si>
    <t>T-W/13-14</t>
  </si>
  <si>
    <t>WALL L4-5</t>
  </si>
  <si>
    <t>JOT-AX-WR-ML-00076,81,90,98</t>
  </si>
  <si>
    <t>EIFS SYSTEM+BUILT UP(400MM)</t>
  </si>
  <si>
    <t xml:space="preserve">Stair-6,GF to 1 st floor </t>
  </si>
  <si>
    <t>JOT-AX-SD-GF-00002_02</t>
  </si>
  <si>
    <t>Grid-E-H/10-12</t>
  </si>
  <si>
    <t>JOT-AX-WR-GF-00086,99</t>
  </si>
  <si>
    <t xml:space="preserve">WORK BREAKDOWN : 70% UPTO EPS BOARDS, 20% UPTO BASECOAT, 10% PAINT </t>
  </si>
  <si>
    <t>WALL GF-L1</t>
  </si>
  <si>
    <t>Residential ,road side,GF to 1 st floor</t>
  </si>
  <si>
    <t>JOT-AX-SD-ML-00001_02</t>
  </si>
  <si>
    <t>G-H/3-8</t>
  </si>
  <si>
    <t>Residential ,Lobby,GF to 1 st floor</t>
  </si>
  <si>
    <t>JOT-AX-WR-ML-00106_00</t>
  </si>
  <si>
    <t>RESIDENTIAL,RAMP AREA,GF to Level-3</t>
  </si>
  <si>
    <t>G-D/Y1</t>
  </si>
  <si>
    <t>WALL GF-L3</t>
  </si>
  <si>
    <t>JOT-AX-WR-ML-00111_00</t>
  </si>
  <si>
    <t xml:space="preserve">STAIR 6 WALL,LEVEL-02 to 3 </t>
  </si>
  <si>
    <t>JOT-AX-WR-ML-00085,100,104</t>
  </si>
  <si>
    <t>Hotel ramp area,Level-1 to lvl-3</t>
  </si>
  <si>
    <t>JOT-AX-SD-ML-00004_03</t>
  </si>
  <si>
    <t>W/18-22</t>
  </si>
  <si>
    <t>WALL L2-3</t>
  </si>
  <si>
    <t>JOT-AX-WR-ML-00107_00</t>
  </si>
  <si>
    <t>Residential area,lvl-2 to lvl-3</t>
  </si>
  <si>
    <t>G/4-7</t>
  </si>
  <si>
    <t>JOT-AX-WR-ML-00103_00</t>
  </si>
  <si>
    <t>JOT-AX-WR-ML-00093_00</t>
  </si>
  <si>
    <t>Residential,stair-6,L2</t>
  </si>
  <si>
    <t>JOT-AX-WR-ML-00110_00</t>
  </si>
  <si>
    <t>U-Z/18-22</t>
  </si>
  <si>
    <t>JOT-AX-WR-L2-00096_00</t>
  </si>
  <si>
    <t>L4 PARAPET,RESIDENTIAL</t>
  </si>
  <si>
    <t>W-X/15-17</t>
  </si>
  <si>
    <t>WALL,L4</t>
  </si>
  <si>
    <t>JOT-AX-WR-L4-00089,97</t>
  </si>
  <si>
    <t>07</t>
  </si>
  <si>
    <t>EIFS WITH BUILTUP 400mm</t>
  </si>
  <si>
    <t>08</t>
  </si>
  <si>
    <t>300 &amp; 400mm EIFS Removal</t>
  </si>
  <si>
    <t>EIFS SYSTEM+BUILT UP(300MM)- 35% framing, 35% ESP Boards, 20% Basecoat, 10% Paint</t>
  </si>
  <si>
    <t>EIFS SYSTEM+BUILT UP(400MM)- 35% framing, 35% ESP Boards, 20% Basecoat, 10% Paint</t>
  </si>
  <si>
    <t>JOT-AX-WR-ML-00085,100,108,104,110</t>
  </si>
  <si>
    <t>JOT-AX-WR-ML-00110</t>
  </si>
  <si>
    <t>JOT-AX-WR-ML-00095,106,105</t>
  </si>
  <si>
    <t>JOT-AX-WR-L2-00078,82,84,92,96,109</t>
  </si>
  <si>
    <t>JOT-AX-WR-GF-00086,99, 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</si>
</sst>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quot;Level &quot;0"/>
    <numFmt numFmtId="166" formatCode="0.0%"/>
    <numFmt numFmtId="167" formatCode="_-* #,##0_-;\-* #,##0_-;_-* &quot;-&quot;??_-;_-@_-"/>
    <numFmt numFmtId="168" formatCode="0.00000"/>
    <numFmt numFmtId="169" formatCode="0.0000"/>
  </numFmts>
  <fonts count="27">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0"/>
      <name val="Calibri "/>
    </font>
    <font>
      <sz val="10"/>
      <color theme="1"/>
      <name val="Calibri "/>
    </font>
    <font>
      <b/>
      <sz val="10"/>
      <color theme="1"/>
      <name val="Calibri "/>
    </font>
    <font>
      <sz val="10"/>
      <name val="Arial"/>
      <family val="2"/>
    </font>
    <font>
      <b/>
      <u/>
      <sz val="11"/>
      <name val="Calibri "/>
    </font>
    <font>
      <b/>
      <u/>
      <sz val="10"/>
      <color theme="1"/>
      <name val="Calibri "/>
    </font>
    <font>
      <u/>
      <sz val="10"/>
      <color theme="1"/>
      <name val="Calibri "/>
    </font>
    <font>
      <vertAlign val="superscript"/>
      <sz val="10"/>
      <color theme="1"/>
      <name val="Calibri "/>
    </font>
    <font>
      <sz val="10"/>
      <color theme="1"/>
      <name val="Arial"/>
      <family val="2"/>
    </font>
    <font>
      <b/>
      <sz val="10"/>
      <name val="Calibri"/>
      <family val="2"/>
      <scheme val="minor"/>
    </font>
    <font>
      <b/>
      <sz val="9"/>
      <name val="Calibri"/>
      <family val="2"/>
      <scheme val="minor"/>
    </font>
    <font>
      <sz val="10"/>
      <name val="Calibri"/>
      <family val="2"/>
      <scheme val="minor"/>
    </font>
    <font>
      <sz val="10"/>
      <color theme="1"/>
      <name val="Calibri"/>
      <family val="2"/>
      <scheme val="minor"/>
    </font>
    <font>
      <b/>
      <u/>
      <sz val="10"/>
      <name val="Calibri"/>
      <family val="2"/>
      <scheme val="minor"/>
    </font>
    <font>
      <b/>
      <sz val="10"/>
      <color theme="1"/>
      <name val="Calibri"/>
      <family val="2"/>
      <scheme val="minor"/>
    </font>
    <font>
      <b/>
      <u/>
      <sz val="13"/>
      <color theme="1"/>
      <name val="Arial"/>
      <family val="2"/>
    </font>
    <font>
      <b/>
      <u/>
      <sz val="12"/>
      <color theme="1"/>
      <name val="Arial"/>
      <family val="2"/>
    </font>
    <font>
      <i/>
      <sz val="10"/>
      <color theme="1"/>
      <name val="Arial"/>
      <family val="2"/>
    </font>
    <font>
      <b/>
      <i/>
      <sz val="10"/>
      <color theme="1"/>
      <name val="Arial"/>
      <family val="2"/>
    </font>
    <font>
      <b/>
      <sz val="10"/>
      <color theme="1"/>
      <name val="Arial"/>
      <family val="2"/>
    </font>
    <font>
      <b/>
      <sz val="10"/>
      <color theme="1"/>
      <name val="Arial Narrow"/>
      <family val="2"/>
    </font>
    <font>
      <sz val="11"/>
      <color rgb="FF000000"/>
      <name val="Calibri"/>
      <family val="2"/>
      <scheme val="minor"/>
    </font>
    <font>
      <sz val="11"/>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000000"/>
      </patternFill>
    </fill>
    <fill>
      <patternFill patternType="solid">
        <fgColor rgb="FF92D05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rgb="FF000000"/>
      </patternFill>
    </fill>
    <fill>
      <patternFill patternType="solid">
        <fgColor rgb="FF92D050"/>
        <bgColor rgb="FF000000"/>
      </patternFill>
    </fill>
  </fills>
  <borders count="90">
    <border>
      <left/>
      <right/>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style="double">
        <color indexed="64"/>
      </top>
      <bottom style="double">
        <color indexed="64"/>
      </bottom>
      <diagonal/>
    </border>
    <border>
      <left/>
      <right/>
      <top style="thin">
        <color indexed="64"/>
      </top>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hair">
        <color indexed="64"/>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7" fillId="0" borderId="0"/>
    <xf numFmtId="0" fontId="1" fillId="0" borderId="0"/>
    <xf numFmtId="164" fontId="1" fillId="0" borderId="0" applyFont="0" applyFill="0" applyBorder="0" applyAlignment="0" applyProtection="0"/>
    <xf numFmtId="0" fontId="12" fillId="0" borderId="0"/>
    <xf numFmtId="165" fontId="12" fillId="0" borderId="0" applyFont="0" applyFill="0" applyBorder="0" applyAlignment="0" applyProtection="0"/>
    <xf numFmtId="43" fontId="1" fillId="0" borderId="0" applyFont="0" applyFill="0" applyBorder="0" applyAlignment="0" applyProtection="0"/>
    <xf numFmtId="0" fontId="7" fillId="0" borderId="0"/>
    <xf numFmtId="164" fontId="1" fillId="0" borderId="0" applyFont="0" applyFill="0" applyBorder="0" applyAlignment="0" applyProtection="0"/>
  </cellStyleXfs>
  <cellXfs count="618">
    <xf numFmtId="0" fontId="0" fillId="0" borderId="0" xfId="0"/>
    <xf numFmtId="0" fontId="5" fillId="0" borderId="0" xfId="0" applyFont="1"/>
    <xf numFmtId="43" fontId="5" fillId="0" borderId="0" xfId="1" applyFont="1" applyBorder="1"/>
    <xf numFmtId="9" fontId="5" fillId="0" borderId="0" xfId="2" applyFont="1" applyBorder="1"/>
    <xf numFmtId="0" fontId="4" fillId="0" borderId="0" xfId="3" applyFont="1" applyAlignment="1">
      <alignment horizontal="center" wrapText="1"/>
    </xf>
    <xf numFmtId="0" fontId="6" fillId="0" borderId="0" xfId="0" applyFont="1" applyAlignment="1">
      <alignment horizontal="center"/>
    </xf>
    <xf numFmtId="43" fontId="6" fillId="0" borderId="11" xfId="1" applyFont="1" applyBorder="1" applyAlignment="1">
      <alignment horizontal="center" vertical="center" wrapText="1"/>
    </xf>
    <xf numFmtId="9" fontId="6" fillId="0" borderId="12" xfId="2" applyFont="1" applyBorder="1" applyAlignment="1">
      <alignment horizontal="center" vertical="center" wrapText="1"/>
    </xf>
    <xf numFmtId="0" fontId="5" fillId="0" borderId="13" xfId="0" applyFont="1" applyBorder="1"/>
    <xf numFmtId="0" fontId="5" fillId="0" borderId="14" xfId="0" applyFont="1" applyBorder="1"/>
    <xf numFmtId="43" fontId="5" fillId="0" borderId="15" xfId="1" applyFont="1" applyBorder="1"/>
    <xf numFmtId="43" fontId="5" fillId="0" borderId="18" xfId="1" applyFont="1" applyBorder="1"/>
    <xf numFmtId="9" fontId="5" fillId="0" borderId="16" xfId="2" applyFont="1" applyBorder="1"/>
    <xf numFmtId="0" fontId="5" fillId="0" borderId="17" xfId="0" applyFont="1" applyBorder="1"/>
    <xf numFmtId="0" fontId="9" fillId="0" borderId="15" xfId="0" applyFont="1" applyBorder="1"/>
    <xf numFmtId="0" fontId="5" fillId="0" borderId="15" xfId="0" applyFont="1" applyBorder="1"/>
    <xf numFmtId="0" fontId="10" fillId="0" borderId="15" xfId="0" applyFont="1" applyBorder="1" applyAlignment="1">
      <alignment vertical="center" wrapText="1"/>
    </xf>
    <xf numFmtId="0" fontId="5" fillId="0" borderId="17" xfId="0" applyFont="1" applyBorder="1" applyAlignment="1">
      <alignment vertical="center"/>
    </xf>
    <xf numFmtId="0" fontId="5" fillId="0" borderId="15" xfId="0" applyFont="1" applyBorder="1" applyAlignment="1">
      <alignment vertical="center"/>
    </xf>
    <xf numFmtId="43" fontId="5" fillId="0" borderId="15" xfId="1" applyFont="1" applyBorder="1" applyAlignment="1">
      <alignment vertical="center"/>
    </xf>
    <xf numFmtId="43" fontId="5" fillId="0" borderId="16" xfId="1" applyFont="1" applyBorder="1" applyAlignment="1">
      <alignment vertical="center"/>
    </xf>
    <xf numFmtId="43" fontId="5" fillId="0" borderId="18" xfId="1" applyFont="1" applyBorder="1" applyAlignment="1">
      <alignment vertical="center"/>
    </xf>
    <xf numFmtId="0" fontId="5" fillId="0" borderId="0" xfId="0" applyFont="1" applyAlignment="1">
      <alignment vertical="center"/>
    </xf>
    <xf numFmtId="9" fontId="5" fillId="0" borderId="16" xfId="2" applyFont="1" applyBorder="1" applyAlignment="1">
      <alignment vertical="center"/>
    </xf>
    <xf numFmtId="0" fontId="9" fillId="0" borderId="15" xfId="0" applyFont="1" applyBorder="1" applyAlignment="1">
      <alignment vertical="center"/>
    </xf>
    <xf numFmtId="0" fontId="5" fillId="0" borderId="17" xfId="5" applyFont="1" applyBorder="1" applyAlignment="1">
      <alignment horizontal="center" vertical="center" wrapText="1"/>
    </xf>
    <xf numFmtId="0" fontId="5" fillId="0" borderId="15" xfId="5" applyFont="1" applyBorder="1" applyAlignment="1">
      <alignment vertical="center" wrapText="1"/>
    </xf>
    <xf numFmtId="4" fontId="5" fillId="0" borderId="15" xfId="5" applyNumberFormat="1" applyFont="1" applyBorder="1" applyAlignment="1">
      <alignment horizontal="center" vertical="center"/>
    </xf>
    <xf numFmtId="0" fontId="5" fillId="0" borderId="15" xfId="5" applyFont="1" applyBorder="1" applyAlignment="1">
      <alignment horizontal="center" vertical="center"/>
    </xf>
    <xf numFmtId="43" fontId="5" fillId="0" borderId="0" xfId="0" applyNumberFormat="1" applyFont="1" applyAlignment="1">
      <alignment vertical="center"/>
    </xf>
    <xf numFmtId="0" fontId="5" fillId="0" borderId="17" xfId="0" applyFont="1" applyBorder="1" applyAlignment="1">
      <alignment vertical="center" wrapText="1"/>
    </xf>
    <xf numFmtId="0" fontId="5" fillId="0" borderId="15" xfId="0" applyFont="1" applyBorder="1" applyAlignment="1">
      <alignment vertical="center" wrapText="1"/>
    </xf>
    <xf numFmtId="0" fontId="9" fillId="0" borderId="15" xfId="0" applyFont="1" applyBorder="1" applyAlignment="1">
      <alignment vertical="center" wrapText="1"/>
    </xf>
    <xf numFmtId="0" fontId="5" fillId="0" borderId="19" xfId="0" applyFont="1" applyBorder="1" applyAlignment="1">
      <alignment vertical="center"/>
    </xf>
    <xf numFmtId="0" fontId="5" fillId="0" borderId="20" xfId="0" applyFont="1" applyBorder="1" applyAlignment="1">
      <alignment vertical="center"/>
    </xf>
    <xf numFmtId="0" fontId="6" fillId="0" borderId="21" xfId="0" applyFont="1" applyBorder="1" applyAlignment="1">
      <alignment vertical="center"/>
    </xf>
    <xf numFmtId="164" fontId="6" fillId="0" borderId="23" xfId="6" applyFont="1" applyBorder="1" applyAlignment="1">
      <alignment vertical="center"/>
    </xf>
    <xf numFmtId="9" fontId="6" fillId="0" borderId="22" xfId="2" applyFont="1" applyBorder="1" applyAlignment="1">
      <alignment vertical="center"/>
    </xf>
    <xf numFmtId="10" fontId="5" fillId="0" borderId="0" xfId="2" applyNumberFormat="1" applyFont="1" applyBorder="1"/>
    <xf numFmtId="10" fontId="6" fillId="0" borderId="10" xfId="2" applyNumberFormat="1" applyFont="1" applyBorder="1" applyAlignment="1">
      <alignment horizontal="center" vertical="center" wrapText="1"/>
    </xf>
    <xf numFmtId="10" fontId="5" fillId="0" borderId="15" xfId="2" applyNumberFormat="1" applyFont="1" applyBorder="1"/>
    <xf numFmtId="10" fontId="5" fillId="0" borderId="15" xfId="2" applyNumberFormat="1" applyFont="1" applyBorder="1" applyAlignment="1">
      <alignment vertical="center"/>
    </xf>
    <xf numFmtId="10" fontId="6" fillId="0" borderId="21" xfId="2" applyNumberFormat="1" applyFont="1" applyBorder="1" applyAlignment="1">
      <alignment vertical="center"/>
    </xf>
    <xf numFmtId="10" fontId="4" fillId="0" borderId="0" xfId="3" applyNumberFormat="1" applyFont="1" applyAlignment="1">
      <alignment horizontal="center" wrapText="1"/>
    </xf>
    <xf numFmtId="10" fontId="6" fillId="0" borderId="15" xfId="0" applyNumberFormat="1" applyFont="1" applyBorder="1" applyAlignment="1">
      <alignment horizontal="center"/>
    </xf>
    <xf numFmtId="10" fontId="5" fillId="0" borderId="0" xfId="2" applyNumberFormat="1" applyFont="1"/>
    <xf numFmtId="10" fontId="6" fillId="0" borderId="0" xfId="2" applyNumberFormat="1" applyFont="1" applyAlignment="1">
      <alignment horizontal="center"/>
    </xf>
    <xf numFmtId="2" fontId="5" fillId="0" borderId="0" xfId="0" applyNumberFormat="1" applyFont="1"/>
    <xf numFmtId="2" fontId="6" fillId="0" borderId="0" xfId="0" applyNumberFormat="1" applyFont="1" applyAlignment="1">
      <alignment horizontal="center"/>
    </xf>
    <xf numFmtId="43" fontId="5" fillId="0" borderId="0" xfId="1" applyFont="1"/>
    <xf numFmtId="43" fontId="6" fillId="0" borderId="0" xfId="1" applyFont="1" applyAlignment="1">
      <alignment horizontal="center"/>
    </xf>
    <xf numFmtId="43" fontId="0" fillId="0" borderId="0" xfId="1" applyFont="1"/>
    <xf numFmtId="17" fontId="0" fillId="0" borderId="0" xfId="0" applyNumberFormat="1"/>
    <xf numFmtId="17" fontId="0" fillId="0" borderId="0" xfId="0" applyNumberFormat="1" applyAlignment="1">
      <alignment horizontal="right"/>
    </xf>
    <xf numFmtId="164" fontId="13" fillId="0" borderId="15" xfId="11" applyFont="1" applyFill="1" applyBorder="1" applyAlignment="1">
      <alignment horizontal="center" vertical="center" wrapText="1"/>
    </xf>
    <xf numFmtId="0" fontId="2" fillId="0" borderId="0" xfId="0" applyFont="1"/>
    <xf numFmtId="43" fontId="13" fillId="0" borderId="14" xfId="1" applyFont="1" applyFill="1" applyBorder="1" applyAlignment="1">
      <alignment vertical="center" wrapText="1"/>
    </xf>
    <xf numFmtId="164" fontId="13" fillId="0" borderId="14" xfId="11" applyFont="1" applyFill="1" applyBorder="1" applyAlignment="1">
      <alignment vertical="center" wrapText="1"/>
    </xf>
    <xf numFmtId="164" fontId="13" fillId="0" borderId="10" xfId="11" applyFont="1" applyFill="1" applyBorder="1" applyAlignment="1">
      <alignment horizontal="center" vertical="center" wrapText="1"/>
    </xf>
    <xf numFmtId="164" fontId="13" fillId="0" borderId="26" xfId="11" applyFont="1" applyFill="1" applyBorder="1" applyAlignment="1">
      <alignment horizontal="center" vertical="center" wrapText="1"/>
    </xf>
    <xf numFmtId="164" fontId="13" fillId="0" borderId="10" xfId="11" applyFont="1" applyFill="1" applyBorder="1" applyAlignment="1">
      <alignment vertical="center" wrapText="1"/>
    </xf>
    <xf numFmtId="43" fontId="15" fillId="0" borderId="27" xfId="1" applyFont="1" applyFill="1" applyBorder="1" applyAlignment="1">
      <alignment horizontal="left" vertical="center" indent="1"/>
    </xf>
    <xf numFmtId="164" fontId="16" fillId="0" borderId="27" xfId="11" applyFont="1" applyFill="1" applyBorder="1" applyAlignment="1">
      <alignment vertical="center"/>
    </xf>
    <xf numFmtId="166" fontId="16" fillId="0" borderId="27" xfId="2" applyNumberFormat="1" applyFont="1" applyFill="1" applyBorder="1" applyAlignment="1">
      <alignment vertical="center"/>
    </xf>
    <xf numFmtId="43" fontId="16" fillId="0" borderId="27" xfId="1" applyFont="1" applyFill="1" applyBorder="1" applyAlignment="1">
      <alignment vertical="center"/>
    </xf>
    <xf numFmtId="164" fontId="16" fillId="0" borderId="15" xfId="11" applyFont="1" applyFill="1" applyBorder="1" applyAlignment="1">
      <alignment vertical="center"/>
    </xf>
    <xf numFmtId="164" fontId="16" fillId="0" borderId="8" xfId="11" applyFont="1" applyFill="1" applyBorder="1" applyAlignment="1">
      <alignment vertical="center"/>
    </xf>
    <xf numFmtId="0" fontId="18" fillId="0" borderId="28" xfId="0" applyFont="1" applyBorder="1" applyAlignment="1">
      <alignment vertical="center"/>
    </xf>
    <xf numFmtId="0" fontId="18" fillId="0" borderId="24" xfId="0" applyFont="1" applyBorder="1" applyAlignment="1">
      <alignment vertical="center"/>
    </xf>
    <xf numFmtId="43" fontId="18" fillId="0" borderId="24" xfId="1" applyFont="1" applyFill="1" applyBorder="1" applyAlignment="1">
      <alignment vertical="center"/>
    </xf>
    <xf numFmtId="164" fontId="18" fillId="0" borderId="8" xfId="11" applyFont="1" applyFill="1" applyBorder="1" applyAlignment="1">
      <alignment vertical="center"/>
    </xf>
    <xf numFmtId="166" fontId="18" fillId="0" borderId="8" xfId="2" applyNumberFormat="1" applyFont="1" applyFill="1" applyBorder="1" applyAlignment="1">
      <alignment vertical="center"/>
    </xf>
    <xf numFmtId="43" fontId="18" fillId="0" borderId="8" xfId="1" applyFont="1" applyFill="1" applyBorder="1" applyAlignment="1">
      <alignment vertical="center"/>
    </xf>
    <xf numFmtId="164" fontId="18" fillId="0" borderId="15" xfId="11" applyFont="1" applyFill="1" applyBorder="1" applyAlignment="1">
      <alignment vertical="center"/>
    </xf>
    <xf numFmtId="164" fontId="13" fillId="0" borderId="10" xfId="11" applyFont="1" applyFill="1" applyBorder="1" applyAlignment="1">
      <alignment horizontal="center" vertical="center" wrapText="1"/>
    </xf>
    <xf numFmtId="0" fontId="2" fillId="0" borderId="10" xfId="0" applyFont="1" applyBorder="1" applyAlignment="1">
      <alignment vertical="center"/>
    </xf>
    <xf numFmtId="43" fontId="2" fillId="0" borderId="10" xfId="1" applyFont="1" applyBorder="1" applyAlignment="1">
      <alignment vertical="center"/>
    </xf>
    <xf numFmtId="0" fontId="0" fillId="0" borderId="10" xfId="0" applyBorder="1" applyAlignment="1">
      <alignment vertical="center"/>
    </xf>
    <xf numFmtId="43" fontId="1" fillId="0" borderId="10" xfId="1" applyFont="1" applyBorder="1" applyAlignment="1">
      <alignment vertical="center"/>
    </xf>
    <xf numFmtId="0" fontId="0" fillId="0" borderId="10" xfId="0" quotePrefix="1" applyBorder="1" applyAlignment="1">
      <alignment vertical="center"/>
    </xf>
    <xf numFmtId="9" fontId="1" fillId="0" borderId="10" xfId="1" applyNumberFormat="1" applyFont="1" applyBorder="1" applyAlignment="1">
      <alignment vertical="center"/>
    </xf>
    <xf numFmtId="43" fontId="2" fillId="0" borderId="10" xfId="1" applyFont="1" applyBorder="1" applyAlignment="1">
      <alignment horizontal="center" vertical="center" wrapText="1"/>
    </xf>
    <xf numFmtId="0" fontId="2" fillId="0" borderId="10" xfId="0" applyFont="1" applyBorder="1" applyAlignment="1">
      <alignment horizontal="center" vertical="center"/>
    </xf>
    <xf numFmtId="43" fontId="2" fillId="0" borderId="10" xfId="1" applyFont="1" applyBorder="1" applyAlignment="1">
      <alignment horizontal="center" vertical="center"/>
    </xf>
    <xf numFmtId="0" fontId="0" fillId="0" borderId="0" xfId="0" applyAlignment="1">
      <alignment horizontal="center" vertical="center"/>
    </xf>
    <xf numFmtId="43" fontId="0" fillId="0" borderId="10" xfId="1" applyFont="1" applyBorder="1" applyAlignment="1">
      <alignment vertical="center"/>
    </xf>
    <xf numFmtId="43" fontId="0" fillId="0" borderId="0" xfId="0" applyNumberFormat="1"/>
    <xf numFmtId="10" fontId="6" fillId="0" borderId="26" xfId="2" applyNumberFormat="1" applyFont="1" applyBorder="1" applyAlignment="1">
      <alignment horizontal="center" vertical="center" wrapText="1"/>
    </xf>
    <xf numFmtId="10" fontId="5" fillId="0" borderId="33" xfId="2" applyNumberFormat="1" applyFont="1" applyBorder="1"/>
    <xf numFmtId="10" fontId="5" fillId="0" borderId="33" xfId="2" applyNumberFormat="1" applyFont="1" applyBorder="1" applyAlignment="1">
      <alignment vertical="center"/>
    </xf>
    <xf numFmtId="10" fontId="6" fillId="0" borderId="34" xfId="2" applyNumberFormat="1" applyFont="1" applyBorder="1" applyAlignment="1">
      <alignment vertical="center"/>
    </xf>
    <xf numFmtId="43" fontId="6" fillId="0" borderId="23" xfId="0" applyNumberFormat="1" applyFont="1" applyBorder="1" applyAlignment="1">
      <alignment vertical="center"/>
    </xf>
    <xf numFmtId="0" fontId="15" fillId="0" borderId="31" xfId="0" quotePrefix="1" applyFont="1" applyFill="1" applyBorder="1" applyAlignment="1">
      <alignment horizontal="left" vertical="center" indent="1"/>
    </xf>
    <xf numFmtId="0" fontId="15" fillId="0" borderId="31" xfId="0" applyFont="1" applyFill="1" applyBorder="1" applyAlignment="1">
      <alignment horizontal="left" vertical="center" indent="1"/>
    </xf>
    <xf numFmtId="43" fontId="15" fillId="0" borderId="31" xfId="1" applyFont="1" applyFill="1" applyBorder="1" applyAlignment="1">
      <alignment horizontal="left" vertical="center" indent="1"/>
    </xf>
    <xf numFmtId="164" fontId="16" fillId="0" borderId="31" xfId="11" applyFont="1" applyFill="1" applyBorder="1" applyAlignment="1">
      <alignment vertical="center"/>
    </xf>
    <xf numFmtId="166" fontId="16" fillId="0" borderId="31" xfId="2" applyNumberFormat="1" applyFont="1" applyFill="1" applyBorder="1" applyAlignment="1">
      <alignment vertical="center"/>
    </xf>
    <xf numFmtId="43" fontId="16" fillId="0" borderId="31" xfId="1" applyFont="1" applyFill="1" applyBorder="1" applyAlignment="1">
      <alignment vertical="center"/>
    </xf>
    <xf numFmtId="0" fontId="0" fillId="0" borderId="0" xfId="0" applyFill="1"/>
    <xf numFmtId="0" fontId="15" fillId="0" borderId="27" xfId="0" quotePrefix="1" applyFont="1" applyFill="1" applyBorder="1" applyAlignment="1">
      <alignment horizontal="left" vertical="center" indent="1"/>
    </xf>
    <xf numFmtId="0" fontId="15" fillId="0" borderId="27" xfId="0" applyFont="1" applyFill="1" applyBorder="1" applyAlignment="1">
      <alignment horizontal="left" vertical="center" indent="1"/>
    </xf>
    <xf numFmtId="0" fontId="17" fillId="0" borderId="27" xfId="0" quotePrefix="1" applyFont="1" applyFill="1" applyBorder="1" applyAlignment="1">
      <alignment horizontal="left" vertical="center" indent="1"/>
    </xf>
    <xf numFmtId="0" fontId="0" fillId="0" borderId="0" xfId="0" applyFill="1" applyBorder="1"/>
    <xf numFmtId="0" fontId="15" fillId="0" borderId="36" xfId="0" quotePrefix="1" applyFont="1" applyFill="1" applyBorder="1" applyAlignment="1">
      <alignment horizontal="left" vertical="center" indent="1"/>
    </xf>
    <xf numFmtId="0" fontId="15" fillId="0" borderId="36" xfId="0" applyFont="1" applyFill="1" applyBorder="1" applyAlignment="1">
      <alignment horizontal="left" vertical="center" indent="1"/>
    </xf>
    <xf numFmtId="43" fontId="15" fillId="0" borderId="36" xfId="1" applyFont="1" applyFill="1" applyBorder="1" applyAlignment="1">
      <alignment horizontal="left" vertical="center" indent="1"/>
    </xf>
    <xf numFmtId="164" fontId="16" fillId="0" borderId="36" xfId="11" applyFont="1" applyFill="1" applyBorder="1" applyAlignment="1">
      <alignment vertical="center"/>
    </xf>
    <xf numFmtId="166" fontId="16" fillId="0" borderId="36" xfId="2" applyNumberFormat="1" applyFont="1" applyFill="1" applyBorder="1" applyAlignment="1">
      <alignment vertical="center"/>
    </xf>
    <xf numFmtId="43" fontId="16" fillId="0" borderId="36" xfId="1" applyFont="1" applyFill="1" applyBorder="1" applyAlignment="1">
      <alignment vertical="center"/>
    </xf>
    <xf numFmtId="0" fontId="0" fillId="0" borderId="24" xfId="0" applyFill="1" applyBorder="1"/>
    <xf numFmtId="0" fontId="15" fillId="0" borderId="36" xfId="0" quotePrefix="1" applyFont="1" applyBorder="1" applyAlignment="1">
      <alignment horizontal="left" vertical="center" indent="1"/>
    </xf>
    <xf numFmtId="0" fontId="15" fillId="0" borderId="36" xfId="0" applyFont="1" applyBorder="1" applyAlignment="1">
      <alignment horizontal="left" vertical="center" indent="1"/>
    </xf>
    <xf numFmtId="0" fontId="0" fillId="0" borderId="24" xfId="0" applyBorder="1"/>
    <xf numFmtId="0" fontId="19" fillId="0" borderId="0" xfId="7" applyFont="1" applyAlignment="1">
      <alignment horizontal="center"/>
    </xf>
    <xf numFmtId="0" fontId="12" fillId="0" borderId="0" xfId="7"/>
    <xf numFmtId="9" fontId="19" fillId="0" borderId="0" xfId="2" applyFont="1" applyAlignment="1">
      <alignment horizontal="center"/>
    </xf>
    <xf numFmtId="0" fontId="21" fillId="2" borderId="0" xfId="7" applyFont="1" applyFill="1"/>
    <xf numFmtId="0" fontId="23" fillId="2" borderId="0" xfId="7" applyFont="1" applyFill="1" applyAlignment="1">
      <alignment horizontal="center"/>
    </xf>
    <xf numFmtId="0" fontId="22" fillId="2" borderId="0" xfId="7" applyFont="1" applyFill="1" applyAlignment="1">
      <alignment horizontal="left"/>
    </xf>
    <xf numFmtId="9" fontId="22" fillId="2" borderId="0" xfId="2" applyFont="1" applyFill="1" applyAlignment="1">
      <alignment horizontal="left"/>
    </xf>
    <xf numFmtId="9" fontId="12" fillId="0" borderId="0" xfId="2" applyFont="1"/>
    <xf numFmtId="0" fontId="23" fillId="0" borderId="0" xfId="7" applyFont="1" applyAlignment="1">
      <alignment horizontal="left"/>
    </xf>
    <xf numFmtId="9" fontId="23" fillId="0" borderId="0" xfId="2" applyFont="1" applyAlignment="1">
      <alignment horizontal="left"/>
    </xf>
    <xf numFmtId="0" fontId="23" fillId="2" borderId="0" xfId="7" applyFont="1" applyFill="1"/>
    <xf numFmtId="0" fontId="23" fillId="0" borderId="37" xfId="7" applyFont="1" applyBorder="1" applyAlignment="1">
      <alignment horizontal="center" vertical="center"/>
    </xf>
    <xf numFmtId="0" fontId="23" fillId="2" borderId="38" xfId="7" applyFont="1" applyFill="1" applyBorder="1" applyAlignment="1">
      <alignment horizontal="center" wrapText="1"/>
    </xf>
    <xf numFmtId="0" fontId="23" fillId="0" borderId="41" xfId="7" applyFont="1" applyBorder="1" applyAlignment="1">
      <alignment horizontal="center" vertical="center"/>
    </xf>
    <xf numFmtId="0" fontId="23" fillId="2" borderId="42" xfId="7" applyFont="1" applyFill="1" applyBorder="1" applyAlignment="1">
      <alignment horizontal="center" wrapText="1"/>
    </xf>
    <xf numFmtId="0" fontId="23" fillId="0" borderId="45" xfId="7" applyFont="1" applyBorder="1" applyAlignment="1">
      <alignment horizontal="center" vertical="center"/>
    </xf>
    <xf numFmtId="167" fontId="12" fillId="0" borderId="44" xfId="8" applyNumberFormat="1" applyFont="1" applyFill="1" applyBorder="1" applyAlignment="1">
      <alignment horizontal="center" vertical="center"/>
    </xf>
    <xf numFmtId="167" fontId="12" fillId="0" borderId="44" xfId="8" applyNumberFormat="1" applyFont="1" applyFill="1" applyBorder="1" applyAlignment="1">
      <alignment vertical="center"/>
    </xf>
    <xf numFmtId="167" fontId="12" fillId="0" borderId="46" xfId="8" applyNumberFormat="1" applyFont="1" applyFill="1" applyBorder="1" applyAlignment="1">
      <alignment vertical="center"/>
    </xf>
    <xf numFmtId="0" fontId="24" fillId="0" borderId="46" xfId="7" applyFont="1" applyBorder="1" applyAlignment="1">
      <alignment horizontal="left" vertical="center"/>
    </xf>
    <xf numFmtId="0" fontId="24" fillId="0" borderId="47" xfId="7" applyFont="1" applyBorder="1" applyAlignment="1">
      <alignment horizontal="left" vertical="center"/>
    </xf>
    <xf numFmtId="167" fontId="24" fillId="0" borderId="47" xfId="8" applyNumberFormat="1" applyFont="1" applyFill="1" applyBorder="1" applyAlignment="1">
      <alignment vertical="center" wrapText="1"/>
    </xf>
    <xf numFmtId="0" fontId="23" fillId="3" borderId="46" xfId="7" applyFont="1" applyFill="1" applyBorder="1" applyAlignment="1">
      <alignment horizontal="left" vertical="center"/>
    </xf>
    <xf numFmtId="0" fontId="12" fillId="3" borderId="46" xfId="0" applyFont="1" applyFill="1" applyBorder="1"/>
    <xf numFmtId="0" fontId="12" fillId="3" borderId="48" xfId="0" applyFont="1" applyFill="1" applyBorder="1"/>
    <xf numFmtId="9" fontId="12" fillId="3" borderId="48" xfId="2" applyFont="1" applyFill="1" applyBorder="1"/>
    <xf numFmtId="2" fontId="12" fillId="3" borderId="48" xfId="0" applyNumberFormat="1" applyFont="1" applyFill="1" applyBorder="1"/>
    <xf numFmtId="2" fontId="12" fillId="0" borderId="0" xfId="7" applyNumberFormat="1" applyAlignment="1">
      <alignment horizontal="right"/>
    </xf>
    <xf numFmtId="2" fontId="12" fillId="0" borderId="0" xfId="7" applyNumberFormat="1"/>
    <xf numFmtId="0" fontId="23" fillId="2" borderId="46" xfId="7" applyFont="1" applyFill="1" applyBorder="1" applyAlignment="1">
      <alignment horizontal="left" vertical="center"/>
    </xf>
    <xf numFmtId="0" fontId="23" fillId="2" borderId="49" xfId="7" applyFont="1" applyFill="1" applyBorder="1" applyAlignment="1">
      <alignment horizontal="left" vertical="center"/>
    </xf>
    <xf numFmtId="0" fontId="12" fillId="2" borderId="49" xfId="0" applyFont="1" applyFill="1" applyBorder="1"/>
    <xf numFmtId="0" fontId="12" fillId="2" borderId="46" xfId="0" applyFont="1" applyFill="1" applyBorder="1"/>
    <xf numFmtId="0" fontId="12" fillId="2" borderId="48" xfId="0" applyFont="1" applyFill="1" applyBorder="1"/>
    <xf numFmtId="9" fontId="12" fillId="2" borderId="48" xfId="2" applyFont="1" applyFill="1" applyBorder="1"/>
    <xf numFmtId="2" fontId="12" fillId="2" borderId="48" xfId="0" applyNumberFormat="1" applyFont="1" applyFill="1" applyBorder="1"/>
    <xf numFmtId="0" fontId="6" fillId="0" borderId="15" xfId="0" applyFont="1" applyBorder="1"/>
    <xf numFmtId="0" fontId="23" fillId="2" borderId="46" xfId="7" applyFont="1" applyFill="1" applyBorder="1" applyAlignment="1">
      <alignment horizontal="center" vertical="center"/>
    </xf>
    <xf numFmtId="0" fontId="23" fillId="0" borderId="49" xfId="7" applyFont="1" applyBorder="1" applyAlignment="1">
      <alignment horizontal="center" vertical="center"/>
    </xf>
    <xf numFmtId="0" fontId="23" fillId="2" borderId="49" xfId="0" applyFont="1" applyFill="1" applyBorder="1" applyAlignment="1">
      <alignment vertical="center" wrapText="1"/>
    </xf>
    <xf numFmtId="0" fontId="12" fillId="2" borderId="46" xfId="0" applyFont="1" applyFill="1" applyBorder="1" applyAlignment="1">
      <alignment horizontal="center" vertical="center"/>
    </xf>
    <xf numFmtId="2" fontId="12" fillId="2" borderId="48" xfId="0" applyNumberFormat="1" applyFont="1" applyFill="1" applyBorder="1" applyAlignment="1">
      <alignment horizontal="center" vertical="center"/>
    </xf>
    <xf numFmtId="9" fontId="12" fillId="2" borderId="48" xfId="2" applyFont="1" applyFill="1" applyBorder="1" applyAlignment="1">
      <alignment horizontal="center" vertical="center"/>
    </xf>
    <xf numFmtId="43" fontId="12" fillId="0" borderId="48" xfId="1" applyFont="1" applyFill="1" applyBorder="1" applyAlignment="1">
      <alignment horizontal="center" vertical="center"/>
    </xf>
    <xf numFmtId="43" fontId="12" fillId="0" borderId="0" xfId="7" applyNumberFormat="1"/>
    <xf numFmtId="0" fontId="23" fillId="0" borderId="46" xfId="7" applyFont="1" applyBorder="1" applyAlignment="1">
      <alignment horizontal="center" vertical="center"/>
    </xf>
    <xf numFmtId="2" fontId="12" fillId="0" borderId="48" xfId="0" applyNumberFormat="1" applyFont="1" applyBorder="1" applyAlignment="1">
      <alignment horizontal="center" vertical="center"/>
    </xf>
    <xf numFmtId="9" fontId="12" fillId="0" borderId="48" xfId="2" applyFont="1" applyFill="1" applyBorder="1" applyAlignment="1">
      <alignment horizontal="center" vertical="center"/>
    </xf>
    <xf numFmtId="10" fontId="12" fillId="2" borderId="48" xfId="2" applyNumberFormat="1" applyFont="1" applyFill="1" applyBorder="1" applyAlignment="1">
      <alignment horizontal="center" vertical="center"/>
    </xf>
    <xf numFmtId="43" fontId="12" fillId="0" borderId="0" xfId="1" applyFont="1" applyBorder="1"/>
    <xf numFmtId="43" fontId="12" fillId="0" borderId="0" xfId="1" applyFont="1" applyBorder="1" applyAlignment="1">
      <alignment horizontal="right"/>
    </xf>
    <xf numFmtId="9" fontId="12" fillId="0" borderId="0" xfId="2" applyFont="1" applyBorder="1" applyAlignment="1">
      <alignment horizontal="right"/>
    </xf>
    <xf numFmtId="0" fontId="23" fillId="0" borderId="49" xfId="0" applyFont="1" applyBorder="1" applyAlignment="1">
      <alignment vertical="center" wrapText="1"/>
    </xf>
    <xf numFmtId="0" fontId="12" fillId="0" borderId="46" xfId="0" applyFont="1" applyBorder="1" applyAlignment="1">
      <alignment horizontal="center" vertical="center"/>
    </xf>
    <xf numFmtId="0" fontId="12" fillId="0" borderId="46" xfId="0" applyFont="1" applyBorder="1"/>
    <xf numFmtId="0" fontId="23" fillId="2" borderId="49" xfId="7" applyFont="1" applyFill="1" applyBorder="1" applyAlignment="1">
      <alignment horizontal="center" vertical="center"/>
    </xf>
    <xf numFmtId="0" fontId="23" fillId="2" borderId="46" xfId="0" applyFont="1" applyFill="1" applyBorder="1" applyAlignment="1">
      <alignment horizontal="center" vertical="center"/>
    </xf>
    <xf numFmtId="2" fontId="23" fillId="0" borderId="48" xfId="0" applyNumberFormat="1" applyFont="1" applyBorder="1" applyAlignment="1">
      <alignment horizontal="center" vertical="center"/>
    </xf>
    <xf numFmtId="9" fontId="23" fillId="0" borderId="48" xfId="2" applyFont="1" applyFill="1" applyBorder="1" applyAlignment="1">
      <alignment horizontal="center" vertical="center"/>
    </xf>
    <xf numFmtId="43" fontId="23" fillId="0" borderId="48" xfId="1" applyFont="1" applyFill="1" applyBorder="1" applyAlignment="1">
      <alignment horizontal="center" vertical="center"/>
    </xf>
    <xf numFmtId="9" fontId="23" fillId="2" borderId="48" xfId="2" applyFont="1" applyFill="1" applyBorder="1" applyAlignment="1">
      <alignment horizontal="center" vertical="center"/>
    </xf>
    <xf numFmtId="2" fontId="23" fillId="2" borderId="48" xfId="0" applyNumberFormat="1" applyFont="1" applyFill="1" applyBorder="1" applyAlignment="1">
      <alignment horizontal="center" vertical="center"/>
    </xf>
    <xf numFmtId="43" fontId="23" fillId="0" borderId="0" xfId="7" applyNumberFormat="1" applyFont="1"/>
    <xf numFmtId="0" fontId="23" fillId="0" borderId="0" xfId="7" applyFont="1"/>
    <xf numFmtId="2" fontId="23" fillId="0" borderId="0" xfId="7" applyNumberFormat="1" applyFont="1" applyAlignment="1">
      <alignment horizontal="right"/>
    </xf>
    <xf numFmtId="2" fontId="23" fillId="0" borderId="0" xfId="7" applyNumberFormat="1" applyFont="1"/>
    <xf numFmtId="0" fontId="23" fillId="0" borderId="46" xfId="7" applyFont="1" applyBorder="1" applyAlignment="1">
      <alignment horizontal="left" vertical="top"/>
    </xf>
    <xf numFmtId="0" fontId="23" fillId="0" borderId="47" xfId="7" applyFont="1" applyBorder="1" applyAlignment="1">
      <alignment horizontal="left" vertical="top"/>
    </xf>
    <xf numFmtId="0" fontId="12" fillId="2" borderId="47" xfId="0" applyFont="1" applyFill="1" applyBorder="1"/>
    <xf numFmtId="0" fontId="23" fillId="2" borderId="47" xfId="0" applyFont="1" applyFill="1" applyBorder="1"/>
    <xf numFmtId="10" fontId="12" fillId="2" borderId="49" xfId="2" applyNumberFormat="1" applyFont="1" applyFill="1" applyBorder="1" applyAlignment="1">
      <alignment horizontal="center" vertical="center"/>
    </xf>
    <xf numFmtId="0" fontId="23" fillId="0" borderId="49" xfId="7" applyFont="1" applyBorder="1" applyAlignment="1">
      <alignment horizontal="left" vertical="top"/>
    </xf>
    <xf numFmtId="0" fontId="23" fillId="0" borderId="50" xfId="7" applyFont="1" applyBorder="1" applyAlignment="1">
      <alignment horizontal="left" vertical="top"/>
    </xf>
    <xf numFmtId="0" fontId="12" fillId="2" borderId="50" xfId="0" applyFont="1" applyFill="1" applyBorder="1"/>
    <xf numFmtId="0" fontId="12" fillId="2" borderId="49" xfId="0" applyFont="1" applyFill="1" applyBorder="1" applyAlignment="1">
      <alignment horizontal="center" vertical="center"/>
    </xf>
    <xf numFmtId="2" fontId="12" fillId="0" borderId="51" xfId="0" applyNumberFormat="1" applyFont="1" applyBorder="1" applyAlignment="1">
      <alignment horizontal="center" vertical="center"/>
    </xf>
    <xf numFmtId="9" fontId="12" fillId="0" borderId="51" xfId="2" applyFont="1" applyFill="1" applyBorder="1" applyAlignment="1">
      <alignment horizontal="center" vertical="center"/>
    </xf>
    <xf numFmtId="9" fontId="12" fillId="2" borderId="51" xfId="2" applyFont="1" applyFill="1" applyBorder="1" applyAlignment="1">
      <alignment horizontal="center" vertical="center"/>
    </xf>
    <xf numFmtId="10" fontId="12" fillId="2" borderId="51" xfId="2" applyNumberFormat="1" applyFont="1" applyFill="1" applyBorder="1" applyAlignment="1">
      <alignment horizontal="center" vertical="center"/>
    </xf>
    <xf numFmtId="2" fontId="12" fillId="2" borderId="51" xfId="0" applyNumberFormat="1" applyFont="1" applyFill="1" applyBorder="1" applyAlignment="1">
      <alignment horizontal="center" vertical="center"/>
    </xf>
    <xf numFmtId="0" fontId="23" fillId="0" borderId="49" xfId="7" applyFont="1" applyBorder="1" applyAlignment="1">
      <alignment horizontal="center" vertical="top"/>
    </xf>
    <xf numFmtId="43" fontId="12" fillId="0" borderId="51" xfId="1" applyFont="1" applyFill="1" applyBorder="1" applyAlignment="1">
      <alignment horizontal="center" vertical="center"/>
    </xf>
    <xf numFmtId="0" fontId="24" fillId="2" borderId="49" xfId="0" applyFont="1" applyFill="1" applyBorder="1"/>
    <xf numFmtId="0" fontId="12" fillId="2" borderId="51" xfId="0" applyFont="1" applyFill="1" applyBorder="1"/>
    <xf numFmtId="9" fontId="12" fillId="2" borderId="51" xfId="2" applyFont="1" applyFill="1" applyBorder="1"/>
    <xf numFmtId="2" fontId="12" fillId="2" borderId="51" xfId="0" applyNumberFormat="1" applyFont="1" applyFill="1" applyBorder="1"/>
    <xf numFmtId="40" fontId="7" fillId="0" borderId="0" xfId="7" applyNumberFormat="1" applyFont="1"/>
    <xf numFmtId="0" fontId="23" fillId="3" borderId="49" xfId="7" applyFont="1" applyFill="1" applyBorder="1" applyAlignment="1">
      <alignment horizontal="center" vertical="center"/>
    </xf>
    <xf numFmtId="0" fontId="23" fillId="3" borderId="49" xfId="0" applyFont="1" applyFill="1" applyBorder="1"/>
    <xf numFmtId="0" fontId="23" fillId="3" borderId="51" xfId="0" applyFont="1" applyFill="1" applyBorder="1"/>
    <xf numFmtId="9" fontId="23" fillId="3" borderId="51" xfId="2" applyFont="1" applyFill="1" applyBorder="1"/>
    <xf numFmtId="2" fontId="23" fillId="3" borderId="51" xfId="0" applyNumberFormat="1" applyFont="1" applyFill="1" applyBorder="1" applyAlignment="1">
      <alignment horizontal="right"/>
    </xf>
    <xf numFmtId="0" fontId="12" fillId="0" borderId="39" xfId="7" applyBorder="1" applyAlignment="1">
      <alignment horizontal="center" vertical="center"/>
    </xf>
    <xf numFmtId="0" fontId="12" fillId="2" borderId="39" xfId="0" applyFont="1" applyFill="1" applyBorder="1"/>
    <xf numFmtId="9" fontId="12" fillId="2" borderId="39" xfId="2" applyFont="1" applyFill="1" applyBorder="1"/>
    <xf numFmtId="2" fontId="12" fillId="2" borderId="39" xfId="0" applyNumberFormat="1" applyFont="1" applyFill="1" applyBorder="1"/>
    <xf numFmtId="0" fontId="12" fillId="0" borderId="52" xfId="7" applyBorder="1" applyAlignment="1">
      <alignment horizontal="center" vertical="center"/>
    </xf>
    <xf numFmtId="0" fontId="12" fillId="2" borderId="52" xfId="0" applyFont="1" applyFill="1" applyBorder="1"/>
    <xf numFmtId="9" fontId="12" fillId="2" borderId="52" xfId="2" applyFont="1" applyFill="1" applyBorder="1"/>
    <xf numFmtId="2" fontId="12" fillId="2" borderId="52" xfId="0" applyNumberFormat="1" applyFont="1" applyFill="1" applyBorder="1"/>
    <xf numFmtId="9" fontId="23" fillId="0" borderId="0" xfId="2" applyFont="1"/>
    <xf numFmtId="43" fontId="12" fillId="0" borderId="0" xfId="1" applyFont="1"/>
    <xf numFmtId="0" fontId="0" fillId="2" borderId="0" xfId="0" applyFill="1"/>
    <xf numFmtId="1" fontId="0" fillId="2" borderId="0" xfId="0" applyNumberFormat="1" applyFill="1"/>
    <xf numFmtId="0" fontId="23" fillId="2" borderId="37" xfId="7" applyFont="1" applyFill="1" applyBorder="1" applyAlignment="1">
      <alignment horizontal="center" vertical="center" wrapText="1"/>
    </xf>
    <xf numFmtId="0" fontId="23" fillId="2" borderId="40" xfId="7" applyFont="1" applyFill="1" applyBorder="1" applyAlignment="1">
      <alignment horizontal="center" vertical="center" wrapText="1"/>
    </xf>
    <xf numFmtId="0" fontId="23" fillId="2" borderId="54" xfId="7" applyFont="1" applyFill="1" applyBorder="1" applyAlignment="1">
      <alignment horizontal="center" vertical="center" wrapText="1"/>
    </xf>
    <xf numFmtId="0" fontId="2" fillId="2" borderId="53" xfId="0" applyFont="1" applyFill="1" applyBorder="1"/>
    <xf numFmtId="0" fontId="0" fillId="2" borderId="54" xfId="0" applyFill="1" applyBorder="1"/>
    <xf numFmtId="0" fontId="0" fillId="2" borderId="55" xfId="0" applyFill="1" applyBorder="1"/>
    <xf numFmtId="0" fontId="0" fillId="2" borderId="57" xfId="0" applyFill="1" applyBorder="1"/>
    <xf numFmtId="0" fontId="0" fillId="2" borderId="58" xfId="0" applyFill="1" applyBorder="1" applyAlignment="1">
      <alignment horizontal="center"/>
    </xf>
    <xf numFmtId="0" fontId="0" fillId="2" borderId="59" xfId="0" applyFill="1" applyBorder="1" applyAlignment="1">
      <alignment horizontal="center"/>
    </xf>
    <xf numFmtId="0" fontId="0" fillId="2" borderId="54" xfId="0" applyFill="1" applyBorder="1" applyAlignment="1">
      <alignment horizontal="center"/>
    </xf>
    <xf numFmtId="1" fontId="0" fillId="2" borderId="57" xfId="0" applyNumberFormat="1" applyFill="1" applyBorder="1" applyAlignment="1">
      <alignment horizontal="center"/>
    </xf>
    <xf numFmtId="0" fontId="0" fillId="2" borderId="60" xfId="0" applyFill="1" applyBorder="1" applyAlignment="1">
      <alignment horizontal="center"/>
    </xf>
    <xf numFmtId="0" fontId="0" fillId="2" borderId="61" xfId="0" applyFill="1" applyBorder="1"/>
    <xf numFmtId="0" fontId="0" fillId="2" borderId="62" xfId="0" applyFill="1" applyBorder="1"/>
    <xf numFmtId="0" fontId="0" fillId="2" borderId="63" xfId="0" applyFill="1" applyBorder="1"/>
    <xf numFmtId="2" fontId="0" fillId="2" borderId="62" xfId="0" applyNumberFormat="1" applyFill="1" applyBorder="1"/>
    <xf numFmtId="0" fontId="0" fillId="2" borderId="64" xfId="0" applyFill="1" applyBorder="1"/>
    <xf numFmtId="0" fontId="0" fillId="2" borderId="65" xfId="0" applyFill="1" applyBorder="1"/>
    <xf numFmtId="1" fontId="0" fillId="2" borderId="61" xfId="0" applyNumberFormat="1" applyFill="1" applyBorder="1"/>
    <xf numFmtId="0" fontId="0" fillId="3" borderId="67" xfId="0" applyFill="1" applyBorder="1" applyAlignment="1">
      <alignment horizontal="center"/>
    </xf>
    <xf numFmtId="0" fontId="0" fillId="2" borderId="10" xfId="0" applyFill="1" applyBorder="1"/>
    <xf numFmtId="0" fontId="0" fillId="0" borderId="10" xfId="0" applyBorder="1"/>
    <xf numFmtId="0" fontId="0" fillId="2" borderId="12" xfId="0" applyFill="1" applyBorder="1"/>
    <xf numFmtId="0" fontId="0" fillId="2" borderId="12" xfId="0" applyFill="1" applyBorder="1" applyAlignment="1">
      <alignment horizontal="center"/>
    </xf>
    <xf numFmtId="0" fontId="0" fillId="2" borderId="67" xfId="0" applyFill="1" applyBorder="1" applyAlignment="1">
      <alignment horizontal="center"/>
    </xf>
    <xf numFmtId="2" fontId="0" fillId="2" borderId="10" xfId="0" applyNumberFormat="1" applyFill="1" applyBorder="1" applyAlignment="1">
      <alignment horizontal="center"/>
    </xf>
    <xf numFmtId="2" fontId="0" fillId="2" borderId="8" xfId="0" applyNumberFormat="1" applyFill="1" applyBorder="1" applyAlignment="1">
      <alignment horizontal="center"/>
    </xf>
    <xf numFmtId="2" fontId="0" fillId="2" borderId="68" xfId="0" applyNumberFormat="1" applyFill="1" applyBorder="1" applyAlignment="1">
      <alignment horizontal="center"/>
    </xf>
    <xf numFmtId="0" fontId="0" fillId="2" borderId="24" xfId="0" applyFill="1" applyBorder="1"/>
    <xf numFmtId="1" fontId="0" fillId="2" borderId="69" xfId="0" applyNumberFormat="1" applyFill="1" applyBorder="1" applyAlignment="1">
      <alignment horizontal="center"/>
    </xf>
    <xf numFmtId="0" fontId="0" fillId="2" borderId="8" xfId="0" applyFill="1" applyBorder="1" applyAlignment="1">
      <alignment horizontal="center"/>
    </xf>
    <xf numFmtId="2" fontId="0" fillId="2" borderId="70" xfId="0" applyNumberFormat="1" applyFill="1" applyBorder="1" applyAlignment="1">
      <alignment horizontal="center" vertical="center"/>
    </xf>
    <xf numFmtId="0" fontId="0" fillId="2" borderId="8" xfId="0" applyFill="1" applyBorder="1"/>
    <xf numFmtId="3" fontId="0" fillId="2" borderId="10" xfId="0" applyNumberFormat="1" applyFill="1" applyBorder="1"/>
    <xf numFmtId="0" fontId="0" fillId="2" borderId="71" xfId="0" applyFill="1" applyBorder="1"/>
    <xf numFmtId="0" fontId="0" fillId="2" borderId="72" xfId="0" applyFill="1" applyBorder="1"/>
    <xf numFmtId="0" fontId="0" fillId="2" borderId="73" xfId="0" applyFill="1" applyBorder="1"/>
    <xf numFmtId="0" fontId="0" fillId="2" borderId="73" xfId="0" applyFill="1" applyBorder="1" applyAlignment="1">
      <alignment horizontal="center"/>
    </xf>
    <xf numFmtId="0" fontId="0" fillId="2" borderId="71" xfId="0" applyFill="1" applyBorder="1" applyAlignment="1">
      <alignment horizontal="center"/>
    </xf>
    <xf numFmtId="2" fontId="0" fillId="2" borderId="72" xfId="0" applyNumberFormat="1" applyFill="1" applyBorder="1" applyAlignment="1">
      <alignment horizontal="center"/>
    </xf>
    <xf numFmtId="2" fontId="0" fillId="2" borderId="74" xfId="0" applyNumberFormat="1" applyFill="1" applyBorder="1" applyAlignment="1">
      <alignment horizontal="center"/>
    </xf>
    <xf numFmtId="0" fontId="0" fillId="2" borderId="75" xfId="0" applyFill="1" applyBorder="1"/>
    <xf numFmtId="1" fontId="0" fillId="2" borderId="71" xfId="0" applyNumberFormat="1" applyFill="1" applyBorder="1" applyAlignment="1">
      <alignment horizontal="center"/>
    </xf>
    <xf numFmtId="0" fontId="0" fillId="2" borderId="72" xfId="0" applyFill="1" applyBorder="1" applyAlignment="1">
      <alignment horizontal="center"/>
    </xf>
    <xf numFmtId="2" fontId="0" fillId="2" borderId="74" xfId="0" applyNumberFormat="1" applyFill="1" applyBorder="1" applyAlignment="1">
      <alignment horizontal="center" vertical="center"/>
    </xf>
    <xf numFmtId="2" fontId="0" fillId="2" borderId="0" xfId="0" applyNumberFormat="1" applyFill="1"/>
    <xf numFmtId="2" fontId="2" fillId="2" borderId="0" xfId="0" applyNumberFormat="1" applyFont="1" applyFill="1"/>
    <xf numFmtId="2" fontId="2" fillId="6" borderId="0" xfId="0" applyNumberFormat="1" applyFont="1" applyFill="1"/>
    <xf numFmtId="9" fontId="23" fillId="2" borderId="39" xfId="2" applyFont="1" applyFill="1" applyBorder="1" applyAlignment="1">
      <alignment horizontal="center" vertical="center" wrapText="1"/>
    </xf>
    <xf numFmtId="9" fontId="0" fillId="2" borderId="53" xfId="2" applyFont="1" applyFill="1" applyBorder="1" applyAlignment="1">
      <alignment horizontal="center"/>
    </xf>
    <xf numFmtId="9" fontId="0" fillId="2" borderId="45" xfId="2" applyFont="1" applyFill="1" applyBorder="1" applyAlignment="1">
      <alignment horizontal="center"/>
    </xf>
    <xf numFmtId="9" fontId="0" fillId="2" borderId="77" xfId="2" applyFont="1" applyFill="1" applyBorder="1" applyAlignment="1">
      <alignment horizontal="center"/>
    </xf>
    <xf numFmtId="9" fontId="2" fillId="2" borderId="0" xfId="2" applyFont="1" applyFill="1"/>
    <xf numFmtId="2" fontId="2" fillId="0" borderId="0" xfId="0" applyNumberFormat="1" applyFont="1"/>
    <xf numFmtId="9" fontId="0" fillId="2" borderId="0" xfId="2" applyFont="1" applyFill="1"/>
    <xf numFmtId="2" fontId="0" fillId="2" borderId="28" xfId="0" applyNumberFormat="1" applyFill="1" applyBorder="1" applyAlignment="1">
      <alignment horizontal="center"/>
    </xf>
    <xf numFmtId="0" fontId="0" fillId="2" borderId="14" xfId="0" applyFill="1" applyBorder="1"/>
    <xf numFmtId="0" fontId="0" fillId="2" borderId="29" xfId="0" applyFill="1" applyBorder="1"/>
    <xf numFmtId="0" fontId="0" fillId="2" borderId="29" xfId="0" applyFill="1" applyBorder="1" applyAlignment="1">
      <alignment horizontal="center"/>
    </xf>
    <xf numFmtId="0" fontId="0" fillId="2" borderId="80" xfId="0" applyFill="1" applyBorder="1" applyAlignment="1">
      <alignment horizontal="center"/>
    </xf>
    <xf numFmtId="0" fontId="0" fillId="2" borderId="26" xfId="0" applyFill="1" applyBorder="1"/>
    <xf numFmtId="2" fontId="0" fillId="2" borderId="14" xfId="0" applyNumberFormat="1" applyFill="1" applyBorder="1" applyAlignment="1">
      <alignment horizontal="center"/>
    </xf>
    <xf numFmtId="0" fontId="0" fillId="0" borderId="26" xfId="0" applyBorder="1"/>
    <xf numFmtId="0" fontId="0" fillId="2" borderId="30" xfId="0" applyFill="1" applyBorder="1"/>
    <xf numFmtId="0" fontId="0" fillId="2" borderId="35" xfId="0" applyFill="1" applyBorder="1"/>
    <xf numFmtId="0" fontId="0" fillId="2" borderId="25" xfId="0" applyFill="1" applyBorder="1"/>
    <xf numFmtId="0" fontId="0" fillId="0" borderId="14" xfId="0" applyBorder="1"/>
    <xf numFmtId="2" fontId="0" fillId="2" borderId="81" xfId="0" applyNumberFormat="1" applyFill="1" applyBorder="1" applyAlignment="1">
      <alignment horizontal="center"/>
    </xf>
    <xf numFmtId="1" fontId="0" fillId="2" borderId="67" xfId="0" applyNumberFormat="1" applyFill="1" applyBorder="1" applyAlignment="1">
      <alignment horizontal="center"/>
    </xf>
    <xf numFmtId="0" fontId="0" fillId="2" borderId="10" xfId="0" applyFill="1" applyBorder="1" applyAlignment="1">
      <alignment horizontal="center"/>
    </xf>
    <xf numFmtId="2" fontId="0" fillId="2" borderId="81" xfId="0" applyNumberFormat="1" applyFill="1" applyBorder="1" applyAlignment="1">
      <alignment horizontal="center" vertical="center"/>
    </xf>
    <xf numFmtId="2" fontId="0" fillId="2" borderId="15" xfId="0" applyNumberFormat="1" applyFill="1" applyBorder="1" applyAlignment="1">
      <alignment horizontal="center"/>
    </xf>
    <xf numFmtId="2" fontId="0" fillId="2" borderId="82" xfId="0" applyNumberFormat="1" applyFill="1" applyBorder="1" applyAlignment="1">
      <alignment horizontal="center"/>
    </xf>
    <xf numFmtId="1" fontId="0" fillId="2" borderId="83" xfId="0" applyNumberFormat="1" applyFill="1" applyBorder="1" applyAlignment="1">
      <alignment horizontal="center"/>
    </xf>
    <xf numFmtId="0" fontId="0" fillId="2" borderId="15" xfId="0" applyFill="1" applyBorder="1" applyAlignment="1">
      <alignment horizontal="center"/>
    </xf>
    <xf numFmtId="2" fontId="0" fillId="2" borderId="82" xfId="0" applyNumberFormat="1" applyFill="1" applyBorder="1" applyAlignment="1">
      <alignment horizontal="center" vertical="center"/>
    </xf>
    <xf numFmtId="2" fontId="0" fillId="2" borderId="73" xfId="0" applyNumberFormat="1" applyFill="1" applyBorder="1" applyAlignment="1">
      <alignment horizontal="center"/>
    </xf>
    <xf numFmtId="9" fontId="0" fillId="2" borderId="52" xfId="2" applyFont="1" applyFill="1" applyBorder="1"/>
    <xf numFmtId="9" fontId="0" fillId="2" borderId="85" xfId="2" applyFont="1" applyFill="1" applyBorder="1" applyAlignment="1">
      <alignment horizontal="center"/>
    </xf>
    <xf numFmtId="9" fontId="0" fillId="2" borderId="24" xfId="2" applyFont="1" applyFill="1" applyBorder="1" applyAlignment="1">
      <alignment horizontal="center"/>
    </xf>
    <xf numFmtId="9" fontId="0" fillId="2" borderId="76" xfId="2" applyFont="1" applyFill="1" applyBorder="1" applyAlignment="1">
      <alignment horizontal="center"/>
    </xf>
    <xf numFmtId="9" fontId="23" fillId="2" borderId="37" xfId="2" applyFont="1" applyFill="1" applyBorder="1" applyAlignment="1">
      <alignment horizontal="center" vertical="center" wrapText="1"/>
    </xf>
    <xf numFmtId="0" fontId="25" fillId="5" borderId="10" xfId="0" applyFont="1" applyFill="1" applyBorder="1"/>
    <xf numFmtId="0" fontId="25" fillId="5" borderId="8" xfId="0" applyFont="1" applyFill="1" applyBorder="1"/>
    <xf numFmtId="0" fontId="25" fillId="5" borderId="26" xfId="0" applyFont="1" applyFill="1" applyBorder="1"/>
    <xf numFmtId="0" fontId="25" fillId="0" borderId="30" xfId="0" applyFont="1" applyBorder="1"/>
    <xf numFmtId="0" fontId="25" fillId="5" borderId="33" xfId="0" applyFont="1" applyFill="1" applyBorder="1"/>
    <xf numFmtId="0" fontId="0" fillId="3" borderId="10" xfId="0" applyFill="1" applyBorder="1" applyAlignment="1">
      <alignment horizontal="center"/>
    </xf>
    <xf numFmtId="0" fontId="25" fillId="5" borderId="79" xfId="0" applyFont="1" applyFill="1" applyBorder="1"/>
    <xf numFmtId="0" fontId="25" fillId="5" borderId="24" xfId="0" applyFont="1" applyFill="1" applyBorder="1"/>
    <xf numFmtId="0" fontId="0" fillId="2" borderId="86" xfId="0" applyFill="1" applyBorder="1" applyAlignment="1">
      <alignment horizontal="center"/>
    </xf>
    <xf numFmtId="2" fontId="0" fillId="2" borderId="63" xfId="0" applyNumberFormat="1" applyFill="1" applyBorder="1"/>
    <xf numFmtId="9" fontId="0" fillId="2" borderId="65" xfId="2" applyFont="1" applyFill="1" applyBorder="1"/>
    <xf numFmtId="2" fontId="0" fillId="2" borderId="29" xfId="0" applyNumberFormat="1" applyFill="1" applyBorder="1" applyAlignment="1">
      <alignment horizontal="center"/>
    </xf>
    <xf numFmtId="0" fontId="0" fillId="0" borderId="12" xfId="0" applyBorder="1"/>
    <xf numFmtId="0" fontId="0" fillId="0" borderId="12" xfId="0" applyBorder="1" applyAlignment="1">
      <alignment horizontal="center"/>
    </xf>
    <xf numFmtId="0" fontId="0" fillId="0" borderId="67" xfId="0" applyBorder="1" applyAlignment="1">
      <alignment horizontal="center"/>
    </xf>
    <xf numFmtId="2" fontId="0" fillId="0" borderId="10" xfId="0" applyNumberFormat="1" applyBorder="1" applyAlignment="1">
      <alignment horizontal="center"/>
    </xf>
    <xf numFmtId="2" fontId="0" fillId="0" borderId="29" xfId="0" applyNumberFormat="1" applyBorder="1" applyAlignment="1">
      <alignment horizontal="center"/>
    </xf>
    <xf numFmtId="2" fontId="0" fillId="0" borderId="68" xfId="0" applyNumberFormat="1" applyBorder="1" applyAlignment="1">
      <alignment horizontal="center"/>
    </xf>
    <xf numFmtId="1" fontId="0" fillId="0" borderId="69" xfId="0" applyNumberFormat="1" applyBorder="1" applyAlignment="1">
      <alignment horizontal="center"/>
    </xf>
    <xf numFmtId="0" fontId="0" fillId="0" borderId="8" xfId="0" applyBorder="1" applyAlignment="1">
      <alignment horizontal="center"/>
    </xf>
    <xf numFmtId="2" fontId="0" fillId="0" borderId="70" xfId="0" applyNumberFormat="1" applyBorder="1" applyAlignment="1">
      <alignment horizontal="center" vertical="center"/>
    </xf>
    <xf numFmtId="9" fontId="0" fillId="0" borderId="24" xfId="2" applyFont="1" applyFill="1" applyBorder="1" applyAlignment="1">
      <alignment horizontal="center"/>
    </xf>
    <xf numFmtId="0" fontId="0" fillId="0" borderId="8" xfId="0" applyBorder="1"/>
    <xf numFmtId="10" fontId="19" fillId="0" borderId="0" xfId="2" applyNumberFormat="1" applyFont="1" applyAlignment="1">
      <alignment horizontal="right"/>
    </xf>
    <xf numFmtId="10" fontId="20" fillId="0" borderId="0" xfId="2" applyNumberFormat="1" applyFont="1" applyAlignment="1">
      <alignment horizontal="right"/>
    </xf>
    <xf numFmtId="10" fontId="22" fillId="2" borderId="0" xfId="2" applyNumberFormat="1" applyFont="1" applyFill="1" applyAlignment="1">
      <alignment horizontal="right"/>
    </xf>
    <xf numFmtId="10" fontId="12" fillId="0" borderId="0" xfId="2" applyNumberFormat="1" applyFont="1" applyAlignment="1">
      <alignment horizontal="right"/>
    </xf>
    <xf numFmtId="10" fontId="23" fillId="2" borderId="0" xfId="2" applyNumberFormat="1" applyFont="1" applyFill="1" applyAlignment="1">
      <alignment horizontal="right"/>
    </xf>
    <xf numFmtId="10" fontId="23" fillId="0" borderId="0" xfId="2" applyNumberFormat="1" applyFont="1" applyAlignment="1">
      <alignment horizontal="right" vertical="center" wrapText="1"/>
    </xf>
    <xf numFmtId="10" fontId="12" fillId="0" borderId="0" xfId="2" applyNumberFormat="1" applyFont="1" applyFill="1" applyBorder="1" applyAlignment="1">
      <alignment horizontal="right" vertical="center"/>
    </xf>
    <xf numFmtId="10" fontId="23" fillId="0" borderId="0" xfId="2" applyNumberFormat="1" applyFont="1" applyFill="1" applyBorder="1" applyAlignment="1">
      <alignment horizontal="right" vertical="center"/>
    </xf>
    <xf numFmtId="10" fontId="12" fillId="3" borderId="0" xfId="2" applyNumberFormat="1" applyFont="1" applyFill="1" applyAlignment="1">
      <alignment horizontal="right"/>
    </xf>
    <xf numFmtId="10" fontId="12" fillId="2" borderId="0" xfId="2" applyNumberFormat="1" applyFont="1" applyFill="1" applyAlignment="1">
      <alignment horizontal="right"/>
    </xf>
    <xf numFmtId="10" fontId="12" fillId="2" borderId="0" xfId="2" applyNumberFormat="1" applyFont="1" applyFill="1" applyBorder="1" applyAlignment="1">
      <alignment horizontal="right" vertical="center"/>
    </xf>
    <xf numFmtId="10" fontId="12" fillId="4" borderId="0" xfId="2" applyNumberFormat="1" applyFont="1" applyFill="1" applyBorder="1" applyAlignment="1">
      <alignment horizontal="right" vertical="center"/>
    </xf>
    <xf numFmtId="10" fontId="23" fillId="2" borderId="0" xfId="2" applyNumberFormat="1" applyFont="1" applyFill="1" applyBorder="1" applyAlignment="1">
      <alignment horizontal="right" vertical="center"/>
    </xf>
    <xf numFmtId="10" fontId="23" fillId="3" borderId="0" xfId="2" applyNumberFormat="1" applyFont="1" applyFill="1" applyAlignment="1">
      <alignment horizontal="right"/>
    </xf>
    <xf numFmtId="10" fontId="23" fillId="0" borderId="0" xfId="2" applyNumberFormat="1" applyFont="1" applyAlignment="1">
      <alignment horizontal="right"/>
    </xf>
    <xf numFmtId="0" fontId="23" fillId="0" borderId="40" xfId="7" applyFont="1" applyBorder="1" applyAlignment="1">
      <alignment horizontal="center" vertical="center"/>
    </xf>
    <xf numFmtId="0" fontId="23" fillId="0" borderId="87" xfId="7" applyFont="1" applyBorder="1" applyAlignment="1">
      <alignment horizontal="center" vertical="center"/>
    </xf>
    <xf numFmtId="167" fontId="12" fillId="0" borderId="45" xfId="8" applyNumberFormat="1" applyFont="1" applyFill="1" applyBorder="1" applyAlignment="1">
      <alignment vertical="center"/>
    </xf>
    <xf numFmtId="0" fontId="23" fillId="0" borderId="46" xfId="7" applyFont="1" applyBorder="1" applyAlignment="1">
      <alignment horizontal="center" vertical="top"/>
    </xf>
    <xf numFmtId="2" fontId="0" fillId="2" borderId="24" xfId="0" applyNumberFormat="1" applyFill="1" applyBorder="1" applyAlignment="1">
      <alignment horizontal="center"/>
    </xf>
    <xf numFmtId="2" fontId="0" fillId="2" borderId="45" xfId="0" applyNumberFormat="1" applyFill="1" applyBorder="1" applyAlignment="1">
      <alignment horizontal="center"/>
    </xf>
    <xf numFmtId="2" fontId="0" fillId="2" borderId="44" xfId="0" applyNumberFormat="1" applyFill="1" applyBorder="1" applyAlignment="1">
      <alignment horizontal="center"/>
    </xf>
    <xf numFmtId="2" fontId="23" fillId="2" borderId="37" xfId="7" applyNumberFormat="1" applyFont="1" applyFill="1" applyBorder="1" applyAlignment="1">
      <alignment horizontal="center" vertical="center" wrapText="1"/>
    </xf>
    <xf numFmtId="2" fontId="23" fillId="2" borderId="56" xfId="7" applyNumberFormat="1" applyFont="1" applyFill="1" applyBorder="1" applyAlignment="1">
      <alignment horizontal="center" vertical="center" wrapText="1"/>
    </xf>
    <xf numFmtId="2" fontId="0" fillId="2" borderId="60" xfId="0" applyNumberFormat="1" applyFill="1" applyBorder="1" applyAlignment="1">
      <alignment horizontal="center"/>
    </xf>
    <xf numFmtId="2" fontId="0" fillId="2" borderId="53" xfId="0" applyNumberFormat="1" applyFill="1" applyBorder="1" applyAlignment="1">
      <alignment horizontal="center"/>
    </xf>
    <xf numFmtId="2" fontId="0" fillId="2" borderId="52" xfId="0" applyNumberFormat="1" applyFill="1" applyBorder="1"/>
    <xf numFmtId="2" fontId="0" fillId="2" borderId="66" xfId="0" applyNumberFormat="1" applyFill="1" applyBorder="1"/>
    <xf numFmtId="2" fontId="0" fillId="0" borderId="45" xfId="0" applyNumberFormat="1" applyBorder="1" applyAlignment="1">
      <alignment horizontal="center"/>
    </xf>
    <xf numFmtId="2" fontId="0" fillId="0" borderId="44" xfId="0" applyNumberFormat="1" applyBorder="1" applyAlignment="1">
      <alignment horizontal="center"/>
    </xf>
    <xf numFmtId="2" fontId="0" fillId="0" borderId="48" xfId="0" applyNumberFormat="1" applyBorder="1"/>
    <xf numFmtId="2" fontId="0" fillId="0" borderId="44" xfId="0" applyNumberFormat="1" applyBorder="1"/>
    <xf numFmtId="2" fontId="0" fillId="2" borderId="85" xfId="0" applyNumberFormat="1" applyFill="1" applyBorder="1" applyAlignment="1">
      <alignment horizontal="center"/>
    </xf>
    <xf numFmtId="2" fontId="0" fillId="2" borderId="77" xfId="0" applyNumberFormat="1" applyFill="1" applyBorder="1" applyAlignment="1">
      <alignment horizontal="center"/>
    </xf>
    <xf numFmtId="2" fontId="0" fillId="2" borderId="78" xfId="0" applyNumberFormat="1" applyFill="1" applyBorder="1" applyAlignment="1">
      <alignment horizontal="center"/>
    </xf>
    <xf numFmtId="2" fontId="0" fillId="2" borderId="0" xfId="2" applyNumberFormat="1" applyFont="1" applyFill="1"/>
    <xf numFmtId="2" fontId="23" fillId="2" borderId="40" xfId="7" applyNumberFormat="1" applyFont="1" applyFill="1" applyBorder="1" applyAlignment="1">
      <alignment horizontal="center" vertical="center" wrapText="1"/>
    </xf>
    <xf numFmtId="2" fontId="0" fillId="2" borderId="79" xfId="0" applyNumberFormat="1" applyFill="1" applyBorder="1" applyAlignment="1">
      <alignment horizontal="center"/>
    </xf>
    <xf numFmtId="2" fontId="0" fillId="2" borderId="71" xfId="0" applyNumberFormat="1" applyFill="1" applyBorder="1" applyAlignment="1">
      <alignment horizontal="center"/>
    </xf>
    <xf numFmtId="2" fontId="0" fillId="2" borderId="44" xfId="0" applyNumberFormat="1" applyFill="1" applyBorder="1"/>
    <xf numFmtId="2" fontId="0" fillId="2" borderId="65" xfId="0" applyNumberFormat="1" applyFill="1" applyBorder="1"/>
    <xf numFmtId="2" fontId="0" fillId="2" borderId="76" xfId="0" applyNumberFormat="1" applyFill="1" applyBorder="1" applyAlignment="1">
      <alignment horizontal="center"/>
    </xf>
    <xf numFmtId="2" fontId="0" fillId="2" borderId="48" xfId="0" applyNumberFormat="1" applyFill="1" applyBorder="1"/>
    <xf numFmtId="2" fontId="0" fillId="2" borderId="46" xfId="0" applyNumberFormat="1" applyFill="1" applyBorder="1" applyAlignment="1">
      <alignment horizontal="center"/>
    </xf>
    <xf numFmtId="2" fontId="0" fillId="2" borderId="12" xfId="0" applyNumberFormat="1" applyFill="1" applyBorder="1" applyAlignment="1">
      <alignment horizontal="center"/>
    </xf>
    <xf numFmtId="2" fontId="0" fillId="2" borderId="70" xfId="0" applyNumberFormat="1" applyFill="1" applyBorder="1" applyAlignment="1">
      <alignment horizontal="center"/>
    </xf>
    <xf numFmtId="2" fontId="0" fillId="2" borderId="26" xfId="0" applyNumberFormat="1" applyFill="1" applyBorder="1"/>
    <xf numFmtId="10" fontId="12" fillId="0" borderId="0" xfId="7" applyNumberFormat="1"/>
    <xf numFmtId="0" fontId="23" fillId="2" borderId="37" xfId="7" applyFont="1" applyFill="1" applyBorder="1" applyAlignment="1">
      <alignment horizontal="center" vertical="center" wrapText="1"/>
    </xf>
    <xf numFmtId="0" fontId="23" fillId="2" borderId="54" xfId="7" applyFont="1" applyFill="1" applyBorder="1" applyAlignment="1">
      <alignment horizontal="center" vertical="center" wrapText="1"/>
    </xf>
    <xf numFmtId="0" fontId="0" fillId="0" borderId="0" xfId="0" applyAlignment="1">
      <alignment wrapText="1"/>
    </xf>
    <xf numFmtId="0" fontId="16" fillId="0" borderId="0" xfId="0" applyFont="1" applyAlignment="1">
      <alignment wrapText="1"/>
    </xf>
    <xf numFmtId="43" fontId="16" fillId="0" borderId="0" xfId="1" applyFont="1"/>
    <xf numFmtId="10" fontId="12" fillId="2" borderId="44" xfId="2" applyNumberFormat="1" applyFont="1" applyFill="1" applyBorder="1" applyAlignment="1">
      <alignment horizontal="center" vertical="center"/>
    </xf>
    <xf numFmtId="2" fontId="12" fillId="0" borderId="48" xfId="0" applyNumberFormat="1" applyFont="1" applyFill="1" applyBorder="1" applyAlignment="1">
      <alignment horizontal="center" vertical="center"/>
    </xf>
    <xf numFmtId="43" fontId="12" fillId="0" borderId="48" xfId="1" applyFont="1" applyBorder="1" applyAlignment="1">
      <alignment horizontal="center" vertical="center"/>
    </xf>
    <xf numFmtId="168" fontId="20" fillId="2" borderId="0" xfId="7" applyNumberFormat="1" applyFont="1" applyFill="1" applyAlignment="1">
      <alignment horizontal="center"/>
    </xf>
    <xf numFmtId="0" fontId="20" fillId="2" borderId="0" xfId="7" applyFont="1" applyFill="1" applyAlignment="1">
      <alignment horizontal="center"/>
    </xf>
    <xf numFmtId="1" fontId="20" fillId="2" borderId="0" xfId="7" applyNumberFormat="1" applyFont="1" applyFill="1" applyAlignment="1">
      <alignment horizontal="center"/>
    </xf>
    <xf numFmtId="168" fontId="23" fillId="2" borderId="0" xfId="7" applyNumberFormat="1" applyFont="1" applyFill="1" applyAlignment="1">
      <alignment horizontal="center"/>
    </xf>
    <xf numFmtId="0" fontId="22" fillId="2" borderId="0" xfId="7" applyFont="1" applyFill="1" applyAlignment="1">
      <alignment horizontal="center"/>
    </xf>
    <xf numFmtId="1" fontId="23" fillId="2" borderId="0" xfId="7" applyNumberFormat="1" applyFont="1" applyFill="1" applyAlignment="1">
      <alignment horizontal="center"/>
    </xf>
    <xf numFmtId="0" fontId="12" fillId="2" borderId="0" xfId="7" applyFill="1"/>
    <xf numFmtId="0" fontId="23" fillId="2" borderId="0" xfId="7" applyFont="1" applyFill="1" applyAlignment="1">
      <alignment horizontal="left"/>
    </xf>
    <xf numFmtId="0" fontId="2" fillId="2" borderId="76" xfId="0" applyFont="1" applyFill="1" applyBorder="1"/>
    <xf numFmtId="0" fontId="0" fillId="2" borderId="0" xfId="0" applyFill="1" applyAlignment="1">
      <alignment horizontal="left" vertical="center"/>
    </xf>
    <xf numFmtId="0" fontId="0" fillId="2" borderId="0" xfId="0" applyFill="1" applyAlignment="1">
      <alignment horizontal="right" vertical="center"/>
    </xf>
    <xf numFmtId="49" fontId="2" fillId="2" borderId="0" xfId="0" applyNumberFormat="1" applyFont="1" applyFill="1" applyAlignment="1">
      <alignment horizontal="left" vertical="top"/>
    </xf>
    <xf numFmtId="168" fontId="23" fillId="2" borderId="40" xfId="7" applyNumberFormat="1" applyFont="1" applyFill="1" applyBorder="1" applyAlignment="1">
      <alignment horizontal="center" vertical="center" wrapText="1"/>
    </xf>
    <xf numFmtId="0" fontId="23" fillId="7" borderId="37" xfId="7" applyFont="1" applyFill="1" applyBorder="1" applyAlignment="1">
      <alignment horizontal="center" vertical="center" wrapText="1"/>
    </xf>
    <xf numFmtId="0" fontId="23" fillId="8" borderId="37" xfId="7" applyFont="1" applyFill="1" applyBorder="1" applyAlignment="1">
      <alignment horizontal="center" vertical="center" wrapText="1"/>
    </xf>
    <xf numFmtId="0" fontId="23" fillId="9" borderId="37" xfId="7" applyFont="1" applyFill="1" applyBorder="1" applyAlignment="1">
      <alignment horizontal="center" vertical="center" wrapText="1"/>
    </xf>
    <xf numFmtId="0" fontId="0" fillId="2" borderId="53" xfId="0" applyFill="1" applyBorder="1"/>
    <xf numFmtId="168" fontId="0" fillId="2" borderId="60" xfId="0" applyNumberFormat="1" applyFill="1" applyBorder="1" applyAlignment="1">
      <alignment horizontal="center"/>
    </xf>
    <xf numFmtId="0" fontId="0" fillId="7" borderId="60" xfId="0" applyFill="1" applyBorder="1" applyAlignment="1">
      <alignment horizontal="center"/>
    </xf>
    <xf numFmtId="0" fontId="0" fillId="8" borderId="60" xfId="0" applyFill="1" applyBorder="1" applyAlignment="1">
      <alignment horizontal="center"/>
    </xf>
    <xf numFmtId="0" fontId="0" fillId="9" borderId="60" xfId="0" applyFill="1" applyBorder="1" applyAlignment="1">
      <alignment horizontal="center"/>
    </xf>
    <xf numFmtId="2" fontId="0" fillId="2" borderId="62" xfId="0" applyNumberFormat="1" applyFill="1" applyBorder="1" applyAlignment="1">
      <alignment horizontal="center"/>
    </xf>
    <xf numFmtId="168" fontId="0" fillId="2" borderId="52" xfId="0" applyNumberFormat="1" applyFill="1" applyBorder="1" applyAlignment="1">
      <alignment horizontal="center"/>
    </xf>
    <xf numFmtId="9" fontId="0" fillId="7" borderId="52" xfId="2" applyFont="1" applyFill="1" applyBorder="1" applyAlignment="1">
      <alignment horizontal="center"/>
    </xf>
    <xf numFmtId="2" fontId="0" fillId="2" borderId="52" xfId="0" applyNumberFormat="1" applyFill="1" applyBorder="1" applyAlignment="1">
      <alignment horizontal="center"/>
    </xf>
    <xf numFmtId="2" fontId="0" fillId="8" borderId="52" xfId="0" applyNumberFormat="1" applyFill="1" applyBorder="1" applyAlignment="1">
      <alignment horizontal="center"/>
    </xf>
    <xf numFmtId="168" fontId="0" fillId="9" borderId="52" xfId="0" applyNumberFormat="1" applyFill="1" applyBorder="1" applyAlignment="1">
      <alignment horizontal="center"/>
    </xf>
    <xf numFmtId="168" fontId="0" fillId="2" borderId="70" xfId="0" applyNumberFormat="1" applyFill="1" applyBorder="1" applyAlignment="1">
      <alignment horizontal="center"/>
    </xf>
    <xf numFmtId="168" fontId="0" fillId="2" borderId="46" xfId="0" applyNumberFormat="1" applyFill="1" applyBorder="1"/>
    <xf numFmtId="9" fontId="0" fillId="7" borderId="46" xfId="2" applyFont="1" applyFill="1" applyBorder="1" applyAlignment="1">
      <alignment horizontal="center"/>
    </xf>
    <xf numFmtId="0" fontId="0" fillId="2" borderId="46" xfId="0" applyFill="1" applyBorder="1" applyAlignment="1">
      <alignment horizontal="center"/>
    </xf>
    <xf numFmtId="0" fontId="0" fillId="8" borderId="46" xfId="0" applyFill="1" applyBorder="1" applyAlignment="1">
      <alignment horizontal="center"/>
    </xf>
    <xf numFmtId="0" fontId="0" fillId="9" borderId="46" xfId="0" applyFill="1" applyBorder="1" applyAlignment="1">
      <alignment horizontal="center"/>
    </xf>
    <xf numFmtId="0" fontId="0" fillId="2" borderId="81" xfId="0" applyFill="1" applyBorder="1" applyAlignment="1">
      <alignment horizontal="center"/>
    </xf>
    <xf numFmtId="9" fontId="0" fillId="7" borderId="45" xfId="2" applyFont="1" applyFill="1" applyBorder="1"/>
    <xf numFmtId="0" fontId="0" fillId="2" borderId="12" xfId="0" applyFill="1" applyBorder="1" applyAlignment="1">
      <alignment wrapText="1"/>
    </xf>
    <xf numFmtId="168" fontId="0" fillId="2" borderId="41" xfId="0" applyNumberFormat="1" applyFill="1" applyBorder="1" applyAlignment="1">
      <alignment horizontal="center"/>
    </xf>
    <xf numFmtId="9" fontId="0" fillId="7" borderId="41" xfId="2" applyFont="1" applyFill="1" applyBorder="1"/>
    <xf numFmtId="0" fontId="0" fillId="2" borderId="41" xfId="0" applyFill="1" applyBorder="1"/>
    <xf numFmtId="0" fontId="0" fillId="8" borderId="41" xfId="0" applyFill="1" applyBorder="1"/>
    <xf numFmtId="168" fontId="0" fillId="9" borderId="41" xfId="0" applyNumberFormat="1" applyFill="1" applyBorder="1" applyAlignment="1">
      <alignment horizontal="center"/>
    </xf>
    <xf numFmtId="168" fontId="0" fillId="2" borderId="82" xfId="0" applyNumberFormat="1" applyFill="1" applyBorder="1" applyAlignment="1">
      <alignment horizontal="center"/>
    </xf>
    <xf numFmtId="0" fontId="0" fillId="2" borderId="84" xfId="0" applyFill="1" applyBorder="1"/>
    <xf numFmtId="168" fontId="0" fillId="2" borderId="85" xfId="0" applyNumberFormat="1" applyFill="1" applyBorder="1" applyAlignment="1">
      <alignment horizontal="center"/>
    </xf>
    <xf numFmtId="9" fontId="0" fillId="7" borderId="85" xfId="2" applyFont="1" applyFill="1" applyBorder="1" applyAlignment="1">
      <alignment horizontal="center"/>
    </xf>
    <xf numFmtId="2" fontId="0" fillId="8" borderId="85" xfId="0" applyNumberFormat="1" applyFill="1" applyBorder="1" applyAlignment="1">
      <alignment horizontal="center"/>
    </xf>
    <xf numFmtId="168" fontId="0" fillId="9" borderId="85" xfId="0" applyNumberFormat="1" applyFill="1" applyBorder="1" applyAlignment="1">
      <alignment horizontal="center"/>
    </xf>
    <xf numFmtId="168" fontId="0" fillId="2" borderId="74" xfId="0" applyNumberFormat="1" applyFill="1" applyBorder="1" applyAlignment="1">
      <alignment horizontal="center"/>
    </xf>
    <xf numFmtId="168" fontId="0" fillId="2" borderId="0" xfId="0" applyNumberFormat="1" applyFill="1"/>
    <xf numFmtId="168" fontId="0" fillId="2" borderId="88" xfId="0" applyNumberFormat="1" applyFill="1" applyBorder="1" applyAlignment="1">
      <alignment horizontal="center"/>
    </xf>
    <xf numFmtId="168" fontId="0" fillId="2" borderId="25" xfId="0" applyNumberFormat="1" applyFill="1" applyBorder="1"/>
    <xf numFmtId="0" fontId="2" fillId="2" borderId="0" xfId="0" applyFont="1" applyFill="1"/>
    <xf numFmtId="0" fontId="2" fillId="2" borderId="60" xfId="0" applyFont="1" applyFill="1" applyBorder="1" applyAlignment="1">
      <alignment vertical="center"/>
    </xf>
    <xf numFmtId="0" fontId="0" fillId="2" borderId="45" xfId="0" applyFill="1" applyBorder="1"/>
    <xf numFmtId="168" fontId="0" fillId="2" borderId="24" xfId="0" applyNumberFormat="1" applyFill="1" applyBorder="1" applyAlignment="1">
      <alignment horizontal="center"/>
    </xf>
    <xf numFmtId="0" fontId="0" fillId="2" borderId="46" xfId="0" applyFill="1" applyBorder="1"/>
    <xf numFmtId="9" fontId="0" fillId="7" borderId="45" xfId="2" applyFont="1" applyFill="1" applyBorder="1" applyAlignment="1">
      <alignment horizontal="center"/>
    </xf>
    <xf numFmtId="168" fontId="0" fillId="2" borderId="0" xfId="0" applyNumberFormat="1" applyFill="1" applyAlignment="1">
      <alignment horizontal="center"/>
    </xf>
    <xf numFmtId="168" fontId="0" fillId="2" borderId="75" xfId="0" applyNumberFormat="1" applyFill="1" applyBorder="1" applyAlignment="1">
      <alignment horizontal="center"/>
    </xf>
    <xf numFmtId="0" fontId="0" fillId="2" borderId="49" xfId="0" applyFill="1" applyBorder="1"/>
    <xf numFmtId="0" fontId="0" fillId="2" borderId="39" xfId="0" applyFill="1" applyBorder="1"/>
    <xf numFmtId="169" fontId="0" fillId="2" borderId="46" xfId="0" applyNumberFormat="1" applyFill="1" applyBorder="1" applyAlignment="1">
      <alignment horizontal="center"/>
    </xf>
    <xf numFmtId="169" fontId="0" fillId="8" borderId="46" xfId="0" applyNumberFormat="1" applyFill="1" applyBorder="1" applyAlignment="1">
      <alignment horizontal="center"/>
    </xf>
    <xf numFmtId="169" fontId="0" fillId="9" borderId="46" xfId="0" applyNumberFormat="1" applyFill="1" applyBorder="1" applyAlignment="1">
      <alignment horizontal="center"/>
    </xf>
    <xf numFmtId="0" fontId="0" fillId="2" borderId="68" xfId="0" applyFill="1" applyBorder="1" applyAlignment="1">
      <alignment horizontal="center"/>
    </xf>
    <xf numFmtId="0" fontId="0" fillId="2" borderId="74" xfId="0" applyFill="1" applyBorder="1" applyAlignment="1">
      <alignment horizontal="center"/>
    </xf>
    <xf numFmtId="0" fontId="0" fillId="2" borderId="85" xfId="0" applyFill="1" applyBorder="1"/>
    <xf numFmtId="0" fontId="0" fillId="2" borderId="28" xfId="0" applyFill="1" applyBorder="1" applyAlignment="1">
      <alignment horizontal="center"/>
    </xf>
    <xf numFmtId="168" fontId="0" fillId="2" borderId="45" xfId="0" applyNumberFormat="1" applyFill="1" applyBorder="1" applyAlignment="1">
      <alignment horizontal="center"/>
    </xf>
    <xf numFmtId="0" fontId="25" fillId="10" borderId="8" xfId="0" applyFont="1" applyFill="1" applyBorder="1"/>
    <xf numFmtId="0" fontId="15" fillId="0" borderId="89" xfId="0" quotePrefix="1" applyFont="1" applyFill="1" applyBorder="1" applyAlignment="1">
      <alignment horizontal="left" vertical="center" indent="1"/>
    </xf>
    <xf numFmtId="0" fontId="15" fillId="0" borderId="89" xfId="0" applyFont="1" applyFill="1" applyBorder="1" applyAlignment="1">
      <alignment horizontal="left" vertical="center" indent="1"/>
    </xf>
    <xf numFmtId="43" fontId="15" fillId="0" borderId="89" xfId="1" applyFont="1" applyFill="1" applyBorder="1" applyAlignment="1">
      <alignment horizontal="left" vertical="center" indent="1"/>
    </xf>
    <xf numFmtId="164" fontId="16" fillId="0" borderId="89" xfId="11" applyFont="1" applyFill="1" applyBorder="1" applyAlignment="1">
      <alignment vertical="center"/>
    </xf>
    <xf numFmtId="166" fontId="16" fillId="0" borderId="89" xfId="2" applyNumberFormat="1" applyFont="1" applyFill="1" applyBorder="1" applyAlignment="1">
      <alignment vertical="center"/>
    </xf>
    <xf numFmtId="43" fontId="16" fillId="0" borderId="89" xfId="1" applyFont="1" applyFill="1" applyBorder="1" applyAlignment="1">
      <alignment vertical="center"/>
    </xf>
    <xf numFmtId="9" fontId="0" fillId="0" borderId="45" xfId="2" applyFont="1" applyFill="1" applyBorder="1" applyAlignment="1">
      <alignment horizontal="center"/>
    </xf>
    <xf numFmtId="2" fontId="0" fillId="0" borderId="45" xfId="0" applyNumberFormat="1" applyFill="1" applyBorder="1" applyAlignment="1">
      <alignment horizontal="center"/>
    </xf>
    <xf numFmtId="2" fontId="0" fillId="0" borderId="44" xfId="0" applyNumberFormat="1" applyFill="1" applyBorder="1" applyAlignment="1">
      <alignment horizontal="center"/>
    </xf>
    <xf numFmtId="168" fontId="0" fillId="0" borderId="45" xfId="0" applyNumberFormat="1" applyFill="1" applyBorder="1" applyAlignment="1">
      <alignment horizontal="center"/>
    </xf>
    <xf numFmtId="168" fontId="0" fillId="0" borderId="44" xfId="0" applyNumberFormat="1" applyFill="1" applyBorder="1" applyAlignment="1">
      <alignment horizontal="center"/>
    </xf>
    <xf numFmtId="0" fontId="0" fillId="6" borderId="67" xfId="0" applyFill="1" applyBorder="1" applyAlignment="1">
      <alignment horizontal="center"/>
    </xf>
    <xf numFmtId="0" fontId="0" fillId="6" borderId="10" xfId="0" applyFill="1" applyBorder="1"/>
    <xf numFmtId="0" fontId="25" fillId="11" borderId="26" xfId="0" applyFont="1" applyFill="1" applyBorder="1"/>
    <xf numFmtId="0" fontId="0" fillId="6" borderId="12" xfId="0" applyFill="1" applyBorder="1"/>
    <xf numFmtId="0" fontId="0" fillId="6" borderId="12" xfId="0" applyFill="1" applyBorder="1" applyAlignment="1">
      <alignment horizontal="center"/>
    </xf>
    <xf numFmtId="2" fontId="0" fillId="6" borderId="10" xfId="0" applyNumberFormat="1" applyFill="1" applyBorder="1" applyAlignment="1">
      <alignment horizontal="center"/>
    </xf>
    <xf numFmtId="2" fontId="0" fillId="6" borderId="29" xfId="0" applyNumberFormat="1" applyFill="1" applyBorder="1" applyAlignment="1">
      <alignment horizontal="center"/>
    </xf>
    <xf numFmtId="2" fontId="0" fillId="6" borderId="68" xfId="0" applyNumberFormat="1" applyFill="1" applyBorder="1" applyAlignment="1">
      <alignment horizontal="center"/>
    </xf>
    <xf numFmtId="0" fontId="0" fillId="6" borderId="24" xfId="0" applyFill="1" applyBorder="1"/>
    <xf numFmtId="1" fontId="0" fillId="6" borderId="69" xfId="0" applyNumberFormat="1" applyFill="1" applyBorder="1" applyAlignment="1">
      <alignment horizontal="center"/>
    </xf>
    <xf numFmtId="0" fontId="0" fillId="6" borderId="8" xfId="0" applyFill="1" applyBorder="1" applyAlignment="1">
      <alignment horizontal="center"/>
    </xf>
    <xf numFmtId="2" fontId="0" fillId="6" borderId="70" xfId="0" applyNumberFormat="1" applyFill="1" applyBorder="1" applyAlignment="1">
      <alignment horizontal="center" vertical="center"/>
    </xf>
    <xf numFmtId="168" fontId="0" fillId="6" borderId="24" xfId="0" applyNumberFormat="1" applyFill="1" applyBorder="1" applyAlignment="1">
      <alignment horizontal="center"/>
    </xf>
    <xf numFmtId="9" fontId="0" fillId="6" borderId="45" xfId="2" applyFont="1" applyFill="1" applyBorder="1" applyAlignment="1">
      <alignment horizontal="center"/>
    </xf>
    <xf numFmtId="168" fontId="0" fillId="6" borderId="46" xfId="0" applyNumberFormat="1" applyFill="1" applyBorder="1" applyAlignment="1">
      <alignment horizontal="center"/>
    </xf>
    <xf numFmtId="0" fontId="0" fillId="6" borderId="46" xfId="0" applyFill="1" applyBorder="1"/>
    <xf numFmtId="0" fontId="0" fillId="6" borderId="0" xfId="0" applyFill="1"/>
    <xf numFmtId="1" fontId="0" fillId="6" borderId="79" xfId="0" applyNumberFormat="1" applyFill="1" applyBorder="1" applyAlignment="1">
      <alignment horizontal="center"/>
    </xf>
    <xf numFmtId="168" fontId="0" fillId="6" borderId="45" xfId="0" applyNumberFormat="1" applyFill="1" applyBorder="1" applyAlignment="1">
      <alignment horizontal="center"/>
    </xf>
    <xf numFmtId="0" fontId="0" fillId="6" borderId="26" xfId="0" applyFill="1" applyBorder="1"/>
    <xf numFmtId="2" fontId="0" fillId="6" borderId="24" xfId="0" applyNumberFormat="1" applyFill="1" applyBorder="1" applyAlignment="1">
      <alignment horizontal="center"/>
    </xf>
    <xf numFmtId="2" fontId="0" fillId="6" borderId="45" xfId="0" applyNumberFormat="1" applyFill="1" applyBorder="1" applyAlignment="1">
      <alignment horizontal="center"/>
    </xf>
    <xf numFmtId="2" fontId="0" fillId="6" borderId="44" xfId="0" applyNumberFormat="1" applyFill="1" applyBorder="1" applyAlignment="1">
      <alignment horizontal="center"/>
    </xf>
    <xf numFmtId="0" fontId="0" fillId="6" borderId="8" xfId="0" applyFill="1" applyBorder="1"/>
    <xf numFmtId="2" fontId="0" fillId="6" borderId="79" xfId="0" applyNumberFormat="1" applyFill="1" applyBorder="1" applyAlignment="1">
      <alignment horizontal="center"/>
    </xf>
    <xf numFmtId="9" fontId="0" fillId="6" borderId="24" xfId="2" applyFont="1" applyFill="1" applyBorder="1" applyAlignment="1">
      <alignment horizontal="center"/>
    </xf>
    <xf numFmtId="0" fontId="0" fillId="6" borderId="30" xfId="0" applyFill="1" applyBorder="1" applyAlignment="1">
      <alignment wrapText="1"/>
    </xf>
    <xf numFmtId="0" fontId="0" fillId="6" borderId="14" xfId="0" applyFill="1" applyBorder="1"/>
    <xf numFmtId="0" fontId="0" fillId="6" borderId="29" xfId="0" applyFill="1" applyBorder="1"/>
    <xf numFmtId="2" fontId="0" fillId="6" borderId="8" xfId="0" applyNumberFormat="1" applyFill="1" applyBorder="1" applyAlignment="1">
      <alignment horizontal="center"/>
    </xf>
    <xf numFmtId="168" fontId="0" fillId="6" borderId="25" xfId="0" applyNumberFormat="1" applyFill="1" applyBorder="1"/>
    <xf numFmtId="9" fontId="0" fillId="6" borderId="46" xfId="2" applyFont="1" applyFill="1" applyBorder="1" applyAlignment="1">
      <alignment horizontal="center"/>
    </xf>
    <xf numFmtId="0" fontId="0" fillId="6" borderId="46" xfId="0" applyFill="1" applyBorder="1" applyAlignment="1">
      <alignment horizontal="center"/>
    </xf>
    <xf numFmtId="0" fontId="0" fillId="6" borderId="29" xfId="0" applyFill="1" applyBorder="1" applyAlignment="1">
      <alignment wrapText="1"/>
    </xf>
    <xf numFmtId="0" fontId="0" fillId="6" borderId="29" xfId="0" applyFill="1" applyBorder="1" applyAlignment="1">
      <alignment horizontal="center"/>
    </xf>
    <xf numFmtId="0" fontId="0" fillId="6" borderId="80" xfId="0" applyFill="1" applyBorder="1" applyAlignment="1">
      <alignment horizontal="center"/>
    </xf>
    <xf numFmtId="2" fontId="0" fillId="6" borderId="0" xfId="0" applyNumberFormat="1" applyFill="1"/>
    <xf numFmtId="168" fontId="0" fillId="6" borderId="46" xfId="0" applyNumberFormat="1" applyFill="1" applyBorder="1"/>
    <xf numFmtId="169" fontId="0" fillId="6" borderId="46" xfId="0" applyNumberFormat="1" applyFill="1" applyBorder="1" applyAlignment="1">
      <alignment horizontal="center"/>
    </xf>
    <xf numFmtId="2" fontId="0" fillId="6" borderId="14" xfId="0" applyNumberFormat="1" applyFill="1" applyBorder="1" applyAlignment="1">
      <alignment horizontal="center"/>
    </xf>
    <xf numFmtId="0" fontId="0" fillId="6" borderId="81" xfId="0" applyFill="1" applyBorder="1" applyAlignment="1">
      <alignment horizontal="center"/>
    </xf>
    <xf numFmtId="9" fontId="0" fillId="6" borderId="45" xfId="2" applyFont="1" applyFill="1" applyBorder="1"/>
    <xf numFmtId="2" fontId="0" fillId="6" borderId="70" xfId="0" applyNumberFormat="1" applyFill="1" applyBorder="1" applyAlignment="1">
      <alignment horizontal="center"/>
    </xf>
    <xf numFmtId="0" fontId="25" fillId="11" borderId="10" xfId="0" applyFont="1" applyFill="1" applyBorder="1"/>
    <xf numFmtId="0" fontId="25" fillId="6" borderId="30" xfId="0" applyFont="1" applyFill="1" applyBorder="1"/>
    <xf numFmtId="0" fontId="0" fillId="6" borderId="28" xfId="0" applyFill="1" applyBorder="1" applyAlignment="1">
      <alignment horizontal="center"/>
    </xf>
    <xf numFmtId="0" fontId="25" fillId="11" borderId="8" xfId="0" applyFont="1" applyFill="1" applyBorder="1"/>
    <xf numFmtId="168" fontId="0" fillId="6" borderId="44" xfId="0" applyNumberFormat="1" applyFill="1" applyBorder="1" applyAlignment="1">
      <alignment horizontal="center"/>
    </xf>
    <xf numFmtId="0" fontId="0" fillId="0" borderId="67" xfId="0" applyFill="1" applyBorder="1" applyAlignment="1">
      <alignment horizontal="center"/>
    </xf>
    <xf numFmtId="0" fontId="0" fillId="0" borderId="10" xfId="0" applyFill="1" applyBorder="1"/>
    <xf numFmtId="0" fontId="0" fillId="0" borderId="12" xfId="0" applyFill="1" applyBorder="1"/>
    <xf numFmtId="0" fontId="0" fillId="0" borderId="12" xfId="0" applyFill="1" applyBorder="1" applyAlignment="1">
      <alignment horizontal="center"/>
    </xf>
    <xf numFmtId="2" fontId="0" fillId="0" borderId="10" xfId="0" applyNumberFormat="1" applyFill="1" applyBorder="1" applyAlignment="1">
      <alignment horizontal="center"/>
    </xf>
    <xf numFmtId="2" fontId="0" fillId="0" borderId="68" xfId="0" applyNumberFormat="1" applyFill="1" applyBorder="1" applyAlignment="1">
      <alignment horizontal="center"/>
    </xf>
    <xf numFmtId="1" fontId="0" fillId="0" borderId="69" xfId="0" applyNumberFormat="1" applyFill="1" applyBorder="1" applyAlignment="1">
      <alignment horizontal="center"/>
    </xf>
    <xf numFmtId="0" fontId="0" fillId="0" borderId="8" xfId="0" applyFill="1" applyBorder="1" applyAlignment="1">
      <alignment horizontal="center"/>
    </xf>
    <xf numFmtId="2" fontId="0" fillId="0" borderId="70" xfId="0" applyNumberFormat="1" applyFill="1" applyBorder="1" applyAlignment="1">
      <alignment horizontal="center" vertical="center"/>
    </xf>
    <xf numFmtId="2" fontId="0" fillId="0" borderId="79" xfId="0" applyNumberFormat="1" applyFill="1" applyBorder="1" applyAlignment="1">
      <alignment horizontal="center"/>
    </xf>
    <xf numFmtId="2" fontId="0" fillId="0" borderId="24" xfId="0" applyNumberFormat="1" applyFill="1" applyBorder="1" applyAlignment="1">
      <alignment horizontal="center"/>
    </xf>
    <xf numFmtId="0" fontId="0" fillId="6" borderId="12" xfId="0" applyFill="1" applyBorder="1" applyAlignment="1">
      <alignment wrapText="1"/>
    </xf>
    <xf numFmtId="0" fontId="0" fillId="6" borderId="0" xfId="0" applyFill="1" applyAlignment="1">
      <alignment horizontal="center"/>
    </xf>
    <xf numFmtId="9" fontId="26" fillId="0" borderId="26" xfId="0" applyNumberFormat="1" applyFont="1" applyBorder="1"/>
    <xf numFmtId="0" fontId="0" fillId="6" borderId="67" xfId="0" applyFill="1" applyBorder="1" applyAlignment="1">
      <alignment horizontal="center"/>
    </xf>
    <xf numFmtId="0" fontId="0" fillId="6" borderId="10" xfId="0" applyFill="1" applyBorder="1"/>
    <xf numFmtId="0" fontId="25" fillId="11" borderId="26" xfId="0" applyFont="1" applyFill="1" applyBorder="1"/>
    <xf numFmtId="0" fontId="0" fillId="6" borderId="12" xfId="0" applyFill="1" applyBorder="1"/>
    <xf numFmtId="0" fontId="0" fillId="6" borderId="12" xfId="0" applyFill="1" applyBorder="1" applyAlignment="1">
      <alignment horizontal="center"/>
    </xf>
    <xf numFmtId="2" fontId="0" fillId="6" borderId="10" xfId="0" applyNumberFormat="1" applyFill="1" applyBorder="1" applyAlignment="1">
      <alignment horizontal="center"/>
    </xf>
    <xf numFmtId="2" fontId="0" fillId="6" borderId="29" xfId="0" applyNumberFormat="1" applyFill="1" applyBorder="1" applyAlignment="1">
      <alignment horizontal="center"/>
    </xf>
    <xf numFmtId="2" fontId="0" fillId="6" borderId="68" xfId="0" applyNumberFormat="1" applyFill="1" applyBorder="1" applyAlignment="1">
      <alignment horizontal="center"/>
    </xf>
    <xf numFmtId="0" fontId="0" fillId="6" borderId="24" xfId="0" applyFill="1" applyBorder="1"/>
    <xf numFmtId="1" fontId="0" fillId="6" borderId="69" xfId="0" applyNumberFormat="1" applyFill="1" applyBorder="1" applyAlignment="1">
      <alignment horizontal="center"/>
    </xf>
    <xf numFmtId="0" fontId="0" fillId="6" borderId="8" xfId="0" applyFill="1" applyBorder="1" applyAlignment="1">
      <alignment horizontal="center"/>
    </xf>
    <xf numFmtId="2" fontId="0" fillId="6" borderId="70" xfId="0" applyNumberFormat="1" applyFill="1" applyBorder="1" applyAlignment="1">
      <alignment horizontal="center" vertical="center"/>
    </xf>
    <xf numFmtId="9" fontId="0" fillId="6" borderId="45" xfId="2" applyFont="1" applyFill="1" applyBorder="1" applyAlignment="1">
      <alignment horizontal="center"/>
    </xf>
    <xf numFmtId="0" fontId="0" fillId="6" borderId="0" xfId="0" applyFill="1"/>
    <xf numFmtId="168" fontId="0" fillId="6" borderId="45" xfId="0" applyNumberFormat="1" applyFill="1" applyBorder="1" applyAlignment="1">
      <alignment horizontal="center"/>
    </xf>
    <xf numFmtId="0" fontId="0" fillId="6" borderId="26" xfId="0" applyFill="1" applyBorder="1"/>
    <xf numFmtId="2" fontId="0" fillId="6" borderId="45" xfId="0" applyNumberFormat="1" applyFill="1" applyBorder="1" applyAlignment="1">
      <alignment horizontal="center"/>
    </xf>
    <xf numFmtId="2" fontId="0" fillId="6" borderId="44" xfId="0" applyNumberFormat="1" applyFill="1" applyBorder="1" applyAlignment="1">
      <alignment horizontal="center"/>
    </xf>
    <xf numFmtId="2" fontId="0" fillId="6" borderId="79" xfId="0" applyNumberFormat="1" applyFill="1" applyBorder="1" applyAlignment="1">
      <alignment horizontal="center"/>
    </xf>
    <xf numFmtId="9" fontId="0" fillId="6" borderId="24" xfId="2" applyFont="1" applyFill="1" applyBorder="1" applyAlignment="1">
      <alignment horizontal="center"/>
    </xf>
    <xf numFmtId="0" fontId="0" fillId="6" borderId="30" xfId="0" applyFill="1" applyBorder="1" applyAlignment="1">
      <alignment wrapText="1"/>
    </xf>
    <xf numFmtId="0" fontId="0" fillId="6" borderId="14" xfId="0" applyFill="1" applyBorder="1"/>
    <xf numFmtId="0" fontId="0" fillId="6" borderId="29" xfId="0" applyFill="1" applyBorder="1"/>
    <xf numFmtId="2" fontId="0" fillId="6" borderId="8" xfId="0" applyNumberFormat="1" applyFill="1" applyBorder="1" applyAlignment="1">
      <alignment horizontal="center"/>
    </xf>
    <xf numFmtId="168" fontId="0" fillId="6" borderId="25" xfId="0" applyNumberFormat="1" applyFill="1" applyBorder="1"/>
    <xf numFmtId="9" fontId="0" fillId="6" borderId="46" xfId="2" applyFont="1" applyFill="1" applyBorder="1" applyAlignment="1">
      <alignment horizontal="center"/>
    </xf>
    <xf numFmtId="0" fontId="0" fillId="6" borderId="46" xfId="0" applyFill="1" applyBorder="1" applyAlignment="1">
      <alignment horizontal="center"/>
    </xf>
    <xf numFmtId="0" fontId="0" fillId="6" borderId="29" xfId="0" applyFill="1" applyBorder="1" applyAlignment="1">
      <alignment wrapText="1"/>
    </xf>
    <xf numFmtId="0" fontId="0" fillId="6" borderId="29" xfId="0" applyFill="1" applyBorder="1" applyAlignment="1">
      <alignment horizontal="center"/>
    </xf>
    <xf numFmtId="0" fontId="0" fillId="6" borderId="80" xfId="0" applyFill="1" applyBorder="1" applyAlignment="1">
      <alignment horizontal="center"/>
    </xf>
    <xf numFmtId="2" fontId="0" fillId="6" borderId="0" xfId="0" applyNumberFormat="1" applyFill="1"/>
    <xf numFmtId="168" fontId="0" fillId="6" borderId="46" xfId="0" applyNumberFormat="1" applyFill="1" applyBorder="1"/>
    <xf numFmtId="2" fontId="0" fillId="6" borderId="14" xfId="0" applyNumberFormat="1" applyFill="1" applyBorder="1" applyAlignment="1">
      <alignment horizontal="center"/>
    </xf>
    <xf numFmtId="0" fontId="0" fillId="6" borderId="81" xfId="0" applyFill="1" applyBorder="1" applyAlignment="1">
      <alignment horizontal="center"/>
    </xf>
    <xf numFmtId="9" fontId="0" fillId="6" borderId="45" xfId="2" applyFont="1" applyFill="1" applyBorder="1"/>
    <xf numFmtId="2" fontId="0" fillId="6" borderId="70" xfId="0" applyNumberFormat="1" applyFill="1" applyBorder="1" applyAlignment="1">
      <alignment horizontal="center"/>
    </xf>
    <xf numFmtId="0" fontId="25" fillId="11" borderId="10" xfId="0" applyFont="1" applyFill="1" applyBorder="1"/>
    <xf numFmtId="0" fontId="25" fillId="6" borderId="30" xfId="0" applyFont="1" applyFill="1" applyBorder="1"/>
    <xf numFmtId="0" fontId="0" fillId="6" borderId="28" xfId="0" applyFill="1" applyBorder="1" applyAlignment="1">
      <alignment horizontal="center"/>
    </xf>
    <xf numFmtId="0" fontId="25" fillId="11" borderId="8" xfId="0" applyFont="1" applyFill="1" applyBorder="1"/>
    <xf numFmtId="168" fontId="0" fillId="6" borderId="44" xfId="0" applyNumberFormat="1" applyFill="1" applyBorder="1" applyAlignment="1">
      <alignment horizontal="center"/>
    </xf>
    <xf numFmtId="0" fontId="26" fillId="2" borderId="10" xfId="0" applyFont="1" applyFill="1" applyBorder="1"/>
    <xf numFmtId="10" fontId="6" fillId="0" borderId="4" xfId="2" applyNumberFormat="1" applyFont="1" applyBorder="1" applyAlignment="1">
      <alignment horizontal="center" vertical="center" wrapText="1"/>
    </xf>
    <xf numFmtId="10" fontId="6" fillId="0" borderId="6" xfId="2" applyNumberFormat="1" applyFont="1" applyBorder="1" applyAlignment="1">
      <alignment horizontal="center" vertical="center" wrapText="1"/>
    </xf>
    <xf numFmtId="10" fontId="6" fillId="0" borderId="5" xfId="2" applyNumberFormat="1" applyFont="1" applyBorder="1" applyAlignment="1">
      <alignment horizontal="center" vertical="center" wrapText="1"/>
    </xf>
    <xf numFmtId="0" fontId="8" fillId="0" borderId="0" xfId="3" applyFont="1" applyAlignment="1">
      <alignment horizontal="center" vertical="top"/>
    </xf>
    <xf numFmtId="0" fontId="4" fillId="0" borderId="1" xfId="3" applyFont="1" applyBorder="1" applyAlignment="1">
      <alignment horizontal="center" vertical="center" wrapText="1"/>
    </xf>
    <xf numFmtId="0" fontId="4" fillId="0" borderId="7" xfId="3" applyFont="1" applyBorder="1" applyAlignment="1">
      <alignment horizontal="center" vertical="center" wrapText="1"/>
    </xf>
    <xf numFmtId="0" fontId="4" fillId="0" borderId="2" xfId="3" applyFont="1" applyBorder="1" applyAlignment="1">
      <alignment horizontal="center" vertical="center" wrapText="1"/>
    </xf>
    <xf numFmtId="0" fontId="4" fillId="0" borderId="8" xfId="3" applyFont="1" applyBorder="1" applyAlignment="1">
      <alignment horizontal="center" vertical="center" wrapText="1"/>
    </xf>
    <xf numFmtId="0" fontId="4" fillId="0" borderId="3" xfId="3" applyFont="1" applyBorder="1" applyAlignment="1">
      <alignment horizontal="center" vertical="center" wrapText="1"/>
    </xf>
    <xf numFmtId="0" fontId="4" fillId="0" borderId="9" xfId="3" applyFont="1" applyBorder="1" applyAlignment="1">
      <alignment horizontal="center" vertical="center" wrapText="1"/>
    </xf>
    <xf numFmtId="10" fontId="6" fillId="0" borderId="32" xfId="2" applyNumberFormat="1" applyFont="1" applyBorder="1" applyAlignment="1">
      <alignment horizontal="center" vertical="center" wrapText="1"/>
    </xf>
    <xf numFmtId="164" fontId="13" fillId="0" borderId="12" xfId="11" applyFont="1" applyFill="1" applyBorder="1" applyAlignment="1">
      <alignment horizontal="center" vertical="center" wrapText="1"/>
    </xf>
    <xf numFmtId="164" fontId="13" fillId="0" borderId="25" xfId="11" applyFont="1" applyFill="1" applyBorder="1" applyAlignment="1">
      <alignment horizontal="center" vertical="center" wrapText="1"/>
    </xf>
    <xf numFmtId="164" fontId="13" fillId="0" borderId="26" xfId="11" applyFont="1" applyFill="1" applyBorder="1" applyAlignment="1">
      <alignment horizontal="center" vertical="center" wrapText="1"/>
    </xf>
    <xf numFmtId="164" fontId="13" fillId="0" borderId="29" xfId="11" applyFont="1" applyFill="1" applyBorder="1" applyAlignment="1">
      <alignment horizontal="center" vertical="center" wrapText="1"/>
    </xf>
    <xf numFmtId="164" fontId="13" fillId="0" borderId="30" xfId="11" applyFont="1" applyFill="1" applyBorder="1" applyAlignment="1">
      <alignment horizontal="center" vertical="center" wrapText="1"/>
    </xf>
    <xf numFmtId="164" fontId="13" fillId="0" borderId="14" xfId="11" applyFont="1" applyFill="1" applyBorder="1" applyAlignment="1">
      <alignment horizontal="center" vertical="center" wrapText="1"/>
    </xf>
    <xf numFmtId="164" fontId="13" fillId="0" borderId="8" xfId="11" applyFont="1" applyFill="1" applyBorder="1" applyAlignment="1">
      <alignment horizontal="center" vertical="center" wrapText="1"/>
    </xf>
    <xf numFmtId="0" fontId="2" fillId="0" borderId="10" xfId="0" applyFont="1" applyBorder="1" applyAlignment="1">
      <alignment horizontal="center"/>
    </xf>
    <xf numFmtId="164" fontId="13" fillId="0" borderId="10" xfId="11" applyFont="1" applyFill="1" applyBorder="1" applyAlignment="1">
      <alignment horizontal="center" vertical="center" wrapText="1"/>
    </xf>
    <xf numFmtId="0" fontId="19" fillId="0" borderId="0" xfId="7" applyFont="1" applyAlignment="1">
      <alignment horizontal="center"/>
    </xf>
    <xf numFmtId="0" fontId="20" fillId="0" borderId="0" xfId="7" applyFont="1" applyAlignment="1">
      <alignment horizontal="center"/>
    </xf>
    <xf numFmtId="0" fontId="23" fillId="0" borderId="37" xfId="7" applyFont="1" applyBorder="1" applyAlignment="1">
      <alignment horizontal="center" vertical="center"/>
    </xf>
    <xf numFmtId="0" fontId="23" fillId="0" borderId="41" xfId="7" applyFont="1" applyBorder="1" applyAlignment="1">
      <alignment horizontal="center" vertical="center"/>
    </xf>
    <xf numFmtId="0" fontId="23" fillId="0" borderId="45" xfId="7" applyFont="1" applyBorder="1" applyAlignment="1">
      <alignment horizontal="center" vertical="center"/>
    </xf>
    <xf numFmtId="0" fontId="23" fillId="2" borderId="37" xfId="7" applyFont="1" applyFill="1" applyBorder="1" applyAlignment="1">
      <alignment horizontal="center" vertical="center" wrapText="1"/>
    </xf>
    <xf numFmtId="0" fontId="23" fillId="2" borderId="41" xfId="7" applyFont="1" applyFill="1" applyBorder="1" applyAlignment="1">
      <alignment horizontal="center" vertical="center" wrapText="1"/>
    </xf>
    <xf numFmtId="0" fontId="23" fillId="2" borderId="45" xfId="7" applyFont="1" applyFill="1" applyBorder="1" applyAlignment="1">
      <alignment horizontal="center" vertical="center" wrapText="1"/>
    </xf>
    <xf numFmtId="0" fontId="23" fillId="2" borderId="37" xfId="7" applyFont="1" applyFill="1" applyBorder="1" applyAlignment="1">
      <alignment horizontal="center" wrapText="1"/>
    </xf>
    <xf numFmtId="0" fontId="23" fillId="2" borderId="41" xfId="7" applyFont="1" applyFill="1" applyBorder="1" applyAlignment="1">
      <alignment horizontal="center" wrapText="1"/>
    </xf>
    <xf numFmtId="9" fontId="23" fillId="2" borderId="37" xfId="2" applyFont="1" applyFill="1" applyBorder="1" applyAlignment="1">
      <alignment horizontal="center" wrapText="1"/>
    </xf>
    <xf numFmtId="9" fontId="23" fillId="2" borderId="41" xfId="2" applyFont="1" applyFill="1" applyBorder="1" applyAlignment="1">
      <alignment horizontal="center" wrapText="1"/>
    </xf>
    <xf numFmtId="9" fontId="23" fillId="2" borderId="45" xfId="2" applyFont="1" applyFill="1" applyBorder="1" applyAlignment="1">
      <alignment horizontal="center" wrapText="1"/>
    </xf>
    <xf numFmtId="0" fontId="23" fillId="0" borderId="38" xfId="7" applyFont="1" applyBorder="1" applyAlignment="1">
      <alignment horizontal="center" vertical="center"/>
    </xf>
    <xf numFmtId="0" fontId="23" fillId="0" borderId="39" xfId="7" applyFont="1" applyBorder="1" applyAlignment="1">
      <alignment horizontal="center" vertical="center"/>
    </xf>
    <xf numFmtId="0" fontId="23" fillId="0" borderId="40" xfId="7" applyFont="1" applyBorder="1" applyAlignment="1">
      <alignment horizontal="center" vertical="center"/>
    </xf>
    <xf numFmtId="0" fontId="23" fillId="0" borderId="43" xfId="7" applyFont="1" applyBorder="1" applyAlignment="1">
      <alignment horizontal="center" vertical="center"/>
    </xf>
    <xf numFmtId="0" fontId="23" fillId="0" borderId="24" xfId="7" applyFont="1" applyBorder="1" applyAlignment="1">
      <alignment horizontal="center" vertical="center"/>
    </xf>
    <xf numFmtId="0" fontId="23" fillId="0" borderId="44" xfId="7" applyFont="1" applyBorder="1" applyAlignment="1">
      <alignment horizontal="center" vertical="center"/>
    </xf>
    <xf numFmtId="0" fontId="23" fillId="0" borderId="37" xfId="7" applyFont="1" applyBorder="1" applyAlignment="1">
      <alignment horizontal="center" vertical="center" wrapText="1"/>
    </xf>
    <xf numFmtId="0" fontId="23" fillId="0" borderId="41" xfId="7" applyFont="1" applyBorder="1" applyAlignment="1">
      <alignment horizontal="center" vertical="center" wrapText="1"/>
    </xf>
    <xf numFmtId="0" fontId="23" fillId="0" borderId="45" xfId="7" applyFont="1" applyBorder="1" applyAlignment="1">
      <alignment horizontal="center" vertical="center" wrapText="1"/>
    </xf>
    <xf numFmtId="10" fontId="12" fillId="2" borderId="49" xfId="2" applyNumberFormat="1" applyFont="1" applyFill="1" applyBorder="1" applyAlignment="1">
      <alignment horizontal="center" vertical="center"/>
    </xf>
    <xf numFmtId="10" fontId="12" fillId="2" borderId="41" xfId="2" applyNumberFormat="1" applyFont="1" applyFill="1" applyBorder="1" applyAlignment="1">
      <alignment horizontal="center" vertical="center"/>
    </xf>
    <xf numFmtId="10" fontId="12" fillId="2" borderId="45" xfId="2" applyNumberFormat="1" applyFont="1" applyFill="1" applyBorder="1" applyAlignment="1">
      <alignment horizontal="center" vertical="center"/>
    </xf>
    <xf numFmtId="0" fontId="12" fillId="0" borderId="0" xfId="7" applyAlignment="1">
      <alignment horizontal="center" vertical="center"/>
    </xf>
    <xf numFmtId="167" fontId="23" fillId="0" borderId="47" xfId="8" applyNumberFormat="1" applyFont="1" applyFill="1" applyBorder="1" applyAlignment="1">
      <alignment horizontal="left" vertical="center"/>
    </xf>
    <xf numFmtId="167" fontId="23" fillId="0" borderId="25" xfId="8" applyNumberFormat="1" applyFont="1" applyFill="1" applyBorder="1" applyAlignment="1">
      <alignment horizontal="left" vertical="center"/>
    </xf>
    <xf numFmtId="0" fontId="23" fillId="2" borderId="53" xfId="7" applyFont="1" applyFill="1" applyBorder="1" applyAlignment="1">
      <alignment horizontal="center" vertical="center" wrapText="1"/>
    </xf>
    <xf numFmtId="0" fontId="23" fillId="2" borderId="54" xfId="7" applyFont="1" applyFill="1" applyBorder="1" applyAlignment="1">
      <alignment horizontal="center" vertical="center" wrapText="1"/>
    </xf>
    <xf numFmtId="0" fontId="23" fillId="2" borderId="55" xfId="7" applyFont="1" applyFill="1" applyBorder="1" applyAlignment="1">
      <alignment horizontal="center" vertical="center" wrapText="1"/>
    </xf>
    <xf numFmtId="0" fontId="20" fillId="2" borderId="0" xfId="7" applyFont="1" applyFill="1" applyAlignment="1">
      <alignment horizontal="center"/>
    </xf>
    <xf numFmtId="0" fontId="0" fillId="6" borderId="30" xfId="0" applyFill="1" applyBorder="1"/>
    <xf numFmtId="0" fontId="0" fillId="6" borderId="35" xfId="0" applyFill="1" applyBorder="1"/>
    <xf numFmtId="0" fontId="0" fillId="6" borderId="25" xfId="0" applyFill="1" applyBorder="1"/>
  </cellXfs>
  <cellStyles count="12">
    <cellStyle name="Comma" xfId="1" builtinId="3"/>
    <cellStyle name="Comma 2" xfId="11" xr:uid="{BE21645C-94BF-47B2-BD8A-2702201A9E3A}"/>
    <cellStyle name="Comma 3" xfId="8" xr:uid="{AD8EA405-DAE7-4E9C-911C-1C77232464AA}"/>
    <cellStyle name="Comma 3 2" xfId="6" xr:uid="{7BABB99B-2E55-4985-B6E4-66BBEA1DC935}"/>
    <cellStyle name="Comma 4" xfId="9" xr:uid="{46E2F2A9-BC51-488E-B4CD-564D13BC2DDA}"/>
    <cellStyle name="Normal" xfId="0" builtinId="0"/>
    <cellStyle name="Normal 15" xfId="5" xr:uid="{A66AEED5-0590-4DE4-9EF8-3E1F9A757DD1}"/>
    <cellStyle name="Normal 2" xfId="7" xr:uid="{240A112B-C2A7-4D84-9482-0CA33A307A2A}"/>
    <cellStyle name="Normal 2 10 2" xfId="10" xr:uid="{B88B454D-3147-4B09-98A9-34A0EA5268E6}"/>
    <cellStyle name="Normal 5 2" xfId="4" xr:uid="{1E94A96B-16FE-42CA-B59F-E753648D8CCB}"/>
    <cellStyle name="Normal_BOQ" xfId="3" xr:uid="{A6F8A9F4-28FA-4529-925E-91F06C01C37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50" Type="http://schemas.openxmlformats.org/officeDocument/2006/relationships/externalLink" Target="externalLinks/externalLink28.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7.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0</xdr:colOff>
      <xdr:row>64</xdr:row>
      <xdr:rowOff>0</xdr:rowOff>
    </xdr:from>
    <xdr:ext cx="184731" cy="264560"/>
    <xdr:sp macro="" textlink="">
      <xdr:nvSpPr>
        <xdr:cNvPr id="2" name="TextBox 1">
          <a:extLst>
            <a:ext uri="{FF2B5EF4-FFF2-40B4-BE49-F238E27FC236}">
              <a16:creationId xmlns:a16="http://schemas.microsoft.com/office/drawing/2014/main" id="{80ED6281-6C8D-4C75-95A4-17A9315C0328}"/>
            </a:ext>
          </a:extLst>
        </xdr:cNvPr>
        <xdr:cNvSpPr txBox="1"/>
      </xdr:nvSpPr>
      <xdr:spPr>
        <a:xfrm>
          <a:off x="16283940" y="100660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APLMAR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Top Sheet"/>
      <sheetName val="Publicbuilding"/>
      <sheetName val="Misc__points"/>
      <sheetName val="qty_abst"/>
      <sheetName val="basic_"/>
      <sheetName val="Rate_Analysis"/>
      <sheetName val="Top_Sheet"/>
      <sheetName val="Iron Steel &amp; handrails"/>
      <sheetName val="ANALYSIS"/>
      <sheetName val="CORRECTION"/>
      <sheetName val="major qty"/>
      <sheetName val="wages"/>
      <sheetName val="Major P&amp;M deployment"/>
      <sheetName val="p&amp;m L&amp;T Hire"/>
      <sheetName val="Civil Boq"/>
      <sheetName val="TAV ANALIZ"/>
      <sheetName val="STRUC"/>
      <sheetName val="DOOR-WIND"/>
      <sheetName val="STEEL"/>
      <sheetName val="ROOFING"/>
      <sheetName val="FLOORING"/>
      <sheetName val="MR"/>
      <sheetName val="S1BOQ"/>
      <sheetName val="WPR-IV"/>
      <sheetName val="VENDOR CODE WO NO"/>
      <sheetName val="Master Item List"/>
      <sheetName val="VENDER DETAIL"/>
      <sheetName val="1-BOQ_Civil"/>
      <sheetName val="Concrete"/>
      <sheetName val="Reinf"/>
      <sheetName val="Main Summary"/>
      <sheetName val="Summary (G.H.Bachlor C)"/>
      <sheetName val="General preliminaries"/>
      <sheetName val="Drain Work"/>
      <sheetName val="Non-BOQ summary"/>
      <sheetName val="Curing Bund for Sep'13"/>
      <sheetName val="GBW"/>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ork Done Bill (2)"/>
      <sheetName val="IS Summary"/>
      <sheetName val="BASIC"/>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REF"/>
      <sheetName val="Legal Risk Analysis"/>
      <sheetName val="RA Format"/>
      <sheetName val="Measurement-ID works"/>
      <sheetName val="1"/>
      <sheetName val="IO List"/>
      <sheetName val="MORGACTS"/>
      <sheetName val="Ph 1 -ESM Pipe, Bitumen"/>
      <sheetName val="Progress"/>
      <sheetName val="PRECAST lightconc-II"/>
      <sheetName val="Stress Calculation"/>
      <sheetName val="2gii"/>
      <sheetName val="Assumption Inputs"/>
      <sheetName val="Rates"/>
      <sheetName val="Lead"/>
      <sheetName val="dummy"/>
      <sheetName val="Unit Rate"/>
      <sheetName val="PointNo.5"/>
      <sheetName val="Data 1"/>
      <sheetName val="A6"/>
      <sheetName val="ETC Panorama"/>
      <sheetName val="Sheet2"/>
      <sheetName val="Design"/>
      <sheetName val="P4-B"/>
      <sheetName val="d-safe DELUXE"/>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gen"/>
      <sheetName val="ABP inputs"/>
      <sheetName val="Synergy Sales Budget"/>
      <sheetName val="Main-Material"/>
      <sheetName val="Input"/>
      <sheetName val="Rehab podium footing"/>
      <sheetName val="Staff Forecast spread"/>
      <sheetName val="Calc_ISC"/>
      <sheetName val="Dropdown"/>
      <sheetName val="MLAP"/>
      <sheetName val="Sludge Cal"/>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合成単価作成表-BLDG"/>
      <sheetName val="SPT vs PHI"/>
      <sheetName val="RA_Format"/>
      <sheetName val="Measurement-ID_works"/>
      <sheetName val="IO_List"/>
      <sheetName val="Ph_1_-ESM_Pipe,_Bitumen"/>
      <sheetName val="major_qty"/>
      <sheetName val="Major_P&amp;M_deployment"/>
      <sheetName val="p&amp;m_L&amp;T_Hire"/>
      <sheetName val="Data_1"/>
      <sheetName val="Rehab_podium_footing"/>
      <sheetName val="Staff_Forecast_spread"/>
      <sheetName val="Shuttering Abstract"/>
      <sheetName val="Sheet1"/>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입찰내역 발주처 양식"/>
      <sheetName val="11-hsd"/>
      <sheetName val="13-septic"/>
      <sheetName val="7-ug"/>
      <sheetName val="2-utility"/>
      <sheetName val="18-misc"/>
      <sheetName val="5-pipe"/>
      <sheetName val="Build-up"/>
      <sheetName val="REL"/>
      <sheetName val="Process"/>
      <sheetName val="On-Costs"/>
      <sheetName val="FitOutConfCentre"/>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
      <sheetName val="Misc__points8"/>
      <sheetName val="qty_abst8"/>
      <sheetName val="basic_8"/>
      <sheetName val="Rate_Analysis8"/>
      <sheetName val="Top_Sheet8"/>
      <sheetName val="Iron_Steel_&amp;_handrails8"/>
      <sheetName val="Civil_Boq6"/>
      <sheetName val="VENDOR_CODE_WO_NO5"/>
      <sheetName val="Master_Item_List5"/>
      <sheetName val="VENDER_DETAIL5"/>
      <sheetName val="Main_Summary6"/>
      <sheetName val="Summary_(G_H_Bachlor_C)6"/>
      <sheetName val="General_preliminaries5"/>
      <sheetName val="Work_Done_Bill_(2)5"/>
      <sheetName val="Drain_Work4"/>
      <sheetName val="Non-BOQ_summary4"/>
      <sheetName val="Curing_Bund_for_Sep'134"/>
      <sheetName val="IS_Summary5"/>
      <sheetName val="Basic_Rate5"/>
      <sheetName val="INFLUENCES_ON_GM5"/>
      <sheetName val="acevsSp_(ABC)5"/>
      <sheetName val="Monthly_Format_ATH_(ro)revised5"/>
      <sheetName val="Abs_Sheet(Fuel_oil_area)JAN5"/>
      <sheetName val="Site_Dev_BOQ5"/>
      <sheetName val="Steel_Summary5"/>
      <sheetName val="int_hire4"/>
      <sheetName val="Drop_Down_(Fixed)4"/>
      <sheetName val="Drop_Down4"/>
      <sheetName val="BOQ_Direct_selling_cost4"/>
      <sheetName val="STAFFSCHED_4"/>
      <sheetName val="E_&amp;_R4"/>
      <sheetName val="Legal_Risk_Analysis4"/>
      <sheetName val="RA_Format2"/>
      <sheetName val="Measurement-ID_works2"/>
      <sheetName val="IO_List1"/>
      <sheetName val="Ph_1_-ESM_Pipe,_Bitumen2"/>
      <sheetName val="major_qty1"/>
      <sheetName val="Major_P&amp;M_deployment1"/>
      <sheetName val="p&amp;m_L&amp;T_Hire1"/>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Unit_Rate"/>
      <sheetName val="ETC_Panorama"/>
      <sheetName val="PRECAST_lightconc-II"/>
      <sheetName val="TAV_ANALIZ"/>
      <sheetName val="Sludge_Cal"/>
      <sheetName val="Stress_Calculation1"/>
      <sheetName val="Shuttering_Abstract"/>
      <sheetName val="SPT_vs_PHI"/>
      <sheetName val="Total_Amount"/>
      <sheetName val="Fill_this_out_first___4"/>
      <sheetName val="A_O_R_r1Str"/>
      <sheetName val="A_O_R_r1"/>
      <sheetName val="A_O_R_(2)"/>
      <sheetName val="Assumption_Inputs"/>
      <sheetName val="입찰내역_발주처_양식"/>
      <sheetName val="ABP_inputs"/>
      <sheetName val="Synergy_Sales_Budget"/>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d-safe_DELUXE"/>
      <sheetName val="RATE_ANALYSIS_"/>
      <sheetName val="Misc__points9"/>
      <sheetName val="qty_abst9"/>
      <sheetName val="basic_9"/>
      <sheetName val="Rate_Analysis9"/>
      <sheetName val="Top_Sheet9"/>
      <sheetName val="Iron_Steel_&amp;_handrails9"/>
      <sheetName val="Civil_Boq7"/>
      <sheetName val="VENDOR_CODE_WO_NO6"/>
      <sheetName val="Master_Item_List6"/>
      <sheetName val="VENDER_DETAIL6"/>
      <sheetName val="Main_Summary7"/>
      <sheetName val="Summary_(G_H_Bachlor_C)7"/>
      <sheetName val="General_preliminaries6"/>
      <sheetName val="Work_Done_Bill_(2)6"/>
      <sheetName val="Drain_Work5"/>
      <sheetName val="Non-BOQ_summary5"/>
      <sheetName val="Curing_Bund_for_Sep'135"/>
      <sheetName val="IS_Summary6"/>
      <sheetName val="Basic_Rate6"/>
      <sheetName val="INFLUENCES_ON_GM6"/>
      <sheetName val="acevsSp_(ABC)6"/>
      <sheetName val="Monthly_Format_ATH_(ro)revised6"/>
      <sheetName val="Abs_Sheet(Fuel_oil_area)JAN6"/>
      <sheetName val="Site_Dev_BOQ6"/>
      <sheetName val="Steel_Summary6"/>
      <sheetName val="int_hire5"/>
      <sheetName val="Drop_Down_(Fixed)5"/>
      <sheetName val="Drop_Down5"/>
      <sheetName val="BOQ_Direct_selling_cost5"/>
      <sheetName val="STAFFSCHED_5"/>
      <sheetName val="E_&amp;_R5"/>
      <sheetName val="Legal_Risk_Analysis5"/>
      <sheetName val="RA_Format3"/>
      <sheetName val="Measurement-ID_works3"/>
      <sheetName val="IO_List2"/>
      <sheetName val="Ph_1_-ESM_Pipe,_Bitumen3"/>
      <sheetName val="major_qty2"/>
      <sheetName val="Major_P&amp;M_deployment2"/>
      <sheetName val="p&amp;m_L&amp;T_Hire2"/>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Unit_Rate1"/>
      <sheetName val="ETC_Panorama1"/>
      <sheetName val="PRECAST_lightconc-II1"/>
      <sheetName val="TAV_ANALIZ1"/>
      <sheetName val="Sludge_Cal1"/>
      <sheetName val="Stress_Calculation2"/>
      <sheetName val="Shuttering_Abstract1"/>
      <sheetName val="SPT_vs_PHI2"/>
      <sheetName val="Total_Amount1"/>
      <sheetName val="Fill_this_out_first___5"/>
      <sheetName val="A_O_R_r1Str1"/>
      <sheetName val="A_O_R_r11"/>
      <sheetName val="A_O_R_(2)1"/>
      <sheetName val="Assumption_Inputs1"/>
      <sheetName val="입찰내역_발주처_양식1"/>
      <sheetName val="ABP_inputs1"/>
      <sheetName val="Synergy_Sales_Budget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d-safe_DELUXE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tress_Calculation4"/>
      <sheetName val="Shuttering_Abstract3"/>
      <sheetName val="SPT_vs_PHI4"/>
      <sheetName val="Total_Amount3"/>
      <sheetName val="Fill_this_out_first___7"/>
      <sheetName val="A_O_R_r1Str3"/>
      <sheetName val="A_O_R_r13"/>
      <sheetName val="A_O_R_(2)3"/>
      <sheetName val="Assumption_Inputs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Drain_Work6"/>
      <sheetName val="Non-BOQ_summary6"/>
      <sheetName val="Curing_Bund_for_Sep'136"/>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STAFFSCHED_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Unit_Rate2"/>
      <sheetName val="ETC_Panorama2"/>
      <sheetName val="PRECAST_lightconc-II3"/>
      <sheetName val="TAV_ANALIZ2"/>
      <sheetName val="Sludge_Cal2"/>
      <sheetName val="Stress_Calculation3"/>
      <sheetName val="Shuttering_Abstract2"/>
      <sheetName val="SPT_vs_PHI3"/>
      <sheetName val="Total_Amount2"/>
      <sheetName val="Fill_this_out_first___6"/>
      <sheetName val="A_O_R_r1Str2"/>
      <sheetName val="A_O_R_r12"/>
      <sheetName val="A_O_R_(2)2"/>
      <sheetName val="Assumption_Inputs2"/>
      <sheetName val="입찰내역_발주처_양식2"/>
      <sheetName val="ABP_inputs2"/>
      <sheetName val="Synergy_Sales_Budget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d-safe_DELUXE2"/>
      <sheetName val="RATE_ANALYSIS_2"/>
      <sheetName val="AoR Finishing"/>
      <sheetName val="P+M - Tower Crane"/>
      <sheetName val="RMC April 16"/>
      <sheetName val="beam-reinft-IIInd floor"/>
      <sheetName val="Assumption_Inputs4"/>
      <sheetName val="Assumption_Inputs5"/>
      <sheetName val="Stress_Calculation5"/>
      <sheetName val="Assumption_Inputs6"/>
      <sheetName val="Stress_Calculation6"/>
      <sheetName val="Code"/>
      <sheetName val="LMR PF"/>
      <sheetName val="Cement Price Variation"/>
      <sheetName val="Stress_Calculation7"/>
      <sheetName val="Assumption_Inputs7"/>
      <sheetName val="AoR_Finishing"/>
      <sheetName val="P+M_-_Tower_Crane"/>
      <sheetName val="RMC_April_16"/>
      <sheetName val="beam-reinft-IIInd_floor"/>
      <sheetName val="LMR_PF"/>
      <sheetName val="Cement_Price_Variation"/>
      <sheetName val="upa"/>
      <sheetName val="Exp. Villa  R2B 216"/>
      <sheetName val="Civil Works"/>
      <sheetName val="Name Manager"/>
      <sheetName val="Input Rates"/>
      <sheetName val="Detailed Areas"/>
      <sheetName val="Drop-Downs"/>
      <sheetName val="MASONARY"/>
      <sheetName val="Working"/>
      <sheetName val="Customize Your Purchase Order"/>
      <sheetName val="Customize Your Invoice"/>
      <sheetName val="PNTEXT"/>
      <sheetName val="major_qty5"/>
      <sheetName val="장비"/>
      <sheetName val="노무"/>
      <sheetName val="HS"/>
      <sheetName val="RW"/>
      <sheetName val="Area"/>
      <sheetName val="FINISH"/>
      <sheetName val="MFR"/>
      <sheetName val="james's"/>
      <sheetName val="nÁuknÁu"/>
      <sheetName val="Bill No. 3"/>
      <sheetName val="SUMMARY"/>
      <sheetName val="Day work"/>
      <sheetName val="Voucher"/>
      <sheetName val="20 mm aggregates "/>
      <sheetName val="3cd Annexure"/>
      <sheetName val="Detail"/>
      <sheetName val="factors"/>
      <sheetName val="Intro"/>
      <sheetName val="HQ-TO"/>
      <sheetName val="WD"/>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PRL"/>
      <sheetName val="Productivity"/>
      <sheetName val="Material"/>
      <sheetName val="Labour rate"/>
      <sheetName val="Reinforcement"/>
      <sheetName val="Formwork"/>
      <sheetName val="Block work"/>
      <sheetName val="Plaster"/>
      <sheetName val="RR masonry"/>
      <sheetName val="Concrete for arch."/>
      <sheetName val="Truss Section"/>
      <sheetName val="HWDG"/>
      <sheetName val="Démol."/>
      <sheetName val="para"/>
      <sheetName val="kppl pl"/>
      <sheetName val="13. Steel - Ratio"/>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level"/>
      <sheetName val="Administrative Prices"/>
      <sheetName val="Material List "/>
      <sheetName val="Labour Rate "/>
      <sheetName val="(M+L)"/>
      <sheetName val="Labour productivity"/>
      <sheetName val="Back"/>
      <sheetName val="22-SHUTTERING"/>
      <sheetName val="Activity List"/>
      <sheetName val="SUMM_ACTI. DISTRIBUTION"/>
      <sheetName val="PO Status"/>
      <sheetName val="Layout"/>
      <sheetName val="office"/>
      <sheetName val="Lab"/>
      <sheetName val="CASHFLOWS"/>
      <sheetName val="Sec-I"/>
      <sheetName val="Set"/>
      <sheetName val="DIV.3"/>
      <sheetName val="Demand"/>
      <sheetName val="Occ"/>
      <sheetName val="cusions"/>
      <sheetName val="qty schedule"/>
      <sheetName val="Prelim_Summ"/>
      <sheetName val="Calendar"/>
      <sheetName val="VOP_June_07"/>
      <sheetName val="VOP_June_07 _rev1_"/>
      <sheetName val="VOP_Sept_07"/>
      <sheetName val="총괄표 (2)"/>
      <sheetName val="FEVA"/>
      <sheetName val="HO Costs"/>
      <sheetName val="Timesheet"/>
      <sheetName val="loadcal"/>
      <sheetName val="MP"/>
      <sheetName val="Benchmark Data"/>
      <sheetName val="Apx AA"/>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Settings"/>
      <sheetName val="Raw Data"/>
      <sheetName val="Shor &amp; Shuter"/>
      <sheetName val="2 BHK"/>
      <sheetName val="dlvoid"/>
      <sheetName val="Fee Rate Summary"/>
      <sheetName val="Costing"/>
      <sheetName val="STEEL STRUCTURE"/>
      <sheetName val="Load Details(B1)"/>
      <sheetName val="Wall"/>
      <sheetName val="Pile cap"/>
      <sheetName val="合成__作成表-BLDG"/>
      <sheetName val="MG"/>
      <sheetName val="India F&amp;S Template"/>
      <sheetName val="Bank Guarantee"/>
      <sheetName val="Headings"/>
      <sheetName val="Schedule(4)"/>
      <sheetName val="DetEst"/>
      <sheetName val="hist&amp;proj"/>
      <sheetName val="TABLO-3"/>
      <sheetName val="CSC"/>
      <sheetName val="MATER._FUEL_SUB"/>
      <sheetName val="CEILING WORKS"/>
      <sheetName val="DRYWALL PARTITIONS"/>
      <sheetName val="GF"/>
      <sheetName val="1ST"/>
      <sheetName val="2ND"/>
      <sheetName val="3RD"/>
      <sheetName val="4TH"/>
      <sheetName val="EO Area"/>
      <sheetName val="Calc"/>
      <sheetName val="BILL-6"/>
      <sheetName val="BILL-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Major_P&amp;M_deployment5"/>
      <sheetName val="p&amp;m_L&amp;T_Hire5"/>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CIF COST ITEM"/>
      <sheetName val="Struct-Grass root"/>
      <sheetName val="KPI"/>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major_qty6"/>
      <sheetName val="Bill_No__3"/>
      <sheetName val="Labour_productivity"/>
      <sheetName val="Cash_Flow_Input_Data_ISC"/>
      <sheetName val="C1ㅇ"/>
      <sheetName val="Cov"/>
      <sheetName val="PE"/>
      <sheetName val="Architect"/>
      <sheetName val="Wag&amp;Sal"/>
      <sheetName val="bill 2"/>
      <sheetName val="총괄표"/>
      <sheetName val="Micro"/>
      <sheetName val="Macro"/>
      <sheetName val="Scaff-Rose"/>
      <sheetName val="SSR _ NSSR Market final"/>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BQLIST"/>
      <sheetName val="Summ"/>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Proposal"/>
      <sheetName val="CPA7-31"/>
      <sheetName val="UNP-NCW "/>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ain_Summary2"/>
      <sheetName val="QTAFFSCHED_"/>
      <sheetName val="QPRE_WORKING"/>
      <sheetName val="aist_sept13"/>
      <sheetName val="HRIS_OCT13"/>
      <sheetName val="DMLB-II_FEB-14"/>
      <sheetName val="Equip"/>
      <sheetName val="WBS"/>
      <sheetName val="MECH-1"/>
      <sheetName val="DATI_CONS"/>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LOCAL RATES"/>
      <sheetName val="Site_Summary"/>
      <sheetName val="GulfDuraElectroProductRange"/>
      <sheetName val="EA Sum"/>
      <sheetName val="Co-ef"/>
      <sheetName val="Appendix A"/>
      <sheetName val="TPR"/>
      <sheetName val="Civil-Mat."/>
      <sheetName val="FORM5"/>
      <sheetName val="SAMPLE"/>
      <sheetName val="New Lines"/>
      <sheetName val="CERTIFICATE"/>
      <sheetName val="dw evln-temp"/>
      <sheetName val="Equipment"/>
      <sheetName val="Labor"/>
      <sheetName val="Materials"/>
      <sheetName val="BOQ건축"/>
      <sheetName val="Sch. Areas"/>
      <sheetName val="Construction"/>
      <sheetName val="K"/>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산근"/>
      <sheetName val="GM &amp; TA"/>
      <sheetName val="NPV"/>
      <sheetName val="Core Data"/>
      <sheetName val="MFG"/>
      <sheetName val="Sheet9"/>
      <sheetName val="6. Light Fixture (True Light)"/>
      <sheetName val="HL8"/>
      <sheetName val="2A"/>
      <sheetName val="MATER__FUEL_SUB"/>
      <sheetName val="CEILING_WORKS"/>
      <sheetName val="DRYWALL_PARTITIONS"/>
      <sheetName val="EO_Area"/>
      <sheetName val="MATER__FUEL_SUB1"/>
      <sheetName val="CEILING_WORKS1"/>
      <sheetName val="DRYWALL_PARTITIONS1"/>
      <sheetName val="EO_Area1"/>
      <sheetName val="BM Data"/>
      <sheetName val="P1926-H2B Pkg 2A&amp;2B"/>
      <sheetName val="P1940-H2B Pkg 1 Guestrooms"/>
      <sheetName val="P1929-DHCT"/>
      <sheetName val="Cash Flow Working"/>
      <sheetName val="Hic_150EOffice"/>
      <sheetName val="HVAC BoQ"/>
      <sheetName val="CC 0103"/>
      <sheetName val="PROCTOR"/>
      <sheetName val="Raw_Data2"/>
      <sheetName val="Benchmark_Data_(Resi)2"/>
      <sheetName val="TG-P-07_(50%_CON)2"/>
      <sheetName val="TG-P-09_(50%_CD)2"/>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Data Validation"/>
      <sheetName val="CW"/>
      <sheetName val="Part-A"/>
      <sheetName val="Lstsub"/>
      <sheetName val="labour rates"/>
      <sheetName val="XREF"/>
      <sheetName val="plan&amp;section of foundation"/>
      <sheetName val="Sensitivities"/>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2 &amp; 3 CG 78 V"/>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refreshError="1"/>
      <sheetData sheetId="141"/>
      <sheetData sheetId="142"/>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sheetData sheetId="194"/>
      <sheetData sheetId="195"/>
      <sheetData sheetId="196"/>
      <sheetData sheetId="197" refreshError="1"/>
      <sheetData sheetId="198"/>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ow r="10">
          <cell r="D10">
            <v>1500</v>
          </cell>
        </row>
      </sheetData>
      <sheetData sheetId="262"/>
      <sheetData sheetId="263" refreshError="1"/>
      <sheetData sheetId="264" refreshError="1"/>
      <sheetData sheetId="265" refreshError="1"/>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ow r="10">
          <cell r="D10">
            <v>1500</v>
          </cell>
        </row>
      </sheetData>
      <sheetData sheetId="318"/>
      <sheetData sheetId="319"/>
      <sheetData sheetId="320" refreshError="1"/>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efreshError="1"/>
      <sheetData sheetId="331"/>
      <sheetData sheetId="332"/>
      <sheetData sheetId="333"/>
      <sheetData sheetId="334"/>
      <sheetData sheetId="335"/>
      <sheetData sheetId="336"/>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ow r="10">
          <cell r="D10">
            <v>1500</v>
          </cell>
        </row>
      </sheetData>
      <sheetData sheetId="524"/>
      <sheetData sheetId="525"/>
      <sheetData sheetId="526">
        <row r="10">
          <cell r="D10">
            <v>1500</v>
          </cell>
        </row>
      </sheetData>
      <sheetData sheetId="527"/>
      <sheetData sheetId="528" refreshError="1"/>
      <sheetData sheetId="529"/>
      <sheetData sheetId="530"/>
      <sheetData sheetId="531"/>
      <sheetData sheetId="532"/>
      <sheetData sheetId="533">
        <row r="10">
          <cell r="D10">
            <v>1500</v>
          </cell>
        </row>
      </sheetData>
      <sheetData sheetId="534" refreshError="1"/>
      <sheetData sheetId="535"/>
      <sheetData sheetId="536">
        <row r="10">
          <cell r="D10">
            <v>1500</v>
          </cell>
        </row>
      </sheetData>
      <sheetData sheetId="537"/>
      <sheetData sheetId="538"/>
      <sheetData sheetId="539"/>
      <sheetData sheetId="540"/>
      <sheetData sheetId="541" refreshError="1"/>
      <sheetData sheetId="542" refreshError="1"/>
      <sheetData sheetId="543" refreshError="1"/>
      <sheetData sheetId="544"/>
      <sheetData sheetId="545"/>
      <sheetData sheetId="546"/>
      <sheetData sheetId="547">
        <row r="10">
          <cell r="D10">
            <v>1500</v>
          </cell>
        </row>
      </sheetData>
      <sheetData sheetId="548">
        <row r="10">
          <cell r="D10">
            <v>1500</v>
          </cell>
        </row>
      </sheetData>
      <sheetData sheetId="549"/>
      <sheetData sheetId="550">
        <row r="10">
          <cell r="D10">
            <v>1500</v>
          </cell>
        </row>
      </sheetData>
      <sheetData sheetId="551"/>
      <sheetData sheetId="552">
        <row r="10">
          <cell r="D10">
            <v>1500</v>
          </cell>
        </row>
      </sheetData>
      <sheetData sheetId="553"/>
      <sheetData sheetId="554">
        <row r="10">
          <cell r="D10">
            <v>1500</v>
          </cell>
        </row>
      </sheetData>
      <sheetData sheetId="555"/>
      <sheetData sheetId="556">
        <row r="10">
          <cell r="D10">
            <v>1500</v>
          </cell>
        </row>
      </sheetData>
      <sheetData sheetId="557"/>
      <sheetData sheetId="558">
        <row r="10">
          <cell r="D10">
            <v>1500</v>
          </cell>
        </row>
      </sheetData>
      <sheetData sheetId="559">
        <row r="10">
          <cell r="D10">
            <v>1500</v>
          </cell>
        </row>
      </sheetData>
      <sheetData sheetId="560">
        <row r="10">
          <cell r="D10">
            <v>1500</v>
          </cell>
        </row>
      </sheetData>
      <sheetData sheetId="561">
        <row r="10">
          <cell r="D10">
            <v>1500</v>
          </cell>
        </row>
      </sheetData>
      <sheetData sheetId="562"/>
      <sheetData sheetId="563"/>
      <sheetData sheetId="564"/>
      <sheetData sheetId="565">
        <row r="10">
          <cell r="D10">
            <v>1500</v>
          </cell>
        </row>
      </sheetData>
      <sheetData sheetId="566"/>
      <sheetData sheetId="567"/>
      <sheetData sheetId="568"/>
      <sheetData sheetId="569"/>
      <sheetData sheetId="570"/>
      <sheetData sheetId="571"/>
      <sheetData sheetId="572"/>
      <sheetData sheetId="573"/>
      <sheetData sheetId="574" refreshError="1"/>
      <sheetData sheetId="575"/>
      <sheetData sheetId="576" refreshError="1"/>
      <sheetData sheetId="577"/>
      <sheetData sheetId="578"/>
      <sheetData sheetId="579" refreshError="1"/>
      <sheetData sheetId="580"/>
      <sheetData sheetId="581"/>
      <sheetData sheetId="582"/>
      <sheetData sheetId="583"/>
      <sheetData sheetId="584"/>
      <sheetData sheetId="585"/>
      <sheetData sheetId="586"/>
      <sheetData sheetId="587" refreshError="1"/>
      <sheetData sheetId="588"/>
      <sheetData sheetId="589" refreshError="1"/>
      <sheetData sheetId="590" refreshError="1"/>
      <sheetData sheetId="591"/>
      <sheetData sheetId="592"/>
      <sheetData sheetId="593">
        <row r="10">
          <cell r="D10">
            <v>1500</v>
          </cell>
        </row>
      </sheetData>
      <sheetData sheetId="594">
        <row r="10">
          <cell r="D10">
            <v>1500</v>
          </cell>
        </row>
      </sheetData>
      <sheetData sheetId="595"/>
      <sheetData sheetId="596"/>
      <sheetData sheetId="597"/>
      <sheetData sheetId="598"/>
      <sheetData sheetId="599"/>
      <sheetData sheetId="600"/>
      <sheetData sheetId="601">
        <row r="10">
          <cell r="D10">
            <v>1500</v>
          </cell>
        </row>
      </sheetData>
      <sheetData sheetId="602"/>
      <sheetData sheetId="603">
        <row r="10">
          <cell r="D10">
            <v>1500</v>
          </cell>
        </row>
      </sheetData>
      <sheetData sheetId="604">
        <row r="10">
          <cell r="D10">
            <v>1500</v>
          </cell>
        </row>
      </sheetData>
      <sheetData sheetId="605"/>
      <sheetData sheetId="606"/>
      <sheetData sheetId="607">
        <row r="10">
          <cell r="D10">
            <v>1500</v>
          </cell>
        </row>
      </sheetData>
      <sheetData sheetId="608"/>
      <sheetData sheetId="609">
        <row r="10">
          <cell r="D10">
            <v>1500</v>
          </cell>
        </row>
      </sheetData>
      <sheetData sheetId="610">
        <row r="10">
          <cell r="D10">
            <v>1500</v>
          </cell>
        </row>
      </sheetData>
      <sheetData sheetId="611" refreshError="1"/>
      <sheetData sheetId="612"/>
      <sheetData sheetId="613" refreshError="1"/>
      <sheetData sheetId="614" refreshError="1"/>
      <sheetData sheetId="615" refreshError="1"/>
      <sheetData sheetId="616" refreshError="1"/>
      <sheetData sheetId="617" refreshError="1"/>
      <sheetData sheetId="618" refreshError="1"/>
      <sheetData sheetId="619"/>
      <sheetData sheetId="620" refreshError="1"/>
      <sheetData sheetId="621" refreshError="1"/>
      <sheetData sheetId="622" refreshError="1"/>
      <sheetData sheetId="623"/>
      <sheetData sheetId="624"/>
      <sheetData sheetId="625" refreshError="1"/>
      <sheetData sheetId="626" refreshError="1"/>
      <sheetData sheetId="627" refreshError="1"/>
      <sheetData sheetId="628" refreshError="1"/>
      <sheetData sheetId="629" refreshError="1"/>
      <sheetData sheetId="630" refreshError="1"/>
      <sheetData sheetId="631"/>
      <sheetData sheetId="632"/>
      <sheetData sheetId="633"/>
      <sheetData sheetId="634"/>
      <sheetData sheetId="635"/>
      <sheetData sheetId="636" refreshError="1"/>
      <sheetData sheetId="637"/>
      <sheetData sheetId="638"/>
      <sheetData sheetId="639"/>
      <sheetData sheetId="640"/>
      <sheetData sheetId="641"/>
      <sheetData sheetId="642" refreshError="1"/>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row r="10">
          <cell r="D10">
            <v>1500</v>
          </cell>
        </row>
      </sheetData>
      <sheetData sheetId="676"/>
      <sheetData sheetId="677"/>
      <sheetData sheetId="678">
        <row r="10">
          <cell r="D10">
            <v>1500</v>
          </cell>
        </row>
      </sheetData>
      <sheetData sheetId="679"/>
      <sheetData sheetId="680"/>
      <sheetData sheetId="681">
        <row r="10">
          <cell r="D10">
            <v>1500</v>
          </cell>
        </row>
      </sheetData>
      <sheetData sheetId="682" refreshError="1"/>
      <sheetData sheetId="683"/>
      <sheetData sheetId="684" refreshError="1"/>
      <sheetData sheetId="685"/>
      <sheetData sheetId="686">
        <row r="10">
          <cell r="D10">
            <v>1500</v>
          </cell>
        </row>
      </sheetData>
      <sheetData sheetId="687" refreshError="1"/>
      <sheetData sheetId="688"/>
      <sheetData sheetId="689"/>
      <sheetData sheetId="690"/>
      <sheetData sheetId="691">
        <row r="10">
          <cell r="D10">
            <v>1500</v>
          </cell>
        </row>
      </sheetData>
      <sheetData sheetId="692">
        <row r="10">
          <cell r="D10">
            <v>1500</v>
          </cell>
        </row>
      </sheetData>
      <sheetData sheetId="693"/>
      <sheetData sheetId="694"/>
      <sheetData sheetId="695" refreshError="1"/>
      <sheetData sheetId="696"/>
      <sheetData sheetId="697" refreshError="1"/>
      <sheetData sheetId="698" refreshError="1"/>
      <sheetData sheetId="699"/>
      <sheetData sheetId="700"/>
      <sheetData sheetId="701"/>
      <sheetData sheetId="702"/>
      <sheetData sheetId="703">
        <row r="10">
          <cell r="D10">
            <v>1500</v>
          </cell>
        </row>
      </sheetData>
      <sheetData sheetId="704"/>
      <sheetData sheetId="705"/>
      <sheetData sheetId="706"/>
      <sheetData sheetId="707"/>
      <sheetData sheetId="708"/>
      <sheetData sheetId="709"/>
      <sheetData sheetId="710"/>
      <sheetData sheetId="711"/>
      <sheetData sheetId="712">
        <row r="10">
          <cell r="D10">
            <v>1500</v>
          </cell>
        </row>
      </sheetData>
      <sheetData sheetId="713"/>
      <sheetData sheetId="714"/>
      <sheetData sheetId="715">
        <row r="10">
          <cell r="D10">
            <v>1500</v>
          </cell>
        </row>
      </sheetData>
      <sheetData sheetId="716"/>
      <sheetData sheetId="717"/>
      <sheetData sheetId="718">
        <row r="10">
          <cell r="D10">
            <v>1500</v>
          </cell>
        </row>
      </sheetData>
      <sheetData sheetId="719" refreshError="1"/>
      <sheetData sheetId="720"/>
      <sheetData sheetId="721"/>
      <sheetData sheetId="722"/>
      <sheetData sheetId="723"/>
      <sheetData sheetId="724"/>
      <sheetData sheetId="725"/>
      <sheetData sheetId="726"/>
      <sheetData sheetId="727"/>
      <sheetData sheetId="728"/>
      <sheetData sheetId="729"/>
      <sheetData sheetId="730"/>
      <sheetData sheetId="731">
        <row r="10">
          <cell r="D10">
            <v>1500</v>
          </cell>
        </row>
      </sheetData>
      <sheetData sheetId="732">
        <row r="10">
          <cell r="D10">
            <v>1500</v>
          </cell>
        </row>
      </sheetData>
      <sheetData sheetId="733"/>
      <sheetData sheetId="734"/>
      <sheetData sheetId="735"/>
      <sheetData sheetId="736"/>
      <sheetData sheetId="737"/>
      <sheetData sheetId="738"/>
      <sheetData sheetId="739"/>
      <sheetData sheetId="740"/>
      <sheetData sheetId="741">
        <row r="10">
          <cell r="D10">
            <v>1500</v>
          </cell>
        </row>
      </sheetData>
      <sheetData sheetId="742"/>
      <sheetData sheetId="743">
        <row r="10">
          <cell r="D10">
            <v>1500</v>
          </cell>
        </row>
      </sheetData>
      <sheetData sheetId="744"/>
      <sheetData sheetId="745"/>
      <sheetData sheetId="746"/>
      <sheetData sheetId="747"/>
      <sheetData sheetId="748"/>
      <sheetData sheetId="749"/>
      <sheetData sheetId="750">
        <row r="10">
          <cell r="D10">
            <v>1500</v>
          </cell>
        </row>
      </sheetData>
      <sheetData sheetId="751"/>
      <sheetData sheetId="752"/>
      <sheetData sheetId="753"/>
      <sheetData sheetId="754"/>
      <sheetData sheetId="755"/>
      <sheetData sheetId="756"/>
      <sheetData sheetId="757">
        <row r="10">
          <cell r="D10">
            <v>1500</v>
          </cell>
        </row>
      </sheetData>
      <sheetData sheetId="758"/>
      <sheetData sheetId="759"/>
      <sheetData sheetId="760"/>
      <sheetData sheetId="761"/>
      <sheetData sheetId="762"/>
      <sheetData sheetId="763">
        <row r="10">
          <cell r="D10">
            <v>1500</v>
          </cell>
        </row>
      </sheetData>
      <sheetData sheetId="764"/>
      <sheetData sheetId="765">
        <row r="10">
          <cell r="D10">
            <v>1500</v>
          </cell>
        </row>
      </sheetData>
      <sheetData sheetId="766"/>
      <sheetData sheetId="767"/>
      <sheetData sheetId="768">
        <row r="10">
          <cell r="D10">
            <v>1500</v>
          </cell>
        </row>
      </sheetData>
      <sheetData sheetId="769">
        <row r="10">
          <cell r="D10">
            <v>1500</v>
          </cell>
        </row>
      </sheetData>
      <sheetData sheetId="770">
        <row r="10">
          <cell r="D10">
            <v>1500</v>
          </cell>
        </row>
      </sheetData>
      <sheetData sheetId="771"/>
      <sheetData sheetId="772">
        <row r="10">
          <cell r="D10">
            <v>1500</v>
          </cell>
        </row>
      </sheetData>
      <sheetData sheetId="773"/>
      <sheetData sheetId="774">
        <row r="10">
          <cell r="D10">
            <v>1500</v>
          </cell>
        </row>
      </sheetData>
      <sheetData sheetId="775"/>
      <sheetData sheetId="776">
        <row r="10">
          <cell r="D10">
            <v>1500</v>
          </cell>
        </row>
      </sheetData>
      <sheetData sheetId="777">
        <row r="10">
          <cell r="D10">
            <v>1500</v>
          </cell>
        </row>
      </sheetData>
      <sheetData sheetId="778">
        <row r="10">
          <cell r="D10">
            <v>1500</v>
          </cell>
        </row>
      </sheetData>
      <sheetData sheetId="779"/>
      <sheetData sheetId="780">
        <row r="10">
          <cell r="D10">
            <v>1500</v>
          </cell>
        </row>
      </sheetData>
      <sheetData sheetId="781">
        <row r="10">
          <cell r="D10">
            <v>1500</v>
          </cell>
        </row>
      </sheetData>
      <sheetData sheetId="782"/>
      <sheetData sheetId="783">
        <row r="10">
          <cell r="D10">
            <v>1500</v>
          </cell>
        </row>
      </sheetData>
      <sheetData sheetId="784"/>
      <sheetData sheetId="785"/>
      <sheetData sheetId="786"/>
      <sheetData sheetId="787">
        <row r="10">
          <cell r="D10">
            <v>1500</v>
          </cell>
        </row>
      </sheetData>
      <sheetData sheetId="788">
        <row r="10">
          <cell r="D10">
            <v>1500</v>
          </cell>
        </row>
      </sheetData>
      <sheetData sheetId="789"/>
      <sheetData sheetId="790">
        <row r="10">
          <cell r="D10">
            <v>1500</v>
          </cell>
        </row>
      </sheetData>
      <sheetData sheetId="791"/>
      <sheetData sheetId="792"/>
      <sheetData sheetId="793"/>
      <sheetData sheetId="794">
        <row r="10">
          <cell r="D10">
            <v>1500</v>
          </cell>
        </row>
      </sheetData>
      <sheetData sheetId="795" refreshError="1"/>
      <sheetData sheetId="796"/>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sheetData sheetId="802">
        <row r="10">
          <cell r="D10">
            <v>1500</v>
          </cell>
        </row>
      </sheetData>
      <sheetData sheetId="803" refreshError="1"/>
      <sheetData sheetId="804"/>
      <sheetData sheetId="805">
        <row r="10">
          <cell r="D10">
            <v>1500</v>
          </cell>
        </row>
      </sheetData>
      <sheetData sheetId="806"/>
      <sheetData sheetId="807">
        <row r="10">
          <cell r="D10">
            <v>1500</v>
          </cell>
        </row>
      </sheetData>
      <sheetData sheetId="808">
        <row r="10">
          <cell r="D10">
            <v>1500</v>
          </cell>
        </row>
      </sheetData>
      <sheetData sheetId="809"/>
      <sheetData sheetId="810">
        <row r="10">
          <cell r="D10">
            <v>1500</v>
          </cell>
        </row>
      </sheetData>
      <sheetData sheetId="811"/>
      <sheetData sheetId="812"/>
      <sheetData sheetId="813"/>
      <sheetData sheetId="814">
        <row r="10">
          <cell r="D10">
            <v>1500</v>
          </cell>
        </row>
      </sheetData>
      <sheetData sheetId="815"/>
      <sheetData sheetId="816"/>
      <sheetData sheetId="817"/>
      <sheetData sheetId="818"/>
      <sheetData sheetId="819"/>
      <sheetData sheetId="820">
        <row r="10">
          <cell r="D10">
            <v>1500</v>
          </cell>
        </row>
      </sheetData>
      <sheetData sheetId="821"/>
      <sheetData sheetId="822"/>
      <sheetData sheetId="823">
        <row r="10">
          <cell r="D10">
            <v>1500</v>
          </cell>
        </row>
      </sheetData>
      <sheetData sheetId="824"/>
      <sheetData sheetId="825">
        <row r="10">
          <cell r="D10">
            <v>1500</v>
          </cell>
        </row>
      </sheetData>
      <sheetData sheetId="826">
        <row r="10">
          <cell r="D10">
            <v>1500</v>
          </cell>
        </row>
      </sheetData>
      <sheetData sheetId="827"/>
      <sheetData sheetId="828"/>
      <sheetData sheetId="829"/>
      <sheetData sheetId="830"/>
      <sheetData sheetId="831"/>
      <sheetData sheetId="832"/>
      <sheetData sheetId="833"/>
      <sheetData sheetId="834">
        <row r="10">
          <cell r="D10">
            <v>1500</v>
          </cell>
        </row>
      </sheetData>
      <sheetData sheetId="835"/>
      <sheetData sheetId="836">
        <row r="10">
          <cell r="D10">
            <v>1500</v>
          </cell>
        </row>
      </sheetData>
      <sheetData sheetId="837"/>
      <sheetData sheetId="838"/>
      <sheetData sheetId="839"/>
      <sheetData sheetId="840">
        <row r="10">
          <cell r="D10">
            <v>1500</v>
          </cell>
        </row>
      </sheetData>
      <sheetData sheetId="841"/>
      <sheetData sheetId="842"/>
      <sheetData sheetId="843" refreshError="1"/>
      <sheetData sheetId="844" refreshError="1"/>
      <sheetData sheetId="845" refreshError="1"/>
      <sheetData sheetId="846"/>
      <sheetData sheetId="847"/>
      <sheetData sheetId="848"/>
      <sheetData sheetId="849"/>
      <sheetData sheetId="850">
        <row r="10">
          <cell r="D10">
            <v>1500</v>
          </cell>
        </row>
      </sheetData>
      <sheetData sheetId="851"/>
      <sheetData sheetId="852"/>
      <sheetData sheetId="853">
        <row r="10">
          <cell r="D10">
            <v>1500</v>
          </cell>
        </row>
      </sheetData>
      <sheetData sheetId="854"/>
      <sheetData sheetId="855"/>
      <sheetData sheetId="856">
        <row r="10">
          <cell r="D10">
            <v>1500</v>
          </cell>
        </row>
      </sheetData>
      <sheetData sheetId="857"/>
      <sheetData sheetId="858" refreshError="1"/>
      <sheetData sheetId="859"/>
      <sheetData sheetId="860">
        <row r="10">
          <cell r="D10">
            <v>1500</v>
          </cell>
        </row>
      </sheetData>
      <sheetData sheetId="861">
        <row r="10">
          <cell r="D10">
            <v>1500</v>
          </cell>
        </row>
      </sheetData>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sheetData sheetId="900" refreshError="1"/>
      <sheetData sheetId="901"/>
      <sheetData sheetId="902"/>
      <sheetData sheetId="903" refreshError="1"/>
      <sheetData sheetId="904"/>
      <sheetData sheetId="905"/>
      <sheetData sheetId="906"/>
      <sheetData sheetId="907"/>
      <sheetData sheetId="908"/>
      <sheetData sheetId="909"/>
      <sheetData sheetId="910"/>
      <sheetData sheetId="911" refreshError="1"/>
      <sheetData sheetId="912"/>
      <sheetData sheetId="913" refreshError="1"/>
      <sheetData sheetId="914" refreshError="1"/>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row r="10">
          <cell r="D10">
            <v>1500</v>
          </cell>
        </row>
      </sheetData>
      <sheetData sheetId="929"/>
      <sheetData sheetId="930"/>
      <sheetData sheetId="931">
        <row r="10">
          <cell r="D10">
            <v>1500</v>
          </cell>
        </row>
      </sheetData>
      <sheetData sheetId="932"/>
      <sheetData sheetId="933"/>
      <sheetData sheetId="934">
        <row r="10">
          <cell r="D10">
            <v>1500</v>
          </cell>
        </row>
      </sheetData>
      <sheetData sheetId="935" refreshError="1"/>
      <sheetData sheetId="936"/>
      <sheetData sheetId="937"/>
      <sheetData sheetId="938"/>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sheetData sheetId="950"/>
      <sheetData sheetId="951"/>
      <sheetData sheetId="952"/>
      <sheetData sheetId="953"/>
      <sheetData sheetId="954">
        <row r="10">
          <cell r="D10">
            <v>1500</v>
          </cell>
        </row>
      </sheetData>
      <sheetData sheetId="955">
        <row r="10">
          <cell r="D10">
            <v>1500</v>
          </cell>
        </row>
      </sheetData>
      <sheetData sheetId="956"/>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sheetData sheetId="970"/>
      <sheetData sheetId="971"/>
      <sheetData sheetId="972"/>
      <sheetData sheetId="973"/>
      <sheetData sheetId="974"/>
      <sheetData sheetId="975"/>
      <sheetData sheetId="976"/>
      <sheetData sheetId="977"/>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ow r="10">
          <cell r="D10">
            <v>1500</v>
          </cell>
        </row>
      </sheetData>
      <sheetData sheetId="1023">
        <row r="10">
          <cell r="D10">
            <v>1500</v>
          </cell>
        </row>
      </sheetData>
      <sheetData sheetId="1024"/>
      <sheetData sheetId="1025">
        <row r="10">
          <cell r="D10">
            <v>1500</v>
          </cell>
        </row>
      </sheetData>
      <sheetData sheetId="1026">
        <row r="10">
          <cell r="D10">
            <v>1500</v>
          </cell>
        </row>
      </sheetData>
      <sheetData sheetId="1027">
        <row r="10">
          <cell r="D10">
            <v>1500</v>
          </cell>
        </row>
      </sheetData>
      <sheetData sheetId="1028"/>
      <sheetData sheetId="1029"/>
      <sheetData sheetId="1030"/>
      <sheetData sheetId="1031"/>
      <sheetData sheetId="1032"/>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efreshError="1"/>
      <sheetData sheetId="1202" refreshError="1"/>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ow r="10">
          <cell r="D10">
            <v>1500</v>
          </cell>
        </row>
      </sheetData>
      <sheetData sheetId="1240">
        <row r="10">
          <cell r="D10">
            <v>1500</v>
          </cell>
        </row>
      </sheetData>
      <sheetData sheetId="1241">
        <row r="10">
          <cell r="D10">
            <v>1500</v>
          </cell>
        </row>
      </sheetData>
      <sheetData sheetId="1242">
        <row r="10">
          <cell r="D10">
            <v>1500</v>
          </cell>
        </row>
      </sheetData>
      <sheetData sheetId="1243">
        <row r="10">
          <cell r="D10">
            <v>1500</v>
          </cell>
        </row>
      </sheetData>
      <sheetData sheetId="1244">
        <row r="10">
          <cell r="D10">
            <v>1500</v>
          </cell>
        </row>
      </sheetData>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ow r="10">
          <cell r="D10">
            <v>1500</v>
          </cell>
        </row>
      </sheetData>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ow r="10">
          <cell r="D10">
            <v>1500</v>
          </cell>
        </row>
      </sheetData>
      <sheetData sheetId="1372">
        <row r="10">
          <cell r="D10">
            <v>1500</v>
          </cell>
        </row>
      </sheetData>
      <sheetData sheetId="1373">
        <row r="10">
          <cell r="D10">
            <v>1500</v>
          </cell>
        </row>
      </sheetData>
      <sheetData sheetId="1374">
        <row r="10">
          <cell r="D10">
            <v>1500</v>
          </cell>
        </row>
      </sheetData>
      <sheetData sheetId="1375">
        <row r="10">
          <cell r="D10">
            <v>1500</v>
          </cell>
        </row>
      </sheetData>
      <sheetData sheetId="1376">
        <row r="10">
          <cell r="D10">
            <v>1500</v>
          </cell>
        </row>
      </sheetData>
      <sheetData sheetId="1377">
        <row r="10">
          <cell r="D10">
            <v>1500</v>
          </cell>
        </row>
      </sheetData>
      <sheetData sheetId="1378">
        <row r="10">
          <cell r="D10">
            <v>1500</v>
          </cell>
        </row>
      </sheetData>
      <sheetData sheetId="1379">
        <row r="10">
          <cell r="D10">
            <v>1500</v>
          </cell>
        </row>
      </sheetData>
      <sheetData sheetId="1380">
        <row r="10">
          <cell r="D10">
            <v>1500</v>
          </cell>
        </row>
      </sheetData>
      <sheetData sheetId="1381">
        <row r="10">
          <cell r="D10">
            <v>1500</v>
          </cell>
        </row>
      </sheetData>
      <sheetData sheetId="1382">
        <row r="10">
          <cell r="D10">
            <v>1500</v>
          </cell>
        </row>
      </sheetData>
      <sheetData sheetId="1383">
        <row r="10">
          <cell r="D10">
            <v>1500</v>
          </cell>
        </row>
      </sheetData>
      <sheetData sheetId="1384">
        <row r="10">
          <cell r="D10">
            <v>1500</v>
          </cell>
        </row>
      </sheetData>
      <sheetData sheetId="1385">
        <row r="10">
          <cell r="D10">
            <v>1500</v>
          </cell>
        </row>
      </sheetData>
      <sheetData sheetId="1386">
        <row r="10">
          <cell r="D10">
            <v>1500</v>
          </cell>
        </row>
      </sheetData>
      <sheetData sheetId="1387">
        <row r="10">
          <cell r="D10">
            <v>1500</v>
          </cell>
        </row>
      </sheetData>
      <sheetData sheetId="1388">
        <row r="10">
          <cell r="D10">
            <v>1500</v>
          </cell>
        </row>
      </sheetData>
      <sheetData sheetId="1389">
        <row r="10">
          <cell r="D10">
            <v>1500</v>
          </cell>
        </row>
      </sheetData>
      <sheetData sheetId="1390">
        <row r="10">
          <cell r="D10">
            <v>1500</v>
          </cell>
        </row>
      </sheetData>
      <sheetData sheetId="1391">
        <row r="10">
          <cell r="D10">
            <v>1500</v>
          </cell>
        </row>
      </sheetData>
      <sheetData sheetId="1392">
        <row r="10">
          <cell r="D10">
            <v>1500</v>
          </cell>
        </row>
      </sheetData>
      <sheetData sheetId="1393">
        <row r="10">
          <cell r="D10">
            <v>1500</v>
          </cell>
        </row>
      </sheetData>
      <sheetData sheetId="1394">
        <row r="10">
          <cell r="D10">
            <v>1500</v>
          </cell>
        </row>
      </sheetData>
      <sheetData sheetId="1395">
        <row r="10">
          <cell r="D10">
            <v>1500</v>
          </cell>
        </row>
      </sheetData>
      <sheetData sheetId="1396">
        <row r="10">
          <cell r="D10">
            <v>1500</v>
          </cell>
        </row>
      </sheetData>
      <sheetData sheetId="1397">
        <row r="10">
          <cell r="D10">
            <v>1500</v>
          </cell>
        </row>
      </sheetData>
      <sheetData sheetId="1398">
        <row r="10">
          <cell r="D10">
            <v>1500</v>
          </cell>
        </row>
      </sheetData>
      <sheetData sheetId="1399">
        <row r="10">
          <cell r="D10">
            <v>1500</v>
          </cell>
        </row>
      </sheetData>
      <sheetData sheetId="1400">
        <row r="10">
          <cell r="D10">
            <v>1500</v>
          </cell>
        </row>
      </sheetData>
      <sheetData sheetId="1401">
        <row r="10">
          <cell r="D10">
            <v>1500</v>
          </cell>
        </row>
      </sheetData>
      <sheetData sheetId="1402">
        <row r="10">
          <cell r="D10">
            <v>1500</v>
          </cell>
        </row>
      </sheetData>
      <sheetData sheetId="1403">
        <row r="10">
          <cell r="D10">
            <v>1500</v>
          </cell>
        </row>
      </sheetData>
      <sheetData sheetId="1404">
        <row r="10">
          <cell r="D10">
            <v>1500</v>
          </cell>
        </row>
      </sheetData>
      <sheetData sheetId="1405">
        <row r="10">
          <cell r="D10">
            <v>1500</v>
          </cell>
        </row>
      </sheetData>
      <sheetData sheetId="1406">
        <row r="10">
          <cell r="D10">
            <v>1500</v>
          </cell>
        </row>
      </sheetData>
      <sheetData sheetId="1407">
        <row r="10">
          <cell r="D10">
            <v>1500</v>
          </cell>
        </row>
      </sheetData>
      <sheetData sheetId="1408">
        <row r="10">
          <cell r="D10">
            <v>1500</v>
          </cell>
        </row>
      </sheetData>
      <sheetData sheetId="1409">
        <row r="10">
          <cell r="D10">
            <v>1500</v>
          </cell>
        </row>
      </sheetData>
      <sheetData sheetId="1410">
        <row r="10">
          <cell r="D10">
            <v>1500</v>
          </cell>
        </row>
      </sheetData>
      <sheetData sheetId="1411">
        <row r="10">
          <cell r="D10">
            <v>1500</v>
          </cell>
        </row>
      </sheetData>
      <sheetData sheetId="1412">
        <row r="10">
          <cell r="D10">
            <v>1500</v>
          </cell>
        </row>
      </sheetData>
      <sheetData sheetId="1413">
        <row r="10">
          <cell r="D10">
            <v>1500</v>
          </cell>
        </row>
      </sheetData>
      <sheetData sheetId="1414">
        <row r="10">
          <cell r="D10">
            <v>1500</v>
          </cell>
        </row>
      </sheetData>
      <sheetData sheetId="1415">
        <row r="10">
          <cell r="D10">
            <v>1500</v>
          </cell>
        </row>
      </sheetData>
      <sheetData sheetId="1416">
        <row r="10">
          <cell r="D10">
            <v>1500</v>
          </cell>
        </row>
      </sheetData>
      <sheetData sheetId="1417">
        <row r="10">
          <cell r="D10">
            <v>1500</v>
          </cell>
        </row>
      </sheetData>
      <sheetData sheetId="1418">
        <row r="10">
          <cell r="D10">
            <v>1500</v>
          </cell>
        </row>
      </sheetData>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efreshError="1"/>
      <sheetData sheetId="1536" refreshError="1"/>
      <sheetData sheetId="1537" refreshError="1"/>
      <sheetData sheetId="1538" refreshError="1"/>
      <sheetData sheetId="1539" refreshError="1"/>
      <sheetData sheetId="1540" refreshError="1"/>
      <sheetData sheetId="1541">
        <row r="10">
          <cell r="D10">
            <v>1500</v>
          </cell>
        </row>
      </sheetData>
      <sheetData sheetId="1542">
        <row r="10">
          <cell r="D10">
            <v>1500</v>
          </cell>
        </row>
      </sheetData>
      <sheetData sheetId="1543">
        <row r="10">
          <cell r="D10">
            <v>1500</v>
          </cell>
        </row>
      </sheetData>
      <sheetData sheetId="1544"/>
      <sheetData sheetId="1545"/>
      <sheetData sheetId="1546">
        <row r="10">
          <cell r="D10">
            <v>1500</v>
          </cell>
        </row>
      </sheetData>
      <sheetData sheetId="1547">
        <row r="10">
          <cell r="D10">
            <v>1500</v>
          </cell>
        </row>
      </sheetData>
      <sheetData sheetId="1548">
        <row r="10">
          <cell r="D10">
            <v>1500</v>
          </cell>
        </row>
      </sheetData>
      <sheetData sheetId="1549">
        <row r="10">
          <cell r="D10">
            <v>1500</v>
          </cell>
        </row>
      </sheetData>
      <sheetData sheetId="1550">
        <row r="10">
          <cell r="D10">
            <v>1500</v>
          </cell>
        </row>
      </sheetData>
      <sheetData sheetId="1551">
        <row r="10">
          <cell r="D10">
            <v>1500</v>
          </cell>
        </row>
      </sheetData>
      <sheetData sheetId="1552">
        <row r="10">
          <cell r="D10">
            <v>1500</v>
          </cell>
        </row>
      </sheetData>
      <sheetData sheetId="1553">
        <row r="10">
          <cell r="D10">
            <v>1500</v>
          </cell>
        </row>
      </sheetData>
      <sheetData sheetId="1554">
        <row r="10">
          <cell r="D10">
            <v>1500</v>
          </cell>
        </row>
      </sheetData>
      <sheetData sheetId="1555" refreshError="1"/>
      <sheetData sheetId="1556" refreshError="1"/>
      <sheetData sheetId="1557" refreshError="1"/>
      <sheetData sheetId="1558" refreshError="1"/>
      <sheetData sheetId="1559" refreshError="1"/>
      <sheetData sheetId="1560" refreshError="1"/>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ow r="10">
          <cell r="D10">
            <v>1500</v>
          </cell>
        </row>
      </sheetData>
      <sheetData sheetId="1687">
        <row r="10">
          <cell r="D10">
            <v>1500</v>
          </cell>
        </row>
      </sheetData>
      <sheetData sheetId="1688">
        <row r="10">
          <cell r="D10">
            <v>1500</v>
          </cell>
        </row>
      </sheetData>
      <sheetData sheetId="1689" refreshError="1"/>
      <sheetData sheetId="1690">
        <row r="10">
          <cell r="D10">
            <v>1500</v>
          </cell>
        </row>
      </sheetData>
      <sheetData sheetId="1691">
        <row r="10">
          <cell r="D10">
            <v>1500</v>
          </cell>
        </row>
      </sheetData>
      <sheetData sheetId="1692">
        <row r="10">
          <cell r="D10">
            <v>1500</v>
          </cell>
        </row>
      </sheetData>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ow r="10">
          <cell r="D10">
            <v>1500</v>
          </cell>
        </row>
      </sheetData>
      <sheetData sheetId="1706">
        <row r="10">
          <cell r="D10">
            <v>1500</v>
          </cell>
        </row>
      </sheetData>
      <sheetData sheetId="1707">
        <row r="10">
          <cell r="D10">
            <v>1500</v>
          </cell>
        </row>
      </sheetData>
      <sheetData sheetId="1708">
        <row r="10">
          <cell r="D10">
            <v>1500</v>
          </cell>
        </row>
      </sheetData>
      <sheetData sheetId="1709">
        <row r="10">
          <cell r="D10">
            <v>1500</v>
          </cell>
        </row>
      </sheetData>
      <sheetData sheetId="1710">
        <row r="10">
          <cell r="D10">
            <v>1500</v>
          </cell>
        </row>
      </sheetData>
      <sheetData sheetId="1711" refreshError="1"/>
      <sheetData sheetId="1712" refreshError="1"/>
      <sheetData sheetId="1713">
        <row r="10">
          <cell r="D10">
            <v>1500</v>
          </cell>
        </row>
      </sheetData>
      <sheetData sheetId="1714">
        <row r="10">
          <cell r="D10">
            <v>1500</v>
          </cell>
        </row>
      </sheetData>
      <sheetData sheetId="1715">
        <row r="10">
          <cell r="D10">
            <v>1500</v>
          </cell>
        </row>
      </sheetData>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ow r="10">
          <cell r="D10">
            <v>1500</v>
          </cell>
        </row>
      </sheetData>
      <sheetData sheetId="1764">
        <row r="10">
          <cell r="D10">
            <v>1500</v>
          </cell>
        </row>
      </sheetData>
      <sheetData sheetId="1765"/>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sheetData sheetId="1773"/>
      <sheetData sheetId="1774"/>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ow r="10">
          <cell r="D10">
            <v>1500</v>
          </cell>
        </row>
      </sheetData>
      <sheetData sheetId="1780">
        <row r="10">
          <cell r="D10">
            <v>1500</v>
          </cell>
        </row>
      </sheetData>
      <sheetData sheetId="1781"/>
      <sheetData sheetId="1782"/>
      <sheetData sheetId="1783"/>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efreshError="1"/>
      <sheetData sheetId="1790" refreshError="1"/>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row r="10">
          <cell r="D10">
            <v>1500</v>
          </cell>
        </row>
      </sheetData>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row r="10">
          <cell r="D10">
            <v>1500</v>
          </cell>
        </row>
      </sheetData>
      <sheetData sheetId="1802">
        <row r="10">
          <cell r="D10">
            <v>1500</v>
          </cell>
        </row>
      </sheetData>
      <sheetData sheetId="1803">
        <row r="10">
          <cell r="D10">
            <v>1500</v>
          </cell>
        </row>
      </sheetData>
      <sheetData sheetId="1804">
        <row r="10">
          <cell r="D10">
            <v>1500</v>
          </cell>
        </row>
      </sheetData>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row r="10">
          <cell r="D10">
            <v>1500</v>
          </cell>
        </row>
      </sheetData>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row r="10">
          <cell r="D10">
            <v>1500</v>
          </cell>
        </row>
      </sheetData>
      <sheetData sheetId="1967">
        <row r="10">
          <cell r="D10">
            <v>1500</v>
          </cell>
        </row>
      </sheetData>
      <sheetData sheetId="1968">
        <row r="10">
          <cell r="D10">
            <v>1500</v>
          </cell>
        </row>
      </sheetData>
      <sheetData sheetId="1969">
        <row r="10">
          <cell r="D10">
            <v>1500</v>
          </cell>
        </row>
      </sheetData>
      <sheetData sheetId="1970">
        <row r="10">
          <cell r="D10">
            <v>1500</v>
          </cell>
        </row>
      </sheetData>
      <sheetData sheetId="1971">
        <row r="10">
          <cell r="D10">
            <v>1500</v>
          </cell>
        </row>
      </sheetData>
      <sheetData sheetId="1972">
        <row r="10">
          <cell r="D10">
            <v>1500</v>
          </cell>
        </row>
      </sheetData>
      <sheetData sheetId="1973">
        <row r="10">
          <cell r="D10">
            <v>1500</v>
          </cell>
        </row>
      </sheetData>
      <sheetData sheetId="1974">
        <row r="10">
          <cell r="D10">
            <v>1500</v>
          </cell>
        </row>
      </sheetData>
      <sheetData sheetId="1975">
        <row r="10">
          <cell r="D10">
            <v>1500</v>
          </cell>
        </row>
      </sheetData>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row r="10">
          <cell r="D10">
            <v>1500</v>
          </cell>
        </row>
      </sheetData>
      <sheetData sheetId="2020"/>
      <sheetData sheetId="2021"/>
      <sheetData sheetId="2022"/>
      <sheetData sheetId="2023">
        <row r="10">
          <cell r="D10">
            <v>1500</v>
          </cell>
        </row>
      </sheetData>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row r="10">
          <cell r="D10">
            <v>1500</v>
          </cell>
        </row>
      </sheetData>
      <sheetData sheetId="2041">
        <row r="10">
          <cell r="D10">
            <v>1500</v>
          </cell>
        </row>
      </sheetData>
      <sheetData sheetId="2042">
        <row r="10">
          <cell r="D10">
            <v>1500</v>
          </cell>
        </row>
      </sheetData>
      <sheetData sheetId="2043">
        <row r="10">
          <cell r="D10">
            <v>1500</v>
          </cell>
        </row>
      </sheetData>
      <sheetData sheetId="2044">
        <row r="10">
          <cell r="D10">
            <v>1500</v>
          </cell>
        </row>
      </sheetData>
      <sheetData sheetId="2045">
        <row r="10">
          <cell r="D10">
            <v>1500</v>
          </cell>
        </row>
      </sheetData>
      <sheetData sheetId="2046">
        <row r="10">
          <cell r="D10">
            <v>1500</v>
          </cell>
        </row>
      </sheetData>
      <sheetData sheetId="2047">
        <row r="10">
          <cell r="D10">
            <v>1500</v>
          </cell>
        </row>
      </sheetData>
      <sheetData sheetId="2048">
        <row r="10">
          <cell r="D10">
            <v>1500</v>
          </cell>
        </row>
      </sheetData>
      <sheetData sheetId="2049">
        <row r="10">
          <cell r="D10">
            <v>1500</v>
          </cell>
        </row>
      </sheetData>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row r="10">
          <cell r="D10">
            <v>1500</v>
          </cell>
        </row>
      </sheetData>
      <sheetData sheetId="2136"/>
      <sheetData sheetId="2137"/>
      <sheetData sheetId="2138"/>
      <sheetData sheetId="2139">
        <row r="10">
          <cell r="D10">
            <v>1500</v>
          </cell>
        </row>
      </sheetData>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row r="10">
          <cell r="D10">
            <v>1500</v>
          </cell>
        </row>
      </sheetData>
      <sheetData sheetId="2255"/>
      <sheetData sheetId="2256"/>
      <sheetData sheetId="2257">
        <row r="10">
          <cell r="D10">
            <v>1500</v>
          </cell>
        </row>
      </sheetData>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row r="10">
          <cell r="D10">
            <v>1500</v>
          </cell>
        </row>
      </sheetData>
      <sheetData sheetId="2380"/>
      <sheetData sheetId="2381">
        <row r="10">
          <cell r="D10">
            <v>1500</v>
          </cell>
        </row>
      </sheetData>
      <sheetData sheetId="2382">
        <row r="10">
          <cell r="D10">
            <v>1500</v>
          </cell>
        </row>
      </sheetData>
      <sheetData sheetId="2383">
        <row r="10">
          <cell r="D10">
            <v>1500</v>
          </cell>
        </row>
      </sheetData>
      <sheetData sheetId="2384">
        <row r="10">
          <cell r="D10">
            <v>1500</v>
          </cell>
        </row>
      </sheetData>
      <sheetData sheetId="2385"/>
      <sheetData sheetId="2386">
        <row r="10">
          <cell r="D10">
            <v>1500</v>
          </cell>
        </row>
      </sheetData>
      <sheetData sheetId="2387"/>
      <sheetData sheetId="2388">
        <row r="10">
          <cell r="D10">
            <v>1500</v>
          </cell>
        </row>
      </sheetData>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row r="10">
          <cell r="D10">
            <v>1500</v>
          </cell>
        </row>
      </sheetData>
      <sheetData sheetId="2511"/>
      <sheetData sheetId="2512"/>
      <sheetData sheetId="2513">
        <row r="10">
          <cell r="D10">
            <v>1500</v>
          </cell>
        </row>
      </sheetData>
      <sheetData sheetId="2514">
        <row r="10">
          <cell r="D10">
            <v>1500</v>
          </cell>
        </row>
      </sheetData>
      <sheetData sheetId="2515">
        <row r="10">
          <cell r="D10">
            <v>1500</v>
          </cell>
        </row>
      </sheetData>
      <sheetData sheetId="2516"/>
      <sheetData sheetId="2517">
        <row r="10">
          <cell r="D10">
            <v>1500</v>
          </cell>
        </row>
      </sheetData>
      <sheetData sheetId="2518"/>
      <sheetData sheetId="2519">
        <row r="10">
          <cell r="D10">
            <v>1500</v>
          </cell>
        </row>
      </sheetData>
      <sheetData sheetId="2520">
        <row r="10">
          <cell r="D10">
            <v>1500</v>
          </cell>
        </row>
      </sheetData>
      <sheetData sheetId="2521"/>
      <sheetData sheetId="2522" refreshError="1"/>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refreshError="1"/>
      <sheetData sheetId="2564" refreshError="1"/>
      <sheetData sheetId="2565" refreshError="1"/>
      <sheetData sheetId="2566"/>
      <sheetData sheetId="2567"/>
      <sheetData sheetId="2568" refreshError="1"/>
      <sheetData sheetId="2569" refreshError="1"/>
      <sheetData sheetId="2570" refreshError="1"/>
      <sheetData sheetId="2571" refreshError="1"/>
      <sheetData sheetId="2572"/>
      <sheetData sheetId="2573"/>
      <sheetData sheetId="2574"/>
      <sheetData sheetId="2575"/>
      <sheetData sheetId="2576"/>
      <sheetData sheetId="2577"/>
      <sheetData sheetId="2578"/>
      <sheetData sheetId="2579"/>
      <sheetData sheetId="2580"/>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refreshError="1"/>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refreshError="1"/>
      <sheetData sheetId="2644" refreshError="1"/>
      <sheetData sheetId="2645" refreshError="1"/>
      <sheetData sheetId="2646" refreshError="1"/>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row r="10">
          <cell r="D10">
            <v>1500</v>
          </cell>
        </row>
      </sheetData>
      <sheetData sheetId="2702"/>
      <sheetData sheetId="2703">
        <row r="10">
          <cell r="D10">
            <v>1500</v>
          </cell>
        </row>
      </sheetData>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row r="10">
          <cell r="D10">
            <v>1500</v>
          </cell>
        </row>
      </sheetData>
      <sheetData sheetId="2757">
        <row r="10">
          <cell r="D10">
            <v>1500</v>
          </cell>
        </row>
      </sheetData>
      <sheetData sheetId="2758">
        <row r="10">
          <cell r="D10">
            <v>1500</v>
          </cell>
        </row>
      </sheetData>
      <sheetData sheetId="2759">
        <row r="10">
          <cell r="D10">
            <v>1500</v>
          </cell>
        </row>
      </sheetData>
      <sheetData sheetId="2760">
        <row r="10">
          <cell r="D10">
            <v>1500</v>
          </cell>
        </row>
      </sheetData>
      <sheetData sheetId="2761">
        <row r="10">
          <cell r="D10">
            <v>1500</v>
          </cell>
        </row>
      </sheetData>
      <sheetData sheetId="2762">
        <row r="10">
          <cell r="D10">
            <v>1500</v>
          </cell>
        </row>
      </sheetData>
      <sheetData sheetId="2763">
        <row r="10">
          <cell r="D10">
            <v>1500</v>
          </cell>
        </row>
      </sheetData>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row r="10">
          <cell r="D10">
            <v>1500</v>
          </cell>
        </row>
      </sheetData>
      <sheetData sheetId="2818">
        <row r="10">
          <cell r="D10">
            <v>1500</v>
          </cell>
        </row>
      </sheetData>
      <sheetData sheetId="2819"/>
      <sheetData sheetId="2820">
        <row r="10">
          <cell r="D10">
            <v>1500</v>
          </cell>
        </row>
      </sheetData>
      <sheetData sheetId="2821"/>
      <sheetData sheetId="2822">
        <row r="10">
          <cell r="D10">
            <v>1500</v>
          </cell>
        </row>
      </sheetData>
      <sheetData sheetId="2823">
        <row r="10">
          <cell r="D10">
            <v>1500</v>
          </cell>
        </row>
      </sheetData>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row r="10">
          <cell r="D10">
            <v>1500</v>
          </cell>
        </row>
      </sheetData>
      <sheetData sheetId="2869"/>
      <sheetData sheetId="2870"/>
      <sheetData sheetId="2871">
        <row r="10">
          <cell r="D10">
            <v>1500</v>
          </cell>
        </row>
      </sheetData>
      <sheetData sheetId="2872"/>
      <sheetData sheetId="2873"/>
      <sheetData sheetId="2874"/>
      <sheetData sheetId="2875"/>
      <sheetData sheetId="2876"/>
      <sheetData sheetId="2877">
        <row r="10">
          <cell r="D10">
            <v>1500</v>
          </cell>
        </row>
      </sheetData>
      <sheetData sheetId="2878"/>
      <sheetData sheetId="2879"/>
      <sheetData sheetId="2880">
        <row r="10">
          <cell r="D10">
            <v>1500</v>
          </cell>
        </row>
      </sheetData>
      <sheetData sheetId="2881"/>
      <sheetData sheetId="2882"/>
      <sheetData sheetId="2883">
        <row r="10">
          <cell r="D10">
            <v>1500</v>
          </cell>
        </row>
      </sheetData>
      <sheetData sheetId="2884">
        <row r="10">
          <cell r="D10">
            <v>1500</v>
          </cell>
        </row>
      </sheetData>
      <sheetData sheetId="2885"/>
      <sheetData sheetId="2886">
        <row r="10">
          <cell r="D10">
            <v>1500</v>
          </cell>
        </row>
      </sheetData>
      <sheetData sheetId="2887">
        <row r="10">
          <cell r="D10">
            <v>1500</v>
          </cell>
        </row>
      </sheetData>
      <sheetData sheetId="2888"/>
      <sheetData sheetId="2889">
        <row r="10">
          <cell r="D10">
            <v>1500</v>
          </cell>
        </row>
      </sheetData>
      <sheetData sheetId="2890">
        <row r="10">
          <cell r="D10">
            <v>1500</v>
          </cell>
        </row>
      </sheetData>
      <sheetData sheetId="2891"/>
      <sheetData sheetId="2892">
        <row r="10">
          <cell r="D10">
            <v>1500</v>
          </cell>
        </row>
      </sheetData>
      <sheetData sheetId="2893">
        <row r="10">
          <cell r="D10">
            <v>1500</v>
          </cell>
        </row>
      </sheetData>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row r="10">
          <cell r="D10">
            <v>1500</v>
          </cell>
        </row>
      </sheetData>
      <sheetData sheetId="2949"/>
      <sheetData sheetId="2950"/>
      <sheetData sheetId="2951">
        <row r="10">
          <cell r="D10">
            <v>1500</v>
          </cell>
        </row>
      </sheetData>
      <sheetData sheetId="2952"/>
      <sheetData sheetId="2953"/>
      <sheetData sheetId="2954">
        <row r="10">
          <cell r="D10">
            <v>1500</v>
          </cell>
        </row>
      </sheetData>
      <sheetData sheetId="2955"/>
      <sheetData sheetId="2956"/>
      <sheetData sheetId="2957">
        <row r="10">
          <cell r="D10">
            <v>1500</v>
          </cell>
        </row>
      </sheetData>
      <sheetData sheetId="2958"/>
      <sheetData sheetId="2959"/>
      <sheetData sheetId="2960">
        <row r="10">
          <cell r="D10">
            <v>1500</v>
          </cell>
        </row>
      </sheetData>
      <sheetData sheetId="2961"/>
      <sheetData sheetId="2962"/>
      <sheetData sheetId="2963">
        <row r="10">
          <cell r="D10">
            <v>1500</v>
          </cell>
        </row>
      </sheetData>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refreshError="1"/>
      <sheetData sheetId="2977"/>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sheetData sheetId="3047"/>
      <sheetData sheetId="3048"/>
      <sheetData sheetId="3049"/>
      <sheetData sheetId="3050"/>
      <sheetData sheetId="3051"/>
      <sheetData sheetId="3052"/>
      <sheetData sheetId="3053"/>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sheetData sheetId="3063"/>
      <sheetData sheetId="3064"/>
      <sheetData sheetId="3065"/>
      <sheetData sheetId="3066"/>
      <sheetData sheetId="3067"/>
      <sheetData sheetId="3068"/>
      <sheetData sheetId="3069"/>
      <sheetData sheetId="3070"/>
      <sheetData sheetId="307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sheetData sheetId="3081"/>
      <sheetData sheetId="3082"/>
      <sheetData sheetId="3083"/>
      <sheetData sheetId="3084"/>
      <sheetData sheetId="3085"/>
      <sheetData sheetId="3086"/>
      <sheetData sheetId="3087"/>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sheetData sheetId="3097"/>
      <sheetData sheetId="3098"/>
      <sheetData sheetId="3099"/>
      <sheetData sheetId="3100"/>
      <sheetData sheetId="3101"/>
      <sheetData sheetId="3102"/>
      <sheetData sheetId="3103"/>
      <sheetData sheetId="3104"/>
      <sheetData sheetId="3105"/>
      <sheetData sheetId="3106"/>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sheetData sheetId="3152"/>
      <sheetData sheetId="3153"/>
      <sheetData sheetId="3154"/>
      <sheetData sheetId="3155"/>
      <sheetData sheetId="3156"/>
      <sheetData sheetId="3157"/>
      <sheetData sheetId="3158"/>
      <sheetData sheetId="3159" refreshError="1"/>
      <sheetData sheetId="3160"/>
      <sheetData sheetId="3161"/>
      <sheetData sheetId="3162"/>
      <sheetData sheetId="3163" refreshError="1"/>
      <sheetData sheetId="3164" refreshError="1"/>
      <sheetData sheetId="3165" refreshError="1"/>
      <sheetData sheetId="3166" refreshError="1"/>
      <sheetData sheetId="3167" refreshError="1"/>
      <sheetData sheetId="3168"/>
      <sheetData sheetId="3169"/>
      <sheetData sheetId="3170"/>
      <sheetData sheetId="317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sheetData sheetId="3203"/>
      <sheetData sheetId="3204"/>
      <sheetData sheetId="3205" refreshError="1"/>
      <sheetData sheetId="3206"/>
      <sheetData sheetId="3207"/>
      <sheetData sheetId="3208"/>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Calendar"/>
      <sheetName val="pvc vent"/>
      <sheetName val="입찰내역 발주처 양식"/>
      <sheetName val="Rate Analysis"/>
      <sheetName val="FitOutConfCentre"/>
      <sheetName val="upa"/>
      <sheetName val="Sheet9"/>
      <sheetName val="analysis"/>
      <sheetName val="Beamsked"/>
      <sheetName val="Columnsked"/>
      <sheetName val="SITE_REV-1"/>
      <sheetName val="입찰내역_발주처_양식"/>
      <sheetName val="Rate_Analysis"/>
      <sheetName val="WACC"/>
      <sheetName val="Project Summary - 2011"/>
      <sheetName val="FORM5"/>
      <sheetName val="CASHFLOWS"/>
      <sheetName val="1"/>
      <sheetName val="5"/>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eq_data"/>
      <sheetName val="SEX"/>
      <sheetName val="opstat"/>
      <sheetName val="costs"/>
      <sheetName val="Sheet1"/>
      <sheetName val="Intermediate Staff_C"/>
      <sheetName val="STAFF AC--535 -19.1.09"/>
      <sheetName val="AHU"/>
      <sheetName val="Macro-Dexterne"/>
      <sheetName val="Macro-Diam-interne"/>
      <sheetName val="Macro-cons"/>
      <sheetName val="Macro-Long"/>
      <sheetName val="Macro-Epaisseur"/>
      <sheetName val="Macro-press"/>
      <sheetName val="C3-bill"/>
      <sheetName val="Bill No 13 - Rev 13-03-2017"/>
      <sheetName val="NPV"/>
      <sheetName val="Info Sheet"/>
      <sheetName val="VARIATION LOG"/>
      <sheetName val="VE LOG "/>
      <sheetName val="CHW INS-contract"/>
      <sheetName val="Panels (DWG)"/>
      <sheetName val="Sheet7"/>
      <sheetName val="Macro-Hardy-Cross"/>
      <sheetName val="Macro-Newton"/>
      <sheetName val="Macro-Pression"/>
      <sheetName val="G.Sum"/>
      <sheetName val="Equip"/>
      <sheetName val="Data Sheet"/>
      <sheetName val="E H Blinding"/>
      <sheetName val="E H Excavation"/>
      <sheetName val="Pc name"/>
      <sheetName val="C P A Blinding"/>
      <sheetName val="New Rates"/>
      <sheetName val="Surge tank"/>
      <sheetName val="Pool Finishes"/>
      <sheetName val="Surrounds"/>
      <sheetName val="Plantroom"/>
      <sheetName val="Reinf't"/>
      <sheetName val="1"/>
      <sheetName val="entitlements"/>
      <sheetName val="Total All By Trades highest 1st"/>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calcul"/>
      <sheetName val="Harewood"/>
      <sheetName val="L-Mechanical"/>
      <sheetName val="CIF COST ITEM"/>
      <sheetName val="1-G1"/>
      <sheetName val="Siteworks"/>
      <sheetName val="CLform"/>
      <sheetName val="F4.13"/>
      <sheetName val="ECO rates+"/>
      <sheetName val="Inflation"/>
      <sheetName val="sumcosts"/>
      <sheetName val="Validation Tables"/>
      <sheetName val="bkg"/>
      <sheetName val="cbrd460"/>
      <sheetName val="bcl"/>
      <sheetName val="123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Equip"/>
      <sheetName val="FitOutConfCentre"/>
      <sheetName val="vendor"/>
      <sheetName val="DCF_5"/>
      <sheetName val="US Ship Repair Industry Growth"/>
      <sheetName val="Market Overview"/>
      <sheetName val="US Shipyard Repair Output"/>
      <sheetName val="Charts"/>
      <sheetName val="LBO"/>
      <sheetName val="Summary Financials"/>
      <sheetName val="Cash2"/>
      <sheetName val="Z"/>
      <sheetName val="1"/>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heetName val="Residue preheat exchange"/>
      <sheetName val="(2)"/>
      <sheetName val="Notes"/>
      <sheetName val="macros"/>
      <sheetName val="Residue_preheat_exchange"/>
      <sheetName val="Residue_preheat_exchange1"/>
      <sheetName val="analysis"/>
      <sheetName val="Sheet9"/>
      <sheetName val="Bill 2"/>
      <sheetName val="Validation_Data"/>
      <sheetName val="Details"/>
      <sheetName val="Basic"/>
      <sheetName val="Bechtel Norm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Area - DP1"/>
      <sheetName val="Detailed Area -DP-4"/>
      <sheetName val="#13_Electrical"/>
    </sheetNames>
    <sheetDataSet>
      <sheetData sheetId="0" refreshError="1">
        <row r="20">
          <cell r="P20" t="str">
            <v>Levels</v>
          </cell>
          <cell r="Q20" t="str">
            <v>Locations</v>
          </cell>
          <cell r="R20" t="str">
            <v>Block Size</v>
          </cell>
        </row>
        <row r="21">
          <cell r="P21">
            <v>19</v>
          </cell>
          <cell r="Q21" t="str">
            <v>West Side</v>
          </cell>
          <cell r="R21">
            <v>100</v>
          </cell>
        </row>
        <row r="22">
          <cell r="P22">
            <v>21</v>
          </cell>
          <cell r="Q22" t="str">
            <v>West Side - Lobby 1</v>
          </cell>
          <cell r="R22">
            <v>150</v>
          </cell>
        </row>
        <row r="23">
          <cell r="P23">
            <v>22</v>
          </cell>
          <cell r="Q23" t="str">
            <v>West Side - Lobby 2</v>
          </cell>
          <cell r="R23">
            <v>200</v>
          </cell>
        </row>
        <row r="24">
          <cell r="P24">
            <v>23</v>
          </cell>
          <cell r="Q24" t="str">
            <v>West Side - Mechanical Room</v>
          </cell>
          <cell r="R24">
            <v>0</v>
          </cell>
        </row>
        <row r="25">
          <cell r="P25">
            <v>24</v>
          </cell>
          <cell r="Q25" t="str">
            <v xml:space="preserve">West Side - South Core </v>
          </cell>
          <cell r="R25">
            <v>0</v>
          </cell>
        </row>
        <row r="26">
          <cell r="P26">
            <v>25</v>
          </cell>
          <cell r="Q26" t="str">
            <v>West Side - Stair Case</v>
          </cell>
          <cell r="R26">
            <v>0</v>
          </cell>
        </row>
        <row r="27">
          <cell r="P27">
            <v>27</v>
          </cell>
          <cell r="Q27" t="str">
            <v>West Side - Stair Case Landing Area</v>
          </cell>
          <cell r="R27">
            <v>0</v>
          </cell>
        </row>
        <row r="28">
          <cell r="P28">
            <v>31</v>
          </cell>
          <cell r="Q28" t="str">
            <v>West Side - IDT Room</v>
          </cell>
          <cell r="R28">
            <v>0</v>
          </cell>
        </row>
        <row r="29">
          <cell r="P29">
            <v>33</v>
          </cell>
          <cell r="Q29" t="str">
            <v>IDT Room</v>
          </cell>
          <cell r="R29">
            <v>0</v>
          </cell>
        </row>
        <row r="30">
          <cell r="P30">
            <v>34</v>
          </cell>
          <cell r="Q30" t="str">
            <v>East Side</v>
          </cell>
        </row>
        <row r="31">
          <cell r="P31">
            <v>35</v>
          </cell>
          <cell r="Q31" t="str">
            <v>East Side - Mechanical Room</v>
          </cell>
        </row>
        <row r="32">
          <cell r="P32">
            <v>36</v>
          </cell>
          <cell r="Q32" t="str">
            <v>East Side - Stair Case</v>
          </cell>
        </row>
        <row r="33">
          <cell r="P33">
            <v>37</v>
          </cell>
          <cell r="Q33" t="str">
            <v>East Side - Stair Case landing area</v>
          </cell>
        </row>
        <row r="34">
          <cell r="P34">
            <v>38</v>
          </cell>
          <cell r="Q34" t="str">
            <v>South Core</v>
          </cell>
        </row>
        <row r="35">
          <cell r="P35">
            <v>39</v>
          </cell>
          <cell r="Q35" t="str">
            <v xml:space="preserve"> - All - </v>
          </cell>
        </row>
        <row r="36">
          <cell r="P36">
            <v>40</v>
          </cell>
          <cell r="Q36">
            <v>0</v>
          </cell>
        </row>
        <row r="37">
          <cell r="P37">
            <v>42</v>
          </cell>
          <cell r="Q37">
            <v>0</v>
          </cell>
        </row>
        <row r="38">
          <cell r="P38">
            <v>43</v>
          </cell>
        </row>
        <row r="39">
          <cell r="P39">
            <v>44</v>
          </cell>
        </row>
        <row r="40">
          <cell r="P40">
            <v>45</v>
          </cell>
        </row>
        <row r="41">
          <cell r="P41">
            <v>46</v>
          </cell>
        </row>
        <row r="42">
          <cell r="P42">
            <v>47</v>
          </cell>
        </row>
        <row r="43">
          <cell r="P43">
            <v>48</v>
          </cell>
        </row>
        <row r="44">
          <cell r="P44">
            <v>0</v>
          </cell>
        </row>
        <row r="45">
          <cell r="P45">
            <v>0</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InterCoBala"/>
      <sheetName val="Hic_150EOffice"/>
      <sheetName val="pvc vent"/>
      <sheetName val="Master Data Sheet"/>
      <sheetName val="Prelims"/>
      <sheetName val="간접비(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row r="43">
          <cell r="K43">
            <v>357.72499999999991</v>
          </cell>
        </row>
      </sheetData>
      <sheetData sheetId="313"/>
      <sheetData sheetId="314"/>
      <sheetData sheetId="315"/>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Project Brief"/>
      <sheetName val="accumdeprn"/>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입찰내역_발주처_양식"/>
      <sheetName val="입찰내역_발주처_양식1"/>
      <sheetName val="PRECAST_lightconc-II1"/>
      <sheetName val="Unit_cost-_Drain-Protection-21"/>
      <sheetName val="Unit_cost-_Drain-Protection-1_1"/>
      <sheetName val="FIN-QTY"/>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COST"/>
      <sheetName val="FitOutConfCentre"/>
      <sheetName val="Day work"/>
      <sheetName val="Payments and Cash Calls"/>
      <sheetName val="1"/>
      <sheetName val="Schedules"/>
      <sheetName val="SubmitCal"/>
      <sheetName val="Trade"/>
      <sheetName val="Sheet1"/>
      <sheetName val="mvac_Offer"/>
      <sheetName val="mvac_BOQ"/>
      <sheetName val="Summary"/>
      <sheetName val="Factors"/>
      <sheetName val="NPV"/>
      <sheetName val="Chiet tinh dz22"/>
      <sheetName val="입찰내역 발주처 양식"/>
      <sheetName val="Register"/>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Lstsub"/>
      <sheetName val="QUOTE_E"/>
      <sheetName val="SEX"/>
      <sheetName val="opstat"/>
      <sheetName val="costs"/>
      <sheetName val="item #13  Structur"/>
      <sheetName val="Item # 20 Structure"/>
      <sheetName val="ERECIN"/>
      <sheetName val="upa"/>
      <sheetName val="PE"/>
      <sheetName val="15.13"/>
      <sheetName val="Rate Analysis"/>
      <sheetName val="Architect"/>
      <sheetName val="Bldg"/>
      <sheetName val="Est"/>
      <sheetName val="data"/>
      <sheetName val="MASTER_RATE ANALYSIS"/>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BYBU96"/>
      <sheetName val="공문"/>
      <sheetName val="Takeoff"/>
      <sheetName val="报价费率计算表"/>
      <sheetName val="laroux"/>
      <sheetName val="Summary "/>
      <sheetName val="VVa"/>
      <sheetName val="BOQ-FD PA"/>
      <sheetName val="Price List FD PA"/>
      <sheetName val="MS08-01 S"/>
      <sheetName val="MS08-01 P"/>
      <sheetName val="Cashflow Analysis"/>
      <sheetName val="mapping"/>
      <sheetName val="DBs"/>
      <sheetName val="Cost Sheet"/>
      <sheetName val="fire detection offer"/>
      <sheetName val="fire detection cost"/>
      <sheetName val="Price List"/>
      <sheetName val="Equip"/>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MOS"/>
      <sheetName val="Part-A"/>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Basic_Material_Costs"/>
      <sheetName val="item_#13__Structur1"/>
      <sheetName val="Item_#_20_Structure1"/>
      <sheetName val="MASTER_RATE_ANALYSIS1"/>
      <sheetName val="Gravel_in_pond1"/>
      <sheetName val="Eq__Mobilization1"/>
      <sheetName val="(Not_to_print)"/>
      <sheetName val="15_13"/>
      <sheetName val="mw"/>
      <sheetName val="Demand"/>
      <sheetName val="Occ"/>
      <sheetName val="???? ??? ??"/>
      <sheetName val="SCHEDULE"/>
      <sheetName val="Food"/>
      <sheetName val="Build-up"/>
      <sheetName val=" GULF"/>
      <sheetName val="Sheet7"/>
      <sheetName val="h-013211-2"/>
      <sheetName val="당초"/>
      <sheetName val="Spread"/>
      <sheetName val="CSC"/>
      <sheetName val="New Rates"/>
      <sheetName val="Bill No. 3"/>
      <sheetName val="SRC-B3U2"/>
      <sheetName val="Bill07"/>
      <sheetName val="운반"/>
      <sheetName val="11"/>
      <sheetName val="Headings"/>
      <sheetName val="Basement Budget"/>
      <sheetName val="imput costi par."/>
      <sheetName val="VIABILITY"/>
      <sheetName val="COLUMN"/>
      <sheetName val="BILL 1"/>
      <sheetName val="GRSummary"/>
      <sheetName val="RTW4"/>
      <sheetName val="Filter Block"/>
      <sheetName val="1-G1"/>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bkg"/>
      <sheetName val="cbrd460"/>
      <sheetName val="bcl"/>
      <sheetName val="1.0 Section 1 Cover"/>
      <sheetName val="col-reinft1"/>
      <sheetName val="vendor"/>
      <sheetName val="LOB"/>
      <sheetName val="sal"/>
      <sheetName val="Summ"/>
      <sheetName val="analysis"/>
      <sheetName val="Labour"/>
      <sheetName val="Area Analysis"/>
      <sheetName val="Sensitivity"/>
      <sheetName val="DETAILED  BOQ"/>
      <sheetName val="Formulas"/>
      <sheetName val="Kur"/>
      <sheetName val="Keşif-I"/>
      <sheetName val="HAKEDİŞ "/>
      <sheetName val="BUTCE+MANHOUR"/>
      <sheetName val="keşif özeti"/>
      <sheetName val="Katsayılar"/>
      <sheetName val="Bill.10"/>
      <sheetName val="일위대가"/>
      <sheetName val="BILL-1"/>
      <sheetName val="BILL-3"/>
      <sheetName val="Category Lookup Table"/>
      <sheetName val="Netstatement"/>
      <sheetName val="macros"/>
      <sheetName val="FA_SUMMARY"/>
      <sheetName val="BT3-Package 05"/>
      <sheetName val="BOQ-Civil"/>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4"/>
      <sheetName val="E H - H. W.P."/>
      <sheetName val="E. H. Treatment for pile cap"/>
      <sheetName val="Ra  stair"/>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COMPLEXALL"/>
      <sheetName val="1. Summary Sheet (R01_Oct.2019)"/>
      <sheetName val="Funding Drwdn"/>
      <sheetName val="IPC"/>
      <sheetName val="Contents"/>
      <sheetName val="C P A Blinding"/>
      <sheetName val="DATI_CONS"/>
      <sheetName val="#3E1_GCR"/>
      <sheetName val="FINA"/>
      <sheetName val="BILL-6"/>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intr stool brkup"/>
      <sheetName val="BILL_11"/>
      <sheetName val="HAKEDİŞ_1"/>
      <sheetName val="keşif_özeti1"/>
      <sheetName val="Bill_101"/>
      <sheetName val="imput_costi_par_1"/>
      <sheetName val="BILL_1"/>
      <sheetName val="Bill_10"/>
      <sheetName val="Inputs"/>
      <sheetName val="hvac"/>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EEV(Prilim)"/>
      <sheetName val="Specs"/>
      <sheetName val="Summary Transformers"/>
      <sheetName val="FORM5"/>
      <sheetName val="PB"/>
      <sheetName val="CostPlan"/>
      <sheetName val="ELECTRICAL"/>
      <sheetName val="PLUMBING&amp;FF"/>
      <sheetName val="Bldg Wise Summaries 20-10-09"/>
      <sheetName val="A4 Register"/>
      <sheetName val="SOR"/>
      <sheetName val="CASHFLOWS"/>
      <sheetName val="Schedule(4)"/>
      <sheetName val="Name"/>
      <sheetName val="upa of boq"/>
      <sheetName val="inWords"/>
      <sheetName val="equipment"/>
      <sheetName val="Summary Foreign Comp"/>
      <sheetName val="material"/>
      <sheetName val="wordsdata"/>
      <sheetName val="dýsýplýn"/>
      <sheetName val="15 문제점"/>
      <sheetName val="Doha Farm"/>
      <sheetName val="p&amp;m"/>
      <sheetName val="Preliminaries-REVISED"/>
      <sheetName val="Master Data Sheet"/>
      <sheetName val="SUM"/>
      <sheetName val="Sheet8"/>
      <sheetName val="Degiskenler"/>
      <sheetName val="analizler"/>
      <sheetName val="BQMPALOC"/>
      <sheetName val="APP. B"/>
      <sheetName val="App. A(contd)"/>
      <sheetName val="钢筋"/>
      <sheetName val="S3 Architectural"/>
      <sheetName val="2.0 Section 2 Cover"/>
      <sheetName val="office"/>
      <sheetName val="Lab"/>
      <sheetName val="MOU"/>
      <sheetName val="Contra"/>
      <sheetName val="LetterofComf"/>
      <sheetName val="Forecast"/>
      <sheetName val="VO"/>
      <sheetName val="NegVO"/>
      <sheetName val="CrNotes"/>
      <sheetName val="AEAGraph"/>
      <sheetName val="FAB별"/>
      <sheetName val="India F&amp;S Template"/>
      <sheetName val="01-RESOURCE LIST"/>
      <sheetName val="Materials "/>
      <sheetName val="MAchinery(R1)"/>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Rates"/>
      <sheetName val="Manpower"/>
      <sheetName val="SS MH"/>
      <sheetName val="GWC"/>
      <sheetName val="NWC"/>
      <sheetName val="MANP"/>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HQ-TO"/>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grand_summary"/>
      <sheetName val="Doha_Farm"/>
      <sheetName val="15_문제점"/>
      <sheetName val="Ra__stair"/>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PLT-SUM"/>
      <sheetName val="Main Log"/>
      <sheetName val="OnSchedule"/>
      <sheetName val="Budget"/>
      <sheetName val="Curve"/>
      <sheetName val="실행"/>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15_133"/>
      <sheetName val="imput_costi_par_2"/>
      <sheetName val="BILL_12"/>
      <sheetName val="Summary_2"/>
      <sheetName val="BOQ-FD_PA2"/>
      <sheetName val="Price_List_FD_PA2"/>
      <sheetName val="Cost_Sheet1"/>
      <sheetName val="fire_detection_offer1"/>
      <sheetName val="fire_detection_cost1"/>
      <sheetName val="Price_List1"/>
      <sheetName val="HAKEDİŞ_2"/>
      <sheetName val="keşif_özeti2"/>
      <sheetName val="Rate_Analysis2"/>
      <sheetName val="BT3-Package_051"/>
      <sheetName val="????_???_??2"/>
      <sheetName val="_GULF3"/>
      <sheetName val="Bill_No__32"/>
      <sheetName val="New_Rates2"/>
      <sheetName val="1_0_Section_1_Cover2"/>
      <sheetName val="Area_Analysis3"/>
      <sheetName val="DETAILED__BOQ3"/>
      <sheetName val="E_H_-_H__W_P_1"/>
      <sheetName val="E__H__Treatment_for_pile_cap1"/>
      <sheetName val="Cashflow_Analysis1"/>
      <sheetName val="MS08-01_S1"/>
      <sheetName val="MS08-01_P1"/>
      <sheetName val="E_H_Blinding1"/>
      <sheetName val="E_H_Excavation1"/>
      <sheetName val="Pc_name1"/>
      <sheetName val="US_Ship_Repair_Industry_Growth1"/>
      <sheetName val="Market_Overview1"/>
      <sheetName val="US_Shipyard_Repair_Output1"/>
      <sheetName val="Summary_Financials1"/>
      <sheetName val="Bill_102"/>
      <sheetName val="Sec_1_BOQ"/>
      <sheetName val="Sec_2_BOQ-MRO"/>
      <sheetName val="Sec_3_BOQ-FBO"/>
      <sheetName val="Sec_4_BOQ-CUP"/>
      <sheetName val="Adsorption_-_MRO"/>
      <sheetName val="Adsorption_-_CUP"/>
      <sheetName val="Sec_5_BOQ-ASG"/>
      <sheetName val="Sec_6_BOQ-SUBSTN"/>
      <sheetName val="Sec_8_BOQ-dayworks"/>
      <sheetName val="C_P_A_Blinding"/>
      <sheetName val="Basement_Budget"/>
      <sheetName val="intr_stool_brkup"/>
      <sheetName val="S3_Architectural"/>
      <sheetName val="Funding_Drwdn"/>
      <sheetName val="Bldg_Wise_Summaries_20-10-09"/>
      <sheetName val="A4_Register"/>
      <sheetName val="INDIRECT_COST"/>
      <sheetName val="M_Budget"/>
      <sheetName val="Material_of_Quantities"/>
      <sheetName val="unit_price_list"/>
      <sheetName val="Project_Data"/>
      <sheetName val="Ｎｏ_13"/>
      <sheetName val="아파트_"/>
      <sheetName val="Sign_(2)"/>
      <sheetName val="01-RESOURCE_LIST"/>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M_Budget1"/>
      <sheetName val="Material_of_Quantities1"/>
      <sheetName val="unit_price_list1"/>
      <sheetName val="Project_Data1"/>
      <sheetName val="Ｎｏ_131"/>
      <sheetName val="아파트_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sc"/>
      <sheetName val="8-31-98"/>
      <sheetName val="worksheet inchican"/>
      <sheetName val="combined 9-30"/>
      <sheetName val="____ ___ __"/>
      <sheetName val="___________"/>
      <sheetName val="___________1"/>
      <sheetName val="Cable Codes"/>
      <sheetName val="Mp-team 1"/>
      <sheetName val="nw4"/>
      <sheetName val="nw4 (2)"/>
      <sheetName val="200205C"/>
      <sheetName val="MATERIALS"/>
      <sheetName val="Control Sheet Header"/>
      <sheetName val="Col-Schedule"/>
      <sheetName val="BORDGC"/>
      <sheetName val="slipsumpR"/>
      <sheetName val="G2- Ground works"/>
      <sheetName val="PRODL297"/>
      <sheetName val="2"/>
      <sheetName val="Schedule of Material Submittals"/>
      <sheetName val="STAFFSCHED "/>
      <sheetName val="MAIN"/>
      <sheetName val="Competitors"/>
      <sheetName val="업무처리전"/>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Earthwork"/>
      <sheetName val="XL4Poppy"/>
      <sheetName val="Compar_28_12_17"/>
      <sheetName val="SUM-AIR-Submit"/>
      <sheetName val="MTO REV_2_ARMOR_"/>
      <sheetName val="Sheet2"/>
      <sheetName val="AQA"/>
      <sheetName val="Currency"/>
      <sheetName val="Sheet4"/>
      <sheetName val="도급양식"/>
      <sheetName val="Graph"/>
      <sheetName val="Scatter"/>
      <sheetName val="2.2 STAFF Scedule"/>
      <sheetName val=" "/>
      <sheetName val="sheet6"/>
      <sheetName val="_"/>
      <sheetName val="Ra__stair2"/>
      <sheetName val="_2"/>
      <sheetName val="_1"/>
      <sheetName val="B9"/>
      <sheetName val="sumary"/>
      <sheetName val="Xenon(R2)"/>
      <sheetName val="Rate Analysis "/>
      <sheetName val="PROJECT_BRIEF(EX_NEW)2"/>
      <sheetName val="Staff_Acco_2"/>
      <sheetName val="Rate_Analysis_1"/>
      <sheetName val="Rate_Analysis_"/>
      <sheetName val="TB09"/>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BOQ Distribution"/>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prl"/>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row r="16">
          <cell r="G16">
            <v>1</v>
          </cell>
        </row>
      </sheetData>
      <sheetData sheetId="83"/>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ow r="16">
          <cell r="G16">
            <v>0</v>
          </cell>
        </row>
      </sheetData>
      <sheetData sheetId="112">
        <row r="16">
          <cell r="G16">
            <v>0</v>
          </cell>
        </row>
      </sheetData>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efreshError="1"/>
      <sheetData sheetId="122" refreshError="1"/>
      <sheetData sheetId="123" refreshError="1"/>
      <sheetData sheetId="124" refreshError="1"/>
      <sheetData sheetId="125" refreshError="1"/>
      <sheetData sheetId="126" refreshError="1"/>
      <sheetData sheetId="127" refreshError="1"/>
      <sheetData sheetId="128">
        <row r="16">
          <cell r="G16">
            <v>0</v>
          </cell>
        </row>
      </sheetData>
      <sheetData sheetId="129">
        <row r="16">
          <cell r="G16">
            <v>0</v>
          </cell>
        </row>
      </sheetData>
      <sheetData sheetId="130">
        <row r="16">
          <cell r="G16">
            <v>0</v>
          </cell>
        </row>
      </sheetData>
      <sheetData sheetId="131" refreshError="1"/>
      <sheetData sheetId="132" refreshError="1"/>
      <sheetData sheetId="133" refreshError="1"/>
      <sheetData sheetId="134" refreshError="1"/>
      <sheetData sheetId="135">
        <row r="16">
          <cell r="G16">
            <v>0</v>
          </cell>
        </row>
      </sheetData>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ow r="16">
          <cell r="G16">
            <v>0</v>
          </cell>
        </row>
      </sheetData>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ow r="16">
          <cell r="G16">
            <v>0</v>
          </cell>
        </row>
      </sheetData>
      <sheetData sheetId="205">
        <row r="16">
          <cell r="G16">
            <v>0</v>
          </cell>
        </row>
      </sheetData>
      <sheetData sheetId="206">
        <row r="16">
          <cell r="G16">
            <v>0</v>
          </cell>
        </row>
      </sheetData>
      <sheetData sheetId="207">
        <row r="16">
          <cell r="G16">
            <v>0</v>
          </cell>
        </row>
      </sheetData>
      <sheetData sheetId="208">
        <row r="16">
          <cell r="G16">
            <v>0</v>
          </cell>
        </row>
      </sheetData>
      <sheetData sheetId="209">
        <row r="16">
          <cell r="G16">
            <v>0</v>
          </cell>
        </row>
      </sheetData>
      <sheetData sheetId="210">
        <row r="16">
          <cell r="G16">
            <v>0</v>
          </cell>
        </row>
      </sheetData>
      <sheetData sheetId="211">
        <row r="16">
          <cell r="G16">
            <v>0</v>
          </cell>
        </row>
      </sheetData>
      <sheetData sheetId="212">
        <row r="16">
          <cell r="G16">
            <v>0</v>
          </cell>
        </row>
      </sheetData>
      <sheetData sheetId="213">
        <row r="16">
          <cell r="G16">
            <v>0</v>
          </cell>
        </row>
      </sheetData>
      <sheetData sheetId="214" refreshError="1"/>
      <sheetData sheetId="215" refreshError="1"/>
      <sheetData sheetId="216" refreshError="1"/>
      <sheetData sheetId="217" refreshError="1"/>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ow r="16">
          <cell r="G16">
            <v>0</v>
          </cell>
        </row>
      </sheetData>
      <sheetData sheetId="265">
        <row r="16">
          <cell r="G16">
            <v>0</v>
          </cell>
        </row>
      </sheetData>
      <sheetData sheetId="266">
        <row r="16">
          <cell r="G16">
            <v>0</v>
          </cell>
        </row>
      </sheetData>
      <sheetData sheetId="267">
        <row r="16">
          <cell r="G16">
            <v>0</v>
          </cell>
        </row>
      </sheetData>
      <sheetData sheetId="268">
        <row r="16">
          <cell r="G16">
            <v>0</v>
          </cell>
        </row>
      </sheetData>
      <sheetData sheetId="269">
        <row r="16">
          <cell r="G16">
            <v>0</v>
          </cell>
        </row>
      </sheetData>
      <sheetData sheetId="270">
        <row r="16">
          <cell r="G16">
            <v>0</v>
          </cell>
        </row>
      </sheetData>
      <sheetData sheetId="271">
        <row r="16">
          <cell r="G16">
            <v>0</v>
          </cell>
        </row>
      </sheetData>
      <sheetData sheetId="272">
        <row r="16">
          <cell r="G16">
            <v>0</v>
          </cell>
        </row>
      </sheetData>
      <sheetData sheetId="273">
        <row r="16">
          <cell r="G16">
            <v>0</v>
          </cell>
        </row>
      </sheetData>
      <sheetData sheetId="274" refreshError="1"/>
      <sheetData sheetId="275" refreshError="1"/>
      <sheetData sheetId="276" refreshError="1"/>
      <sheetData sheetId="277" refreshError="1"/>
      <sheetData sheetId="278">
        <row r="16">
          <cell r="G16">
            <v>0</v>
          </cell>
        </row>
      </sheetData>
      <sheetData sheetId="279">
        <row r="16">
          <cell r="G16">
            <v>0</v>
          </cell>
        </row>
      </sheetData>
      <sheetData sheetId="280">
        <row r="16">
          <cell r="G16">
            <v>0</v>
          </cell>
        </row>
      </sheetData>
      <sheetData sheetId="281">
        <row r="16">
          <cell r="G16">
            <v>0</v>
          </cell>
        </row>
      </sheetData>
      <sheetData sheetId="282">
        <row r="16">
          <cell r="G16">
            <v>0</v>
          </cell>
        </row>
      </sheetData>
      <sheetData sheetId="283">
        <row r="16">
          <cell r="G16">
            <v>0</v>
          </cell>
        </row>
      </sheetData>
      <sheetData sheetId="284">
        <row r="16">
          <cell r="G16">
            <v>0</v>
          </cell>
        </row>
      </sheetData>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ow r="16">
          <cell r="G16">
            <v>0</v>
          </cell>
        </row>
      </sheetData>
      <sheetData sheetId="342">
        <row r="16">
          <cell r="G16">
            <v>0</v>
          </cell>
        </row>
      </sheetData>
      <sheetData sheetId="343">
        <row r="16">
          <cell r="G16">
            <v>0</v>
          </cell>
        </row>
      </sheetData>
      <sheetData sheetId="344">
        <row r="16">
          <cell r="G16">
            <v>1</v>
          </cell>
        </row>
      </sheetData>
      <sheetData sheetId="345">
        <row r="16">
          <cell r="G16">
            <v>0</v>
          </cell>
        </row>
      </sheetData>
      <sheetData sheetId="346">
        <row r="16">
          <cell r="G16">
            <v>0</v>
          </cell>
        </row>
      </sheetData>
      <sheetData sheetId="347">
        <row r="16">
          <cell r="G16">
            <v>0</v>
          </cell>
        </row>
      </sheetData>
      <sheetData sheetId="348">
        <row r="16">
          <cell r="G16">
            <v>0</v>
          </cell>
        </row>
      </sheetData>
      <sheetData sheetId="349">
        <row r="16">
          <cell r="G16">
            <v>0</v>
          </cell>
        </row>
      </sheetData>
      <sheetData sheetId="350">
        <row r="16">
          <cell r="G16">
            <v>0</v>
          </cell>
        </row>
      </sheetData>
      <sheetData sheetId="351">
        <row r="16">
          <cell r="G16">
            <v>0</v>
          </cell>
        </row>
      </sheetData>
      <sheetData sheetId="352">
        <row r="16">
          <cell r="G16">
            <v>1</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0</v>
          </cell>
        </row>
      </sheetData>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ow r="16">
          <cell r="G16">
            <v>0</v>
          </cell>
        </row>
      </sheetData>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ow r="16">
          <cell r="G16">
            <v>0</v>
          </cell>
        </row>
      </sheetData>
      <sheetData sheetId="399">
        <row r="16">
          <cell r="G16">
            <v>0</v>
          </cell>
        </row>
      </sheetData>
      <sheetData sheetId="400">
        <row r="16">
          <cell r="G16">
            <v>0</v>
          </cell>
        </row>
      </sheetData>
      <sheetData sheetId="401">
        <row r="16">
          <cell r="G16">
            <v>0</v>
          </cell>
        </row>
      </sheetData>
      <sheetData sheetId="402"/>
      <sheetData sheetId="403">
        <row r="16">
          <cell r="G16">
            <v>0</v>
          </cell>
        </row>
      </sheetData>
      <sheetData sheetId="404">
        <row r="16">
          <cell r="G16">
            <v>0</v>
          </cell>
        </row>
      </sheetData>
      <sheetData sheetId="405"/>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ow r="16">
          <cell r="G16">
            <v>0</v>
          </cell>
        </row>
      </sheetData>
      <sheetData sheetId="479"/>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ow r="16">
          <cell r="G16">
            <v>0</v>
          </cell>
        </row>
      </sheetData>
      <sheetData sheetId="486" refreshError="1"/>
      <sheetData sheetId="487" refreshError="1"/>
      <sheetData sheetId="488" refreshError="1"/>
      <sheetData sheetId="489" refreshError="1"/>
      <sheetData sheetId="490" refreshError="1"/>
      <sheetData sheetId="491" refreshError="1"/>
      <sheetData sheetId="492">
        <row r="16">
          <cell r="G16">
            <v>0</v>
          </cell>
        </row>
      </sheetData>
      <sheetData sheetId="493">
        <row r="16">
          <cell r="G16">
            <v>0</v>
          </cell>
        </row>
      </sheetData>
      <sheetData sheetId="494"/>
      <sheetData sheetId="495"/>
      <sheetData sheetId="496">
        <row r="16">
          <cell r="G16">
            <v>0</v>
          </cell>
        </row>
      </sheetData>
      <sheetData sheetId="497">
        <row r="16">
          <cell r="G16">
            <v>0</v>
          </cell>
        </row>
      </sheetData>
      <sheetData sheetId="498">
        <row r="16">
          <cell r="G16">
            <v>0</v>
          </cell>
        </row>
      </sheetData>
      <sheetData sheetId="499"/>
      <sheetData sheetId="500"/>
      <sheetData sheetId="501">
        <row r="16">
          <cell r="G16">
            <v>0</v>
          </cell>
        </row>
      </sheetData>
      <sheetData sheetId="502">
        <row r="16">
          <cell r="G16">
            <v>0</v>
          </cell>
        </row>
      </sheetData>
      <sheetData sheetId="503"/>
      <sheetData sheetId="504"/>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sheetData sheetId="521"/>
      <sheetData sheetId="522"/>
      <sheetData sheetId="523">
        <row r="16">
          <cell r="G16">
            <v>0</v>
          </cell>
        </row>
      </sheetData>
      <sheetData sheetId="524"/>
      <sheetData sheetId="525">
        <row r="16">
          <cell r="G16">
            <v>0</v>
          </cell>
        </row>
      </sheetData>
      <sheetData sheetId="526"/>
      <sheetData sheetId="527"/>
      <sheetData sheetId="528"/>
      <sheetData sheetId="529">
        <row r="16">
          <cell r="G16">
            <v>0</v>
          </cell>
        </row>
      </sheetData>
      <sheetData sheetId="530"/>
      <sheetData sheetId="531"/>
      <sheetData sheetId="532"/>
      <sheetData sheetId="533"/>
      <sheetData sheetId="534"/>
      <sheetData sheetId="535"/>
      <sheetData sheetId="536"/>
      <sheetData sheetId="537">
        <row r="16">
          <cell r="G16">
            <v>0</v>
          </cell>
        </row>
      </sheetData>
      <sheetData sheetId="538"/>
      <sheetData sheetId="539"/>
      <sheetData sheetId="540"/>
      <sheetData sheetId="541"/>
      <sheetData sheetId="542">
        <row r="16">
          <cell r="G16">
            <v>0</v>
          </cell>
        </row>
      </sheetData>
      <sheetData sheetId="543">
        <row r="16">
          <cell r="G16">
            <v>0</v>
          </cell>
        </row>
      </sheetData>
      <sheetData sheetId="544"/>
      <sheetData sheetId="545"/>
      <sheetData sheetId="546">
        <row r="16">
          <cell r="G16">
            <v>0</v>
          </cell>
        </row>
      </sheetData>
      <sheetData sheetId="547"/>
      <sheetData sheetId="548">
        <row r="16">
          <cell r="G16">
            <v>0</v>
          </cell>
        </row>
      </sheetData>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row r="16">
          <cell r="G16">
            <v>1</v>
          </cell>
        </row>
      </sheetData>
      <sheetData sheetId="568">
        <row r="16">
          <cell r="G16">
            <v>1</v>
          </cell>
        </row>
      </sheetData>
      <sheetData sheetId="569"/>
      <sheetData sheetId="570"/>
      <sheetData sheetId="571"/>
      <sheetData sheetId="572">
        <row r="16">
          <cell r="G16">
            <v>1</v>
          </cell>
        </row>
      </sheetData>
      <sheetData sheetId="573">
        <row r="16">
          <cell r="G16">
            <v>1</v>
          </cell>
        </row>
      </sheetData>
      <sheetData sheetId="574">
        <row r="16">
          <cell r="G16">
            <v>1</v>
          </cell>
        </row>
      </sheetData>
      <sheetData sheetId="575"/>
      <sheetData sheetId="576">
        <row r="16">
          <cell r="G16">
            <v>1</v>
          </cell>
        </row>
      </sheetData>
      <sheetData sheetId="577">
        <row r="16">
          <cell r="G16">
            <v>1</v>
          </cell>
        </row>
      </sheetData>
      <sheetData sheetId="578">
        <row r="16">
          <cell r="G16">
            <v>1</v>
          </cell>
        </row>
      </sheetData>
      <sheetData sheetId="579">
        <row r="16">
          <cell r="G16">
            <v>1</v>
          </cell>
        </row>
      </sheetData>
      <sheetData sheetId="580">
        <row r="16">
          <cell r="G16">
            <v>1</v>
          </cell>
        </row>
      </sheetData>
      <sheetData sheetId="581"/>
      <sheetData sheetId="582">
        <row r="16">
          <cell r="G16">
            <v>1</v>
          </cell>
        </row>
      </sheetData>
      <sheetData sheetId="583">
        <row r="16">
          <cell r="G16">
            <v>1</v>
          </cell>
        </row>
      </sheetData>
      <sheetData sheetId="584">
        <row r="16">
          <cell r="G16">
            <v>1</v>
          </cell>
        </row>
      </sheetData>
      <sheetData sheetId="585">
        <row r="16">
          <cell r="G16">
            <v>1</v>
          </cell>
        </row>
      </sheetData>
      <sheetData sheetId="586"/>
      <sheetData sheetId="587"/>
      <sheetData sheetId="588">
        <row r="16">
          <cell r="G16">
            <v>1</v>
          </cell>
        </row>
      </sheetData>
      <sheetData sheetId="589">
        <row r="16">
          <cell r="G16">
            <v>0</v>
          </cell>
        </row>
      </sheetData>
      <sheetData sheetId="590">
        <row r="16">
          <cell r="G16">
            <v>1</v>
          </cell>
        </row>
      </sheetData>
      <sheetData sheetId="591">
        <row r="16">
          <cell r="G16">
            <v>0</v>
          </cell>
        </row>
      </sheetData>
      <sheetData sheetId="592"/>
      <sheetData sheetId="593"/>
      <sheetData sheetId="594">
        <row r="16">
          <cell r="G16">
            <v>1</v>
          </cell>
        </row>
      </sheetData>
      <sheetData sheetId="595">
        <row r="16">
          <cell r="G16">
            <v>1</v>
          </cell>
        </row>
      </sheetData>
      <sheetData sheetId="596">
        <row r="16">
          <cell r="G16">
            <v>1</v>
          </cell>
        </row>
      </sheetData>
      <sheetData sheetId="597"/>
      <sheetData sheetId="598">
        <row r="16">
          <cell r="G16">
            <v>1</v>
          </cell>
        </row>
      </sheetData>
      <sheetData sheetId="599">
        <row r="16">
          <cell r="G16">
            <v>1</v>
          </cell>
        </row>
      </sheetData>
      <sheetData sheetId="600">
        <row r="16">
          <cell r="G16">
            <v>1</v>
          </cell>
        </row>
      </sheetData>
      <sheetData sheetId="601">
        <row r="16">
          <cell r="G16">
            <v>1</v>
          </cell>
        </row>
      </sheetData>
      <sheetData sheetId="602">
        <row r="16">
          <cell r="G16">
            <v>1</v>
          </cell>
        </row>
      </sheetData>
      <sheetData sheetId="603">
        <row r="16">
          <cell r="G16">
            <v>1</v>
          </cell>
        </row>
      </sheetData>
      <sheetData sheetId="604">
        <row r="16">
          <cell r="G16">
            <v>1</v>
          </cell>
        </row>
      </sheetData>
      <sheetData sheetId="605">
        <row r="16">
          <cell r="G16">
            <v>1</v>
          </cell>
        </row>
      </sheetData>
      <sheetData sheetId="606">
        <row r="16">
          <cell r="G16">
            <v>1</v>
          </cell>
        </row>
      </sheetData>
      <sheetData sheetId="607">
        <row r="16">
          <cell r="G16">
            <v>1</v>
          </cell>
        </row>
      </sheetData>
      <sheetData sheetId="608"/>
      <sheetData sheetId="609">
        <row r="16">
          <cell r="G16">
            <v>1</v>
          </cell>
        </row>
      </sheetData>
      <sheetData sheetId="610">
        <row r="16">
          <cell r="G16">
            <v>1</v>
          </cell>
        </row>
      </sheetData>
      <sheetData sheetId="611" refreshError="1"/>
      <sheetData sheetId="612">
        <row r="16">
          <cell r="G16">
            <v>1</v>
          </cell>
        </row>
      </sheetData>
      <sheetData sheetId="613" refreshError="1"/>
      <sheetData sheetId="614" refreshError="1"/>
      <sheetData sheetId="615" refreshError="1"/>
      <sheetData sheetId="616" refreshError="1"/>
      <sheetData sheetId="617" refreshError="1"/>
      <sheetData sheetId="618" refreshError="1"/>
      <sheetData sheetId="619">
        <row r="16">
          <cell r="G16">
            <v>1</v>
          </cell>
        </row>
      </sheetData>
      <sheetData sheetId="620">
        <row r="16">
          <cell r="G16">
            <v>0</v>
          </cell>
        </row>
      </sheetData>
      <sheetData sheetId="621" refreshError="1"/>
      <sheetData sheetId="622">
        <row r="16">
          <cell r="G16">
            <v>1</v>
          </cell>
        </row>
      </sheetData>
      <sheetData sheetId="623">
        <row r="16">
          <cell r="G16">
            <v>0</v>
          </cell>
        </row>
      </sheetData>
      <sheetData sheetId="624">
        <row r="16">
          <cell r="G16">
            <v>1</v>
          </cell>
        </row>
      </sheetData>
      <sheetData sheetId="625">
        <row r="16">
          <cell r="G16">
            <v>1</v>
          </cell>
        </row>
      </sheetData>
      <sheetData sheetId="626"/>
      <sheetData sheetId="627">
        <row r="16">
          <cell r="G16">
            <v>1</v>
          </cell>
        </row>
      </sheetData>
      <sheetData sheetId="628"/>
      <sheetData sheetId="629">
        <row r="16">
          <cell r="G16">
            <v>1</v>
          </cell>
        </row>
      </sheetData>
      <sheetData sheetId="630">
        <row r="16">
          <cell r="G16">
            <v>0</v>
          </cell>
        </row>
      </sheetData>
      <sheetData sheetId="631">
        <row r="16">
          <cell r="G16">
            <v>1</v>
          </cell>
        </row>
      </sheetData>
      <sheetData sheetId="632">
        <row r="16">
          <cell r="G16">
            <v>0</v>
          </cell>
        </row>
      </sheetData>
      <sheetData sheetId="633">
        <row r="16">
          <cell r="G16">
            <v>0</v>
          </cell>
        </row>
      </sheetData>
      <sheetData sheetId="634">
        <row r="16">
          <cell r="G16">
            <v>1</v>
          </cell>
        </row>
      </sheetData>
      <sheetData sheetId="635">
        <row r="16">
          <cell r="G16">
            <v>0</v>
          </cell>
        </row>
      </sheetData>
      <sheetData sheetId="636"/>
      <sheetData sheetId="637">
        <row r="16">
          <cell r="G16">
            <v>0</v>
          </cell>
        </row>
      </sheetData>
      <sheetData sheetId="638">
        <row r="16">
          <cell r="G16">
            <v>0</v>
          </cell>
        </row>
      </sheetData>
      <sheetData sheetId="639">
        <row r="16">
          <cell r="G16">
            <v>0</v>
          </cell>
        </row>
      </sheetData>
      <sheetData sheetId="640">
        <row r="16">
          <cell r="G16">
            <v>0</v>
          </cell>
        </row>
      </sheetData>
      <sheetData sheetId="641"/>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8">
          <cell r="B8">
            <v>43731</v>
          </cell>
        </row>
      </sheetData>
      <sheetData sheetId="650"/>
      <sheetData sheetId="651">
        <row r="16">
          <cell r="G16">
            <v>0</v>
          </cell>
        </row>
      </sheetData>
      <sheetData sheetId="652">
        <row r="16">
          <cell r="G16">
            <v>0</v>
          </cell>
        </row>
      </sheetData>
      <sheetData sheetId="653">
        <row r="16">
          <cell r="G16">
            <v>0</v>
          </cell>
        </row>
      </sheetData>
      <sheetData sheetId="654"/>
      <sheetData sheetId="655" refreshError="1"/>
      <sheetData sheetId="656" refreshError="1"/>
      <sheetData sheetId="657">
        <row r="16">
          <cell r="G16">
            <v>0</v>
          </cell>
        </row>
      </sheetData>
      <sheetData sheetId="658"/>
      <sheetData sheetId="659">
        <row r="16">
          <cell r="G16">
            <v>0</v>
          </cell>
        </row>
      </sheetData>
      <sheetData sheetId="660" refreshError="1"/>
      <sheetData sheetId="661">
        <row r="16">
          <cell r="G16">
            <v>0</v>
          </cell>
        </row>
      </sheetData>
      <sheetData sheetId="662"/>
      <sheetData sheetId="663">
        <row r="16">
          <cell r="G16">
            <v>0</v>
          </cell>
        </row>
      </sheetData>
      <sheetData sheetId="664">
        <row r="16">
          <cell r="G16">
            <v>0</v>
          </cell>
        </row>
      </sheetData>
      <sheetData sheetId="665"/>
      <sheetData sheetId="666"/>
      <sheetData sheetId="667">
        <row r="16">
          <cell r="G16">
            <v>0</v>
          </cell>
        </row>
      </sheetData>
      <sheetData sheetId="668"/>
      <sheetData sheetId="669">
        <row r="16">
          <cell r="G16">
            <v>0</v>
          </cell>
        </row>
      </sheetData>
      <sheetData sheetId="670">
        <row r="16">
          <cell r="G16">
            <v>0</v>
          </cell>
        </row>
      </sheetData>
      <sheetData sheetId="671">
        <row r="16">
          <cell r="G16">
            <v>0</v>
          </cell>
        </row>
      </sheetData>
      <sheetData sheetId="672"/>
      <sheetData sheetId="673">
        <row r="16">
          <cell r="G16">
            <v>0</v>
          </cell>
        </row>
      </sheetData>
      <sheetData sheetId="674">
        <row r="16">
          <cell r="G16">
            <v>0</v>
          </cell>
        </row>
      </sheetData>
      <sheetData sheetId="675">
        <row r="16">
          <cell r="G16">
            <v>0</v>
          </cell>
        </row>
      </sheetData>
      <sheetData sheetId="676"/>
      <sheetData sheetId="677">
        <row r="16">
          <cell r="G16">
            <v>0</v>
          </cell>
        </row>
      </sheetData>
      <sheetData sheetId="678"/>
      <sheetData sheetId="679">
        <row r="16">
          <cell r="G16">
            <v>0</v>
          </cell>
        </row>
      </sheetData>
      <sheetData sheetId="680"/>
      <sheetData sheetId="681">
        <row r="16">
          <cell r="G16">
            <v>0</v>
          </cell>
        </row>
      </sheetData>
      <sheetData sheetId="682">
        <row r="16">
          <cell r="G16">
            <v>0</v>
          </cell>
        </row>
      </sheetData>
      <sheetData sheetId="683">
        <row r="16">
          <cell r="G16">
            <v>0</v>
          </cell>
        </row>
      </sheetData>
      <sheetData sheetId="684">
        <row r="16">
          <cell r="G16">
            <v>1</v>
          </cell>
        </row>
      </sheetData>
      <sheetData sheetId="685">
        <row r="16">
          <cell r="G16">
            <v>0</v>
          </cell>
        </row>
      </sheetData>
      <sheetData sheetId="686"/>
      <sheetData sheetId="687">
        <row r="16">
          <cell r="G16">
            <v>0</v>
          </cell>
        </row>
      </sheetData>
      <sheetData sheetId="688">
        <row r="16">
          <cell r="G16">
            <v>0</v>
          </cell>
        </row>
      </sheetData>
      <sheetData sheetId="689">
        <row r="16">
          <cell r="G16">
            <v>0</v>
          </cell>
        </row>
      </sheetData>
      <sheetData sheetId="690"/>
      <sheetData sheetId="691">
        <row r="16">
          <cell r="G16">
            <v>0</v>
          </cell>
        </row>
      </sheetData>
      <sheetData sheetId="692">
        <row r="16">
          <cell r="G16">
            <v>1</v>
          </cell>
        </row>
      </sheetData>
      <sheetData sheetId="693"/>
      <sheetData sheetId="694"/>
      <sheetData sheetId="695">
        <row r="16">
          <cell r="G16">
            <v>0</v>
          </cell>
        </row>
      </sheetData>
      <sheetData sheetId="696">
        <row r="16">
          <cell r="G16">
            <v>0</v>
          </cell>
        </row>
      </sheetData>
      <sheetData sheetId="697">
        <row r="16">
          <cell r="G16">
            <v>0</v>
          </cell>
        </row>
      </sheetData>
      <sheetData sheetId="698">
        <row r="16">
          <cell r="G16">
            <v>0</v>
          </cell>
        </row>
      </sheetData>
      <sheetData sheetId="699"/>
      <sheetData sheetId="700">
        <row r="16">
          <cell r="G16">
            <v>0</v>
          </cell>
        </row>
      </sheetData>
      <sheetData sheetId="701"/>
      <sheetData sheetId="702">
        <row r="16">
          <cell r="G16">
            <v>0</v>
          </cell>
        </row>
      </sheetData>
      <sheetData sheetId="703"/>
      <sheetData sheetId="704">
        <row r="16">
          <cell r="G16">
            <v>0</v>
          </cell>
        </row>
      </sheetData>
      <sheetData sheetId="705">
        <row r="16">
          <cell r="G16">
            <v>0</v>
          </cell>
        </row>
      </sheetData>
      <sheetData sheetId="706">
        <row r="16">
          <cell r="G16">
            <v>0</v>
          </cell>
        </row>
      </sheetData>
      <sheetData sheetId="707"/>
      <sheetData sheetId="708"/>
      <sheetData sheetId="709"/>
      <sheetData sheetId="710">
        <row r="16">
          <cell r="G16">
            <v>0</v>
          </cell>
        </row>
      </sheetData>
      <sheetData sheetId="711"/>
      <sheetData sheetId="712"/>
      <sheetData sheetId="713">
        <row r="16">
          <cell r="G16">
            <v>0</v>
          </cell>
        </row>
      </sheetData>
      <sheetData sheetId="714">
        <row r="16">
          <cell r="G16">
            <v>0</v>
          </cell>
        </row>
      </sheetData>
      <sheetData sheetId="715">
        <row r="16">
          <cell r="G16">
            <v>0</v>
          </cell>
        </row>
      </sheetData>
      <sheetData sheetId="716">
        <row r="16">
          <cell r="G16">
            <v>0</v>
          </cell>
        </row>
      </sheetData>
      <sheetData sheetId="717"/>
      <sheetData sheetId="718">
        <row r="16">
          <cell r="G16">
            <v>0</v>
          </cell>
        </row>
      </sheetData>
      <sheetData sheetId="719">
        <row r="16">
          <cell r="G16">
            <v>0</v>
          </cell>
        </row>
      </sheetData>
      <sheetData sheetId="720"/>
      <sheetData sheetId="721"/>
      <sheetData sheetId="722"/>
      <sheetData sheetId="723"/>
      <sheetData sheetId="724">
        <row r="16">
          <cell r="G16">
            <v>1</v>
          </cell>
        </row>
      </sheetData>
      <sheetData sheetId="725">
        <row r="16">
          <cell r="G16">
            <v>0</v>
          </cell>
        </row>
      </sheetData>
      <sheetData sheetId="726"/>
      <sheetData sheetId="727">
        <row r="16">
          <cell r="G16">
            <v>0</v>
          </cell>
        </row>
      </sheetData>
      <sheetData sheetId="728">
        <row r="16">
          <cell r="G16">
            <v>0</v>
          </cell>
        </row>
      </sheetData>
      <sheetData sheetId="729">
        <row r="16">
          <cell r="G16">
            <v>0</v>
          </cell>
        </row>
      </sheetData>
      <sheetData sheetId="730">
        <row r="16">
          <cell r="G16">
            <v>0</v>
          </cell>
        </row>
      </sheetData>
      <sheetData sheetId="731">
        <row r="16">
          <cell r="G16">
            <v>0</v>
          </cell>
        </row>
      </sheetData>
      <sheetData sheetId="732"/>
      <sheetData sheetId="733"/>
      <sheetData sheetId="734">
        <row r="16">
          <cell r="G16">
            <v>0</v>
          </cell>
        </row>
      </sheetData>
      <sheetData sheetId="735">
        <row r="16">
          <cell r="G16">
            <v>0</v>
          </cell>
        </row>
      </sheetData>
      <sheetData sheetId="736">
        <row r="16">
          <cell r="G16">
            <v>0</v>
          </cell>
        </row>
      </sheetData>
      <sheetData sheetId="737">
        <row r="16">
          <cell r="G16">
            <v>0</v>
          </cell>
        </row>
      </sheetData>
      <sheetData sheetId="738">
        <row r="16">
          <cell r="G16">
            <v>0</v>
          </cell>
        </row>
      </sheetData>
      <sheetData sheetId="739">
        <row r="16">
          <cell r="G16">
            <v>0</v>
          </cell>
        </row>
      </sheetData>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sheetData sheetId="746">
        <row r="16">
          <cell r="G16">
            <v>0</v>
          </cell>
        </row>
      </sheetData>
      <sheetData sheetId="747">
        <row r="16">
          <cell r="G16">
            <v>0</v>
          </cell>
        </row>
      </sheetData>
      <sheetData sheetId="748">
        <row r="16">
          <cell r="G16">
            <v>0</v>
          </cell>
        </row>
      </sheetData>
      <sheetData sheetId="749"/>
      <sheetData sheetId="750">
        <row r="16">
          <cell r="G16">
            <v>0</v>
          </cell>
        </row>
      </sheetData>
      <sheetData sheetId="751">
        <row r="16">
          <cell r="G16">
            <v>0</v>
          </cell>
        </row>
      </sheetData>
      <sheetData sheetId="752">
        <row r="16">
          <cell r="G16">
            <v>0</v>
          </cell>
        </row>
      </sheetData>
      <sheetData sheetId="753">
        <row r="16">
          <cell r="G16">
            <v>0</v>
          </cell>
        </row>
      </sheetData>
      <sheetData sheetId="754"/>
      <sheetData sheetId="755">
        <row r="16">
          <cell r="G16">
            <v>0</v>
          </cell>
        </row>
      </sheetData>
      <sheetData sheetId="756">
        <row r="16">
          <cell r="G16">
            <v>0</v>
          </cell>
        </row>
      </sheetData>
      <sheetData sheetId="757"/>
      <sheetData sheetId="758">
        <row r="16">
          <cell r="G16">
            <v>0</v>
          </cell>
        </row>
      </sheetData>
      <sheetData sheetId="759"/>
      <sheetData sheetId="760">
        <row r="16">
          <cell r="G16">
            <v>0</v>
          </cell>
        </row>
      </sheetData>
      <sheetData sheetId="761">
        <row r="16">
          <cell r="G16">
            <v>0</v>
          </cell>
        </row>
      </sheetData>
      <sheetData sheetId="762">
        <row r="16">
          <cell r="G16">
            <v>0</v>
          </cell>
        </row>
      </sheetData>
      <sheetData sheetId="763"/>
      <sheetData sheetId="764">
        <row r="16">
          <cell r="G16">
            <v>0</v>
          </cell>
        </row>
      </sheetData>
      <sheetData sheetId="765"/>
      <sheetData sheetId="766">
        <row r="16">
          <cell r="G16">
            <v>0</v>
          </cell>
        </row>
      </sheetData>
      <sheetData sheetId="767">
        <row r="16">
          <cell r="G16">
            <v>0</v>
          </cell>
        </row>
      </sheetData>
      <sheetData sheetId="768">
        <row r="16">
          <cell r="G16">
            <v>0</v>
          </cell>
        </row>
      </sheetData>
      <sheetData sheetId="769"/>
      <sheetData sheetId="770">
        <row r="16">
          <cell r="G16">
            <v>0</v>
          </cell>
        </row>
      </sheetData>
      <sheetData sheetId="771">
        <row r="16">
          <cell r="G16">
            <v>1</v>
          </cell>
        </row>
      </sheetData>
      <sheetData sheetId="772">
        <row r="16">
          <cell r="G16">
            <v>0</v>
          </cell>
        </row>
      </sheetData>
      <sheetData sheetId="773">
        <row r="16">
          <cell r="G16">
            <v>0</v>
          </cell>
        </row>
      </sheetData>
      <sheetData sheetId="774"/>
      <sheetData sheetId="775"/>
      <sheetData sheetId="776">
        <row r="16">
          <cell r="G16">
            <v>0</v>
          </cell>
        </row>
      </sheetData>
      <sheetData sheetId="777"/>
      <sheetData sheetId="778">
        <row r="16">
          <cell r="G16">
            <v>0</v>
          </cell>
        </row>
      </sheetData>
      <sheetData sheetId="779">
        <row r="16">
          <cell r="G16">
            <v>1</v>
          </cell>
        </row>
      </sheetData>
      <sheetData sheetId="780"/>
      <sheetData sheetId="781">
        <row r="16">
          <cell r="G16">
            <v>0</v>
          </cell>
        </row>
      </sheetData>
      <sheetData sheetId="782">
        <row r="16">
          <cell r="G16">
            <v>0</v>
          </cell>
        </row>
      </sheetData>
      <sheetData sheetId="783">
        <row r="16">
          <cell r="G16">
            <v>1</v>
          </cell>
        </row>
      </sheetData>
      <sheetData sheetId="784">
        <row r="16">
          <cell r="G16">
            <v>0</v>
          </cell>
        </row>
      </sheetData>
      <sheetData sheetId="785"/>
      <sheetData sheetId="786">
        <row r="16">
          <cell r="G16">
            <v>0</v>
          </cell>
        </row>
      </sheetData>
      <sheetData sheetId="787"/>
      <sheetData sheetId="788">
        <row r="16">
          <cell r="G16">
            <v>0</v>
          </cell>
        </row>
      </sheetData>
      <sheetData sheetId="789"/>
      <sheetData sheetId="790">
        <row r="16">
          <cell r="G16">
            <v>0</v>
          </cell>
        </row>
      </sheetData>
      <sheetData sheetId="791"/>
      <sheetData sheetId="792"/>
      <sheetData sheetId="793"/>
      <sheetData sheetId="794">
        <row r="16">
          <cell r="G16">
            <v>0</v>
          </cell>
        </row>
      </sheetData>
      <sheetData sheetId="795"/>
      <sheetData sheetId="796"/>
      <sheetData sheetId="797">
        <row r="16">
          <cell r="G16">
            <v>0</v>
          </cell>
        </row>
      </sheetData>
      <sheetData sheetId="798"/>
      <sheetData sheetId="799"/>
      <sheetData sheetId="800">
        <row r="16">
          <cell r="G16">
            <v>0</v>
          </cell>
        </row>
      </sheetData>
      <sheetData sheetId="801"/>
      <sheetData sheetId="802"/>
      <sheetData sheetId="803">
        <row r="16">
          <cell r="G16">
            <v>0</v>
          </cell>
        </row>
      </sheetData>
      <sheetData sheetId="804">
        <row r="16">
          <cell r="G16">
            <v>0</v>
          </cell>
        </row>
      </sheetData>
      <sheetData sheetId="805">
        <row r="16">
          <cell r="G16">
            <v>0</v>
          </cell>
        </row>
      </sheetData>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row r="16">
          <cell r="G16">
            <v>0</v>
          </cell>
        </row>
      </sheetData>
      <sheetData sheetId="812"/>
      <sheetData sheetId="813"/>
      <sheetData sheetId="814">
        <row r="16">
          <cell r="G16">
            <v>0</v>
          </cell>
        </row>
      </sheetData>
      <sheetData sheetId="815">
        <row r="16">
          <cell r="G16">
            <v>0</v>
          </cell>
        </row>
      </sheetData>
      <sheetData sheetId="816">
        <row r="16">
          <cell r="G16">
            <v>0</v>
          </cell>
        </row>
      </sheetData>
      <sheetData sheetId="817">
        <row r="16">
          <cell r="G16">
            <v>0</v>
          </cell>
        </row>
      </sheetData>
      <sheetData sheetId="818"/>
      <sheetData sheetId="819"/>
      <sheetData sheetId="820">
        <row r="16">
          <cell r="G16">
            <v>0</v>
          </cell>
        </row>
      </sheetData>
      <sheetData sheetId="821"/>
      <sheetData sheetId="822"/>
      <sheetData sheetId="823">
        <row r="16">
          <cell r="G16">
            <v>0</v>
          </cell>
        </row>
      </sheetData>
      <sheetData sheetId="824">
        <row r="16">
          <cell r="G16">
            <v>0</v>
          </cell>
        </row>
      </sheetData>
      <sheetData sheetId="825"/>
      <sheetData sheetId="826">
        <row r="16">
          <cell r="G16">
            <v>0</v>
          </cell>
        </row>
      </sheetData>
      <sheetData sheetId="827">
        <row r="16">
          <cell r="G16">
            <v>0</v>
          </cell>
        </row>
      </sheetData>
      <sheetData sheetId="828"/>
      <sheetData sheetId="829"/>
      <sheetData sheetId="830">
        <row r="16">
          <cell r="G16">
            <v>0</v>
          </cell>
        </row>
      </sheetData>
      <sheetData sheetId="831"/>
      <sheetData sheetId="832">
        <row r="16">
          <cell r="G16">
            <v>0</v>
          </cell>
        </row>
      </sheetData>
      <sheetData sheetId="833"/>
      <sheetData sheetId="834"/>
      <sheetData sheetId="835"/>
      <sheetData sheetId="836"/>
      <sheetData sheetId="837">
        <row r="16">
          <cell r="G16">
            <v>0</v>
          </cell>
        </row>
      </sheetData>
      <sheetData sheetId="838">
        <row r="16">
          <cell r="G16">
            <v>0</v>
          </cell>
        </row>
      </sheetData>
      <sheetData sheetId="839">
        <row r="16">
          <cell r="G16">
            <v>0</v>
          </cell>
        </row>
      </sheetData>
      <sheetData sheetId="840"/>
      <sheetData sheetId="841"/>
      <sheetData sheetId="842"/>
      <sheetData sheetId="843"/>
      <sheetData sheetId="844"/>
      <sheetData sheetId="845">
        <row r="16">
          <cell r="G16">
            <v>0</v>
          </cell>
        </row>
      </sheetData>
      <sheetData sheetId="846">
        <row r="16">
          <cell r="G16">
            <v>0</v>
          </cell>
        </row>
      </sheetData>
      <sheetData sheetId="847"/>
      <sheetData sheetId="848"/>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row r="16">
          <cell r="G16">
            <v>0</v>
          </cell>
        </row>
      </sheetData>
      <sheetData sheetId="856">
        <row r="16">
          <cell r="G16">
            <v>0</v>
          </cell>
        </row>
      </sheetData>
      <sheetData sheetId="857">
        <row r="16">
          <cell r="G16">
            <v>0</v>
          </cell>
        </row>
      </sheetData>
      <sheetData sheetId="858">
        <row r="16">
          <cell r="G16">
            <v>0</v>
          </cell>
        </row>
      </sheetData>
      <sheetData sheetId="859"/>
      <sheetData sheetId="860"/>
      <sheetData sheetId="861">
        <row r="16">
          <cell r="G16">
            <v>0</v>
          </cell>
        </row>
      </sheetData>
      <sheetData sheetId="862"/>
      <sheetData sheetId="863">
        <row r="16">
          <cell r="G16">
            <v>0</v>
          </cell>
        </row>
      </sheetData>
      <sheetData sheetId="864">
        <row r="16">
          <cell r="G16">
            <v>0</v>
          </cell>
        </row>
      </sheetData>
      <sheetData sheetId="865">
        <row r="16">
          <cell r="G16">
            <v>0</v>
          </cell>
        </row>
      </sheetData>
      <sheetData sheetId="866"/>
      <sheetData sheetId="867">
        <row r="16">
          <cell r="G16">
            <v>0</v>
          </cell>
        </row>
      </sheetData>
      <sheetData sheetId="868"/>
      <sheetData sheetId="869">
        <row r="16">
          <cell r="G16">
            <v>0</v>
          </cell>
        </row>
      </sheetData>
      <sheetData sheetId="870"/>
      <sheetData sheetId="871"/>
      <sheetData sheetId="872">
        <row r="16">
          <cell r="G16">
            <v>0</v>
          </cell>
        </row>
      </sheetData>
      <sheetData sheetId="873">
        <row r="16">
          <cell r="G16">
            <v>0</v>
          </cell>
        </row>
      </sheetData>
      <sheetData sheetId="874">
        <row r="16">
          <cell r="G16">
            <v>0</v>
          </cell>
        </row>
      </sheetData>
      <sheetData sheetId="875"/>
      <sheetData sheetId="876">
        <row r="16">
          <cell r="G16">
            <v>0</v>
          </cell>
        </row>
      </sheetData>
      <sheetData sheetId="877"/>
      <sheetData sheetId="878">
        <row r="16">
          <cell r="G16">
            <v>0</v>
          </cell>
        </row>
      </sheetData>
      <sheetData sheetId="879">
        <row r="16">
          <cell r="G16">
            <v>0</v>
          </cell>
        </row>
      </sheetData>
      <sheetData sheetId="880">
        <row r="16">
          <cell r="G16">
            <v>0</v>
          </cell>
        </row>
      </sheetData>
      <sheetData sheetId="881">
        <row r="16">
          <cell r="G16">
            <v>0</v>
          </cell>
        </row>
      </sheetData>
      <sheetData sheetId="882"/>
      <sheetData sheetId="883">
        <row r="16">
          <cell r="G16">
            <v>0</v>
          </cell>
        </row>
      </sheetData>
      <sheetData sheetId="884"/>
      <sheetData sheetId="885"/>
      <sheetData sheetId="886">
        <row r="16">
          <cell r="G16">
            <v>0</v>
          </cell>
        </row>
      </sheetData>
      <sheetData sheetId="887">
        <row r="16">
          <cell r="G16">
            <v>0</v>
          </cell>
        </row>
      </sheetData>
      <sheetData sheetId="888"/>
      <sheetData sheetId="889"/>
      <sheetData sheetId="890">
        <row r="16">
          <cell r="G16">
            <v>0</v>
          </cell>
        </row>
      </sheetData>
      <sheetData sheetId="891">
        <row r="16">
          <cell r="G16">
            <v>0</v>
          </cell>
        </row>
      </sheetData>
      <sheetData sheetId="892">
        <row r="16">
          <cell r="G16">
            <v>0</v>
          </cell>
        </row>
      </sheetData>
      <sheetData sheetId="893">
        <row r="16">
          <cell r="G16">
            <v>0</v>
          </cell>
        </row>
      </sheetData>
      <sheetData sheetId="894">
        <row r="16">
          <cell r="G16">
            <v>0</v>
          </cell>
        </row>
      </sheetData>
      <sheetData sheetId="895"/>
      <sheetData sheetId="896">
        <row r="16">
          <cell r="G16">
            <v>0</v>
          </cell>
        </row>
      </sheetData>
      <sheetData sheetId="897"/>
      <sheetData sheetId="898">
        <row r="16">
          <cell r="G16">
            <v>0</v>
          </cell>
        </row>
      </sheetData>
      <sheetData sheetId="899"/>
      <sheetData sheetId="900">
        <row r="16">
          <cell r="G16">
            <v>0</v>
          </cell>
        </row>
      </sheetData>
      <sheetData sheetId="901"/>
      <sheetData sheetId="902">
        <row r="16">
          <cell r="G16">
            <v>0</v>
          </cell>
        </row>
      </sheetData>
      <sheetData sheetId="903"/>
      <sheetData sheetId="904">
        <row r="16">
          <cell r="G16">
            <v>0</v>
          </cell>
        </row>
      </sheetData>
      <sheetData sheetId="905"/>
      <sheetData sheetId="906">
        <row r="16">
          <cell r="G16">
            <v>0</v>
          </cell>
        </row>
      </sheetData>
      <sheetData sheetId="907"/>
      <sheetData sheetId="908">
        <row r="16">
          <cell r="G16">
            <v>0</v>
          </cell>
        </row>
      </sheetData>
      <sheetData sheetId="909"/>
      <sheetData sheetId="910"/>
      <sheetData sheetId="911"/>
      <sheetData sheetId="912">
        <row r="16">
          <cell r="G16">
            <v>0</v>
          </cell>
        </row>
      </sheetData>
      <sheetData sheetId="913">
        <row r="16">
          <cell r="G16">
            <v>0</v>
          </cell>
        </row>
      </sheetData>
      <sheetData sheetId="914">
        <row r="16">
          <cell r="G16">
            <v>0</v>
          </cell>
        </row>
      </sheetData>
      <sheetData sheetId="915">
        <row r="16">
          <cell r="G16">
            <v>0</v>
          </cell>
        </row>
      </sheetData>
      <sheetData sheetId="916"/>
      <sheetData sheetId="917"/>
      <sheetData sheetId="918">
        <row r="16">
          <cell r="G16">
            <v>0</v>
          </cell>
        </row>
      </sheetData>
      <sheetData sheetId="919">
        <row r="16">
          <cell r="G16">
            <v>0</v>
          </cell>
        </row>
      </sheetData>
      <sheetData sheetId="920"/>
      <sheetData sheetId="921">
        <row r="16">
          <cell r="G16">
            <v>0</v>
          </cell>
        </row>
      </sheetData>
      <sheetData sheetId="922"/>
      <sheetData sheetId="923"/>
      <sheetData sheetId="924">
        <row r="16">
          <cell r="G16">
            <v>0</v>
          </cell>
        </row>
      </sheetData>
      <sheetData sheetId="925">
        <row r="16">
          <cell r="G16">
            <v>0</v>
          </cell>
        </row>
      </sheetData>
      <sheetData sheetId="926"/>
      <sheetData sheetId="927"/>
      <sheetData sheetId="928"/>
      <sheetData sheetId="929"/>
      <sheetData sheetId="930">
        <row r="16">
          <cell r="G16">
            <v>0</v>
          </cell>
        </row>
      </sheetData>
      <sheetData sheetId="931"/>
      <sheetData sheetId="932"/>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sheetData sheetId="981">
        <row r="16">
          <cell r="G16">
            <v>0</v>
          </cell>
        </row>
      </sheetData>
      <sheetData sheetId="982" refreshError="1"/>
      <sheetData sheetId="983" refreshError="1"/>
      <sheetData sheetId="984" refreshError="1"/>
      <sheetData sheetId="985" refreshError="1"/>
      <sheetData sheetId="986" refreshError="1"/>
      <sheetData sheetId="987"/>
      <sheetData sheetId="988"/>
      <sheetData sheetId="989"/>
      <sheetData sheetId="990"/>
      <sheetData sheetId="991" refreshError="1"/>
      <sheetData sheetId="992" refreshError="1"/>
      <sheetData sheetId="993" refreshError="1"/>
      <sheetData sheetId="994" refreshError="1"/>
      <sheetData sheetId="995"/>
      <sheetData sheetId="996"/>
      <sheetData sheetId="997"/>
      <sheetData sheetId="998"/>
      <sheetData sheetId="999" refreshError="1"/>
      <sheetData sheetId="1000">
        <row r="16">
          <cell r="G16">
            <v>0</v>
          </cell>
        </row>
      </sheetData>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row r="16">
          <cell r="G16">
            <v>0</v>
          </cell>
        </row>
      </sheetData>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row r="16">
          <cell r="G16">
            <v>0</v>
          </cell>
        </row>
      </sheetData>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refreshError="1"/>
      <sheetData sheetId="1045" refreshError="1"/>
      <sheetData sheetId="1046" refreshError="1"/>
      <sheetData sheetId="1047" refreshError="1"/>
      <sheetData sheetId="1048" refreshError="1"/>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refreshError="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Notes"/>
      <sheetName val="Basis"/>
      <sheetName val="TAS"/>
      <sheetName val="icmal"/>
      <sheetName val="SubmitCal"/>
      <sheetName val="Penthouse Apartment"/>
      <sheetName val="#REF"/>
      <sheetName val="Cash2"/>
      <sheetName val="Z"/>
      <sheetName val="Raw Data"/>
      <sheetName val="Su}}ary"/>
      <sheetName val="StattCo yCharges"/>
      <sheetName val="GFA_HQ_Building"/>
      <sheetName val="GFA_Conference"/>
      <sheetName val="LEVEL SHEET"/>
      <sheetName val="SPT vs PHI"/>
      <sheetName val="CASHFLOWS"/>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改加胶玻璃、室外栏杆"/>
      <sheetName val="Graph Data (DO NOT PRINT)"/>
      <sheetName val="D-623D"/>
      <sheetName val="1"/>
      <sheetName val="BOQ"/>
      <sheetName val="Bill No. 2"/>
      <sheetName val="CT Thang Mo"/>
      <sheetName val="Lab Cum Hist"/>
      <sheetName val="ancillary"/>
      <sheetName val="Sheet2"/>
      <sheetName val="CT  PL"/>
      <sheetName val=""/>
      <sheetName val="BQ_External"/>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FOL - Bar"/>
      <sheetName val="budget summary (2)"/>
      <sheetName val="Budget Analysis Summary"/>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ANNEXURE-A"/>
      <sheetName val="Body Sheet"/>
      <sheetName val="1.0 Executive Summary"/>
      <sheetName val="GFA_HQ_Building1"/>
      <sheetName val="Geneí¬_x0008_i_x0000__x0000__x0014__x0000_0."/>
      <sheetName val="70_x0000_,/0_x0000_s«_x0008_i_x0000_Æø_x0003_í¬_x0008_i_x0000_"/>
      <sheetName val="Budget"/>
      <sheetName val="LABOUR_HISTOGRAM"/>
      <sheetName val="JAS"/>
      <sheetName val="GFA_Conference1"/>
      <sheetName val="StattCo_yCharges"/>
      <sheetName val="Penthouse_Apartment"/>
      <sheetName val="Chiet_tinh_dz22"/>
      <sheetName val="Chiet_tinh_dz35"/>
      <sheetName val="CT_Thang_Mo"/>
      <sheetName val="Raw_Data"/>
      <sheetName val="@risk_rents_and_incentives"/>
      <sheetName val="Car_park_lease"/>
      <sheetName val="Net_rent_analysis"/>
      <sheetName val="Poz-1_"/>
      <sheetName val="Lab_Cum_Hist"/>
      <sheetName val="Graph_Data_(DO_NOT_PRINT)"/>
      <sheetName val="FOL_-_Bar"/>
      <sheetName val="LEVEL_SHEET"/>
      <sheetName val="SPT_vs_PHI"/>
      <sheetName val="Bill_No__2"/>
      <sheetName val="budget_summary_(2)"/>
      <sheetName val="Budget_Analysis_Summary"/>
      <sheetName val="HQ-TO"/>
      <sheetName val="ConferenceCentre_x0000_옰ʒ䄂ʒ鵠ʐ䄂ʒ閐̐䄂ʒ蕈̐"/>
      <sheetName val="Rate analysis"/>
      <sheetName val="BQ_External1"/>
      <sheetName val="LABOUR_HISTOGRAM1"/>
      <sheetName val="Top sheet"/>
      <sheetName val="COC"/>
      <sheetName val="List"/>
      <sheetName val="Projet,_methodes_&amp;_couts"/>
      <sheetName val="Risques_majeurs_&amp;_Frais_Ind_"/>
      <sheetName val="CT__PL"/>
      <sheetName val="Currencies"/>
      <sheetName val="Ap A"/>
      <sheetName val="Bill 2"/>
      <sheetName val="POWER"/>
      <sheetName val="MTP"/>
      <sheetName val="기계내역서"/>
      <sheetName val="DATAS"/>
      <sheetName val="concrete"/>
      <sheetName val="beam-reinft-IIInd floor"/>
      <sheetName val="SHOPLIST.xls"/>
      <sheetName val="2 Div 14 "/>
      <sheetName val="Bill 1"/>
      <sheetName val="Bill 3"/>
      <sheetName val="Bill 4"/>
      <sheetName val="Bill 5"/>
      <sheetName val="Bill 6"/>
      <sheetName val="Bill 7"/>
      <sheetName val="Inputs"/>
      <sheetName val="Rate_Analysis"/>
      <sheetName val="ACT_SPS"/>
      <sheetName val="SPSF"/>
      <sheetName val="Invoice Summary"/>
      <sheetName val="Sheet3"/>
      <sheetName val="Tender_Summary"/>
      <sheetName val="Insurance_Ext"/>
      <sheetName val="sal"/>
      <sheetName val="Wall"/>
      <sheetName val="_x0000__x0000__x0000__x0000__x0000__x0000__x0000__x0000_"/>
      <sheetName val="POWER ASSUMPTIONS"/>
      <sheetName val="Customize_Your_Invoice"/>
      <sheetName val="HVAC_BoQ"/>
      <sheetName val="Dubai golf"/>
      <sheetName val="beam-reinft-machine rm"/>
      <sheetName val="girder"/>
      <sheetName val="Rocker"/>
      <sheetName val="98Price"/>
      <sheetName val="GFA_HQ_Building2"/>
      <sheetName val="GFA_Conference2"/>
      <sheetName val="BQ_External2"/>
      <sheetName val="Penthouse_Apartment1"/>
      <sheetName val="StattCo_yCharges1"/>
      <sheetName val="Raw_Data1"/>
      <sheetName val="Bill_No__21"/>
      <sheetName val="Graph_Data_(DO_NOT_PRINT)1"/>
      <sheetName val="Chiet_tinh_dz221"/>
      <sheetName val="Chiet_tinh_dz351"/>
      <sheetName val="CT_Thang_Mo1"/>
      <sheetName val="@risk_rents_and_incentives1"/>
      <sheetName val="Car_park_lease1"/>
      <sheetName val="Net_rent_analysis1"/>
      <sheetName val="Poz-1_1"/>
      <sheetName val="Lab_Cum_Hist1"/>
      <sheetName val="FOL_-_Bar1"/>
      <sheetName val="LEVEL_SHEET1"/>
      <sheetName val="SPT_vs_PHI1"/>
      <sheetName val="budget_summary_(2)1"/>
      <sheetName val="Budget_Analysis_Summary1"/>
      <sheetName val="Projet,_methodes_&amp;_couts1"/>
      <sheetName val="Risques_majeurs_&amp;_Frais_Ind_1"/>
      <sheetName val="CT__PL1"/>
      <sheetName val="intr_stool_brkup"/>
      <sheetName val="Top_sheet"/>
      <sheetName val="Body_Sheet"/>
      <sheetName val="1_0_Executive_Summary"/>
      <sheetName val="PROJECT BRIEF"/>
      <sheetName val="C (3)"/>
      <sheetName val="SAP"/>
      <sheetName val="CODE"/>
      <sheetName val="Civil Boq"/>
      <sheetName val="HIRED LABOUR CODE"/>
      <sheetName val="PA- Consutant "/>
      <sheetName val="Design"/>
      <sheetName val="upa"/>
      <sheetName val="foot-slab reinft"/>
      <sheetName val="공종별_집계금액"/>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LABOUR_HISTOGRAM2"/>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Activity List"/>
      <sheetName val="마산월령동골조물량변경"/>
      <sheetName val="Softscape Buildup"/>
      <sheetName val="Mat'l Rate"/>
      <sheetName val="WITHOUT C&amp;I PROFIT (3)"/>
      <sheetName val="Geneí¬_x0008_i"/>
      <sheetName val="70"/>
      <sheetName val="CERTIFICATE"/>
      <sheetName val="MOS"/>
      <sheetName val="GFA_HQ_Building6"/>
      <sheetName val="Bill_21"/>
      <sheetName val="2_Div_14_"/>
      <sheetName val="250mm"/>
      <sheetName val="200mm"/>
      <sheetName val="160mm"/>
      <sheetName val="FITTINGS"/>
      <sheetName val="VALVE CHAMBERS"/>
      <sheetName val="Fire Hydrants"/>
      <sheetName val="B.GATE VALVE"/>
      <sheetName val="Sub G1 Fire"/>
      <sheetName val="Sub G12 Fire"/>
      <sheetName val="BILL COV"/>
      <sheetName val="Ap_A"/>
      <sheetName val="SHOPLIST_xls"/>
      <sheetName val="Geneí¬i0_"/>
      <sheetName val="70,/0s«iÆøí¬i"/>
      <sheetName val="Invoice_Summary"/>
      <sheetName val="PROJECT_BRIEF"/>
      <sheetName val="Ra  stair"/>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Day work"/>
      <sheetName val="INSTR"/>
      <sheetName val="Bill_11"/>
      <sheetName val="Bill_31"/>
      <sheetName val="Bill_41"/>
      <sheetName val="Bill_51"/>
      <sheetName val="Bill_61"/>
      <sheetName val="Bill_71"/>
      <sheetName val="ConferenceCentre?옰ʒ䄂ʒ鵠ʐ䄂ʒ閐̐䄂ʒ蕈̐"/>
      <sheetName val="Toolbox"/>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Ap_A1"/>
      <sheetName val="2_Div_14_1"/>
      <sheetName val="Bill_22"/>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Geneí¬i"/>
      <sheetName val="PROJECT_BRIEF1"/>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Dubai_golf"/>
      <sheetName val="beam-reinft-IIInd_floor"/>
      <sheetName val="POWER_ASSUMPTIONS"/>
      <sheetName val="beam-reinft-machine_rm"/>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C_(3)1"/>
      <sheetName val="C_(3)"/>
      <sheetName val="Data_Summary"/>
      <sheetName val="PMWeb data"/>
      <sheetName val="갑지"/>
      <sheetName val="15-MECH"/>
      <sheetName val="2_Div_14_2"/>
      <sheetName val="Bill_23"/>
      <sheetName val="Ap_A2"/>
      <sheetName val="PROJECT_BRIEF2"/>
      <sheetName val="C_(3)2"/>
      <sheetName val="WITHOUT_C&amp;I_PROFIT_(3)"/>
      <sheetName val="Civil_Boq"/>
      <sheetName val="DETAILED__BOQ"/>
      <sheetName val="M-Book_for_Conc"/>
      <sheetName val="M-Book_for_FW"/>
      <sheetName val="Activity_List"/>
      <sheetName val="HIRED_LABOUR_CODE"/>
      <sheetName val="PA-_Consutant_"/>
      <sheetName val="foot-slab_reinf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RA-markate"/>
      <sheetName val="BOQ_Direct_selling cost"/>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w't table"/>
      <sheetName val="cp-e1"/>
      <sheetName val="COLUMN"/>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Day_work"/>
      <sheetName val="房屋及建筑物"/>
      <sheetName val="XL4Poppy"/>
      <sheetName val="B185-B-2"/>
      <sheetName val="B185-B-3"/>
      <sheetName val="B185-B-4"/>
      <sheetName val="B185-B-5"/>
      <sheetName val="B185-B-6"/>
      <sheetName val="B185-B-7"/>
      <sheetName val="B185-B-8"/>
      <sheetName val="B185-B-9.1"/>
      <sheetName val="B185-B-9.2"/>
      <sheetName val="CHART OF ACCOUNTS"/>
      <sheetName val="E-Bill No.6 A-O"/>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escalation"/>
      <sheetName val="ANAL"/>
      <sheetName val="B03"/>
      <sheetName val="B09.1"/>
      <sheetName val="Working for RCC"/>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Lists"/>
      <sheetName val="2.2)Revised Cash Flow"/>
      <sheetName val="Materials_Cost(PCC)"/>
      <sheetName val="India_F&amp;S_Template"/>
      <sheetName val="IO_LIST"/>
      <sheetName val="Material_"/>
      <sheetName val="Quote_Sheet"/>
      <sheetName val="col-reinft1"/>
      <sheetName val="SIEMENS"/>
      <sheetName val="Material List "/>
      <sheetName val="입찰내역 발주처 양식"/>
      <sheetName val="ConferenceCentre_x005f_x0000_옰ʒ䄂ʒ鵠ʐ䄂ʒ"/>
      <sheetName val="Geneí¬_x005f_x0008_i_x005f_x0000__x005f_x0000__x0"/>
      <sheetName val="70_x005f_x0000_,_0_x005f_x0000_s«_x005f_x0008_i_x"/>
      <sheetName val="Geneí¬_x005f_x0008_i"/>
      <sheetName val="SStaff-Sept2013"/>
      <sheetName val="Index List"/>
      <sheetName val="Type List"/>
      <sheetName val="File Types"/>
      <sheetName val="LIST DO NOT REMOVE"/>
      <sheetName val="Prices"/>
      <sheetName val="Rate summary"/>
      <sheetName val="#REF!"/>
      <sheetName val="SW-TEO"/>
      <sheetName val="科目余额表正式"/>
      <sheetName val="PMWeb_data"/>
      <sheetName val="SS_MH"/>
      <sheetName val="SS MH"/>
      <sheetName val="Quantity"/>
      <sheetName val="??-BLDG"/>
      <sheetName val="PNT-QUOT-#3"/>
      <sheetName val="COAT&amp;WRAP-QIOT-#3"/>
      <sheetName val="ml"/>
      <sheetName val="집계표(OPTION)"/>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Earthwork"/>
      <sheetName val="GIAVLIEU"/>
      <sheetName val="Project Cost Breakdown"/>
      <sheetName val="Gra¦_x0004_)"/>
      <sheetName val="/VW"/>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GFA_HQ_Building11"/>
      <sheetName val="GFA_Conference10"/>
      <sheetName val="BQ_External10"/>
      <sheetName val="LEVEL_SHEET9"/>
      <sheetName val="Raw_Data9"/>
      <sheetName val="Penthouse_Apartment9"/>
      <sheetName val="@risk_rents_and_incentives9"/>
      <sheetName val="Car_park_lease9"/>
      <sheetName val="Net_rent_analysis9"/>
      <sheetName val="Poz-1_9"/>
      <sheetName val="Chiet_tinh_dz229"/>
      <sheetName val="Chiet_tinh_dz359"/>
      <sheetName val="StattCo_yCharges9"/>
      <sheetName val="CT_Thang_Mo9"/>
      <sheetName val="LABOUR_HISTOGRAM10"/>
      <sheetName val="Lab_Cum_Hist9"/>
      <sheetName val="Graph_Data_(DO_NOT_PRINT)9"/>
      <sheetName val="CT__PL8"/>
      <sheetName val="Projet,_methodes_&amp;_couts8"/>
      <sheetName val="Risques_majeurs_&amp;_Frais_Ind_8"/>
      <sheetName val="Bill_No__29"/>
      <sheetName val="FOL_-_Bar9"/>
      <sheetName val="SPT_vs_PHI9"/>
      <sheetName val="budget_summary_(2)8"/>
      <sheetName val="Budget_Analysis_Summary8"/>
      <sheetName val="Customize_Your_Invoice9"/>
      <sheetName val="HVAC_BoQ9"/>
      <sheetName val="Tender_Summary9"/>
      <sheetName val="Insurance_Ext9"/>
      <sheetName val="intr_stool_brkup8"/>
      <sheetName val="Top_sheet8"/>
      <sheetName val="Rate_analysis8"/>
      <sheetName val="Body_Sheet8"/>
      <sheetName val="1_0_Executive_Summary8"/>
      <sheetName val="Materials_Cost(PCC)2"/>
      <sheetName val="India_F&amp;S_Template2"/>
      <sheetName val="IO_LIST2"/>
      <sheetName val="Material_2"/>
      <sheetName val="Quote_Sheet2"/>
      <sheetName val="BILL_COV2"/>
      <sheetName val="Ra__stair2"/>
      <sheetName val="Day_work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BS"/>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Eq__Mobilization"/>
      <sheetName val="Working_for_RCC"/>
      <sheetName val="B185-B-9_1"/>
      <sheetName val="B185-B-9_2"/>
      <sheetName val="BOQ_Direct_selling_cost"/>
      <sheetName val="CHART_OF_ACCOUNTS"/>
      <sheetName val="E-Bill_No_6_A-O"/>
      <sheetName val="B09_1"/>
      <sheetName val="HIRED_LABOUR_CODE3"/>
      <sheetName val="PA-_Consutant_3"/>
      <sheetName val="foot-slab_reinft3"/>
      <sheetName val="DETAILED__BOQ3"/>
      <sheetName val="M-Book_for_Conc3"/>
      <sheetName val="M-Book_for_FW3"/>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PRECAST lightconc-II"/>
      <sheetName val="P&amp;L-BDMC"/>
      <sheetName val="final abstract"/>
      <sheetName val="Detail"/>
      <sheetName val="p&amp;m"/>
      <sheetName val="Voucher"/>
      <sheetName val="GRSummary"/>
      <sheetName val="2_2)Revised_Cash_Flow"/>
      <sheetName val="Chiet t"/>
      <sheetName val="Staffing and Rates IA"/>
      <sheetName val="Employee List"/>
      <sheetName val="Gra¦)VW_U"/>
      <sheetName val="/VWVU))tÏØ0  "/>
      <sheetName val="/VWVU))tÏØ0__"/>
      <sheetName val="Summary of Work"/>
      <sheetName val="B6.2 "/>
      <sheetName val="PointNo_5"/>
      <sheetName val="Elemental_Buildup"/>
      <sheetName val="Demand"/>
      <sheetName val="Occ"/>
      <sheetName val="VCH-SLC"/>
      <sheetName val="Item- Compact"/>
      <sheetName val="Supplier"/>
      <sheetName val="BLK2"/>
      <sheetName val="BLK3"/>
      <sheetName val="E &amp; R"/>
      <sheetName val="radar"/>
      <sheetName val="UG"/>
      <sheetName val="_x005f_x0000__x005f_x0000__x005f_x0000__x005f_x0000__x0"/>
      <sheetName val="Staff Acco."/>
      <sheetName val="TBAL9697 -group wise  sdpl"/>
      <sheetName val="Sub_G1_Five"/>
      <sheetName val="Old"/>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Elemental_Buildup1"/>
      <sheetName val="PointNo_51"/>
      <sheetName val="B6_2_"/>
      <sheetName val="LIST_DO_NOT_REMOVE"/>
      <sheetName val="Рабочий лист"/>
      <sheetName val="ФМ"/>
      <sheetName val="Сравнение"/>
      <sheetName val="Table"/>
      <sheetName val="%"/>
      <sheetName val="References"/>
      <sheetName val="Sheet7"/>
      <sheetName val="Annex 1 Sect 3a"/>
      <sheetName val="Annex 1 Sect 3a.1"/>
      <sheetName val="Annex 1 Sect 3b"/>
      <sheetName val="Annex 1 Sect 3c"/>
      <sheetName val="HOURLY RATES"/>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Common Variables"/>
      <sheetName val="INDIGINEOUS ITEMS "/>
      <sheetName val="office"/>
      <sheetName val="Lab"/>
      <sheetName val="SITE WORK"/>
      <sheetName val="PT 141- Site A Landscape"/>
      <sheetName val="train cash"/>
      <sheetName val="accom cash"/>
      <sheetName val="ConferenceCentre_x0000_옰ʒ䄂ʒ鵠ʐ䄂ʒ"/>
      <sheetName val="Geneí¬_x0008_i_x0000__x0000__x0"/>
      <sheetName val="70_x0000_,_0_x0000_s«_x0008_i_x"/>
      <sheetName val="_x0000__x0000__x0000__x0000__x0"/>
      <sheetName val="XV10017"/>
      <sheetName val="Geneí¬ i_x0000__x0000_ _x0000_0."/>
      <sheetName val="70_x0000_,/0_x0000_s« i_x0000_Æø í¬ i_x0000_"/>
      <sheetName val="70,_0s«iÆøí¬i"/>
      <sheetName val="d-safe DELUXE"/>
      <sheetName val="70_x005f_x0000_,/0_x005f_x0000_s«_x005f_x0008_i_x"/>
      <sheetName val="Back up"/>
      <sheetName val="Geneí¬_x0008_i??_x0014_?0."/>
      <sheetName val="70?,/0?s«_x0008_i?Æø_x0003_í¬_x0008_i?"/>
      <sheetName val="????????"/>
      <sheetName val="ConferenceCentre_옰ʒ䄂ʒ鵠ʐ䄂ʒ閐̐䄂ʒ蕈̐"/>
      <sheetName val="BG"/>
      <sheetName val="RAB AR&amp;STR"/>
      <sheetName val="GPL Revenu Update"/>
      <sheetName val="DO NOT TOUCH"/>
      <sheetName val="Work Type"/>
      <sheetName val="UOM"/>
      <sheetName val="MA"/>
      <sheetName val="Rebars"/>
      <sheetName val="Mall waterproofing"/>
      <sheetName val="MSCP waterproofing"/>
      <sheetName val="-----------------"/>
      <sheetName val="Materials_Cost(PCC)3"/>
      <sheetName val="India_F&amp;S_Template3"/>
      <sheetName val="IO_LIST3"/>
      <sheetName val="Material_3"/>
      <sheetName val="Quote_Sheet3"/>
      <sheetName val="Day_work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Summary_of_Work"/>
      <sheetName val="Employee_List"/>
      <sheetName val="Duct Accesories"/>
      <sheetName val="COSTING"/>
      <sheetName val="PRJDATA"/>
      <sheetName val="Master"/>
      <sheetName val="合成単価作成表-BLDG"/>
      <sheetName val="BASE_APR17_HISTOGRAMS"/>
      <sheetName val="PRECAST_lightconc-II"/>
      <sheetName val="final_abstract"/>
      <sheetName val="GFA_HQ_Building13"/>
      <sheetName val="GFA_Conference12"/>
      <sheetName val="BQ_External12"/>
      <sheetName val="Graph_Data_(DO_NOT_PRINT)11"/>
      <sheetName val="Penthouse_Apartment11"/>
      <sheetName val="LABOUR_HISTOGRAM12"/>
      <sheetName val="StattCo_yCharges11"/>
      <sheetName val="Projet,_methodes_&amp;_couts10"/>
      <sheetName val="Risques_majeurs_&amp;_Frais_Ind_10"/>
      <sheetName val="Raw_Data11"/>
      <sheetName val="Chiet_tinh_dz2211"/>
      <sheetName val="Chiet_tinh_dz3511"/>
      <sheetName val="@risk_rents_and_incentives11"/>
      <sheetName val="Car_park_lease11"/>
      <sheetName val="Net_rent_analysis11"/>
      <sheetName val="Poz-1_11"/>
      <sheetName val="Lab_Cum_Hist11"/>
      <sheetName val="CT_Thang_Mo11"/>
      <sheetName val="LEVEL_SHEET11"/>
      <sheetName val="SPT_vs_PHI11"/>
      <sheetName val="CT__PL10"/>
      <sheetName val="FOL_-_Bar11"/>
      <sheetName val="Customize_Your_Invoice11"/>
      <sheetName val="HVAC_BoQ11"/>
      <sheetName val="Bill_No__211"/>
      <sheetName val="Tender_Summary11"/>
      <sheetName val="Insurance_Ext11"/>
      <sheetName val="budget_summary_(2)10"/>
      <sheetName val="Budget_Analysis_Summary10"/>
      <sheetName val="Body_Sheet10"/>
      <sheetName val="1_0_Executive_Summary10"/>
      <sheetName val="2_Div_14_8"/>
      <sheetName val="Top_sheet10"/>
      <sheetName val="intr_stool_brkup10"/>
      <sheetName val="Bill_18"/>
      <sheetName val="Bill_29"/>
      <sheetName val="Bill_38"/>
      <sheetName val="Bill_48"/>
      <sheetName val="Bill_58"/>
      <sheetName val="Bill_68"/>
      <sheetName val="Bill_78"/>
      <sheetName val="Ap_A8"/>
      <sheetName val="Rate_analysis10"/>
      <sheetName val="POWER_ASSUMPTIONS7"/>
      <sheetName val="Dubai_golf7"/>
      <sheetName val="beam-reinft-IIInd_floor7"/>
      <sheetName val="beam-reinft-machine_rm7"/>
      <sheetName val="SHOPLIST_xls7"/>
      <sheetName val="PROJECT_BRIEF8"/>
      <sheetName val="Invoice_Summary7"/>
      <sheetName val="Civil_Boq6"/>
      <sheetName val="C_(3)8"/>
      <sheetName val="WITHOUT_C&amp;I_PROFIT_(3)6"/>
      <sheetName val="DETAILED__BOQ5"/>
      <sheetName val="M-Book_for_Conc5"/>
      <sheetName val="M-Book_for_FW5"/>
      <sheetName val="BILL_COV4"/>
      <sheetName val="Ra__stair4"/>
      <sheetName val="Activity_List6"/>
      <sheetName val="Softscape_Buildup6"/>
      <sheetName val="Mat'l_Rate6"/>
      <sheetName val="VALVE_CHAMBERS4"/>
      <sheetName val="Fire_Hydrants4"/>
      <sheetName val="B_GATE_VALVE4"/>
      <sheetName val="Sub_G1_Fire4"/>
      <sheetName val="Sub_G12_Fire4"/>
      <sheetName val="PA-_Consutant_5"/>
      <sheetName val="HIRED_LABOUR_CODE5"/>
      <sheetName val="foot-slab_reinft5"/>
      <sheetName val="CHART_OF_ACCOUNTS2"/>
      <sheetName val="E-Bill_No_6_A-O2"/>
      <sheetName val="B185-B-9_12"/>
      <sheetName val="B185-B-9_22"/>
      <sheetName val="B09_12"/>
      <sheetName val="BOQ_Direct_selling_cost2"/>
      <sheetName val="PMWeb_data2"/>
      <sheetName val="SS_MH2"/>
      <sheetName val="Eq__Mobilization2"/>
      <sheetName val="w't_table2"/>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Working_for_RCC2"/>
      <sheetName val="2_2)Revised_Cash_Flow1"/>
      <sheetName val="Material_List_1"/>
      <sheetName val="Chiet_t1"/>
      <sheetName val="Staffing_and_Rates_IA1"/>
      <sheetName val="Index_List1"/>
      <sheetName val="Type_List1"/>
      <sheetName val="File_Types1"/>
      <sheetName val="입찰내역_발주처_양식1"/>
      <sheetName val="/VWVU))tÏØ0__1"/>
      <sheetName val="Staff_Acco_"/>
      <sheetName val="TBAL9697_-group_wise__sdpl"/>
      <sheetName val="[SHOPLIST.xls]70_x0000_,/0_x0000_s«_x0008_i_x0000_Æø_x0003_í¬"/>
      <sheetName val="[SHOPLIST.xls]70,/0s«iÆøí¬i"/>
      <sheetName val="???? ??? ??"/>
      <sheetName val="200205C"/>
      <sheetName val="Headings"/>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BILL_COV5"/>
      <sheetName val="Activity_List7"/>
      <sheetName val="Softscape_Buildup7"/>
      <sheetName val="Mat'l_Rate7"/>
      <sheetName val="Day_work4"/>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SHOPLIST.xls][SHOPLIST.xls]70_x0000_"/>
      <sheetName val="ConferenceCentre?옰ʒ䄂ʒ鵠ʐ䄂ʒ閐̐脭め_x0005__x0000_"/>
      <sheetName val="Map"/>
      <sheetName val="TESİSAT"/>
      <sheetName val="Geneí¬_x0008_i___x0014__0."/>
      <sheetName val="70_,_0_s«_x0008_i_Æø_x0003_í¬_x0008_i_"/>
      <sheetName val="________"/>
      <sheetName val="Labour &amp; Plant"/>
      <sheetName val="LIST_DO_NOT_REMOVE1"/>
      <sheetName val="Project_Cost_Breakdown"/>
      <sheetName val="B6_2_1"/>
      <sheetName val="Annex_1_Sect_3a"/>
      <sheetName val="Annex_1_Sect_3a_1"/>
      <sheetName val="Annex_1_Sect_3b"/>
      <sheetName val="Annex_1_Sect_3c"/>
      <sheetName val="HOURLY_RATES"/>
      <sheetName val="Item-_Compact"/>
      <sheetName val="E_&amp;_R"/>
      <sheetName val="PE"/>
      <sheetName val="[SHOPLIST.xls][SHOPLIST.xls]70,"/>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Materials_Cost(PCC)4"/>
      <sheetName val="India_F&amp;S_Template4"/>
      <sheetName val="IO_LIST4"/>
      <sheetName val="Material_4"/>
      <sheetName val="Quote_Sheet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Definitions"/>
      <sheetName val="Ave.wtd.rates"/>
      <sheetName val="Debits as on 12.04.08"/>
      <sheetName val="PRECAST_lightconc-II3"/>
      <sheetName val="final_abstract3"/>
      <sheetName val="PRECAST_lightconc-II4"/>
      <sheetName val="BOQ_Direct_selling_cost4"/>
      <sheetName val="final_abstract4"/>
      <sheetName val="ABS"/>
      <sheetName val="STAFFSCHED "/>
      <sheetName val="Progress"/>
      <sheetName val="R20_R30_work"/>
      <sheetName val="FORM7"/>
      <sheetName val="TRIAL BALANCE"/>
      <sheetName val="Intro"/>
      <sheetName val="PTS-1"/>
      <sheetName val="analysis"/>
      <sheetName val="Lookup"/>
      <sheetName val="calculation_LC"/>
      <sheetName val="Internet"/>
      <sheetName val="Geneí¬ i"/>
      <sheetName val="MEP"/>
      <sheetName val="IRR"/>
      <sheetName val="INDEX"/>
      <sheetName val="Source"/>
      <sheetName val="PROJECT BRIEF(EX.NEW)"/>
      <sheetName val="Cashflow projection"/>
      <sheetName val="PPA Summary"/>
      <sheetName val="Z- GENERAL PRICE SUMMARY"/>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steel total"/>
      <sheetName val="ELE BOQ"/>
      <sheetName val="Risk Breakdown Structure"/>
      <sheetName val="Header"/>
      <sheetName val="superseded"/>
      <sheetName val="Confidential"/>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Risk_Breakdown_Structure"/>
      <sheetName val="Equipment Rates"/>
      <sheetName val="Coding"/>
      <sheetName val="[SHOPLIST.xls]/VW_x0000_VU_x0000_)_x0000__x0000__x0000_)_x0000__x0000__x0000_"/>
      <sheetName val="[SHOPLIST.xls][SHOPLIST.xls][SH"/>
      <sheetName val="FORM5"/>
      <sheetName val="Input"/>
      <sheetName val="E H - H. W.P."/>
      <sheetName val="E. H. Treatment for pile cap"/>
      <sheetName val="[SHOPLIST.xls]70_x0000_,/0_x0000_s« i_x0000_Æø í¬"/>
      <sheetName val="Selections"/>
      <sheetName val="Resumo Empreitadas"/>
      <sheetName val="1-G1"/>
      <sheetName val="Materials_Cost(PCC)5"/>
      <sheetName val="India_F&amp;S_Template5"/>
      <sheetName val="IO_LIST5"/>
      <sheetName val="Material_5"/>
      <sheetName val="Quote_Sheet5"/>
      <sheetName val="BOQ_Direct_selling_cost5"/>
      <sheetName val="PRECAST_lightconc-II5"/>
      <sheetName val="final_abstract5"/>
      <sheetName val="TRIAL_BALANCE"/>
      <sheetName val="Ave_wtd_rates"/>
      <sheetName val="Debits_as_on_12_04_08"/>
      <sheetName val="STAFFSCHED_"/>
      <sheetName val="dv_info"/>
      <sheetName val="Floor Box "/>
      <sheetName val="[SHOPLIST.xls][SHOPLIST.xls]70_"/>
      <sheetName val="CostPlan"/>
      <sheetName val="Database"/>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Equip"/>
      <sheetName val="Interior"/>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K"/>
      <sheetName val="instructions"/>
      <sheetName val="Payment"/>
      <sheetName val="Rates"/>
      <sheetName val="Home"/>
      <sheetName val="Steel"/>
      <sheetName val="금융비용"/>
      <sheetName val="Cost Heading"/>
      <sheetName val="D &amp; W sizes"/>
      <sheetName val="DetEst"/>
      <sheetName val="SOPMA DD"/>
      <sheetName val="Mix Design"/>
      <sheetName val="std-rates"/>
      <sheetName val="GFA_HQ_Building16"/>
      <sheetName val="GFA_Conference15"/>
      <sheetName val="BQ_External15"/>
      <sheetName val="Raw_Data14"/>
      <sheetName val="Penthouse_Apartment14"/>
      <sheetName val="StattCo_yCharges14"/>
      <sheetName val="LABOUR_HISTOGRAM15"/>
      <sheetName val="Graph_Data_(DO_NOT_PRINT)14"/>
      <sheetName val="Chiet_tinh_dz2214"/>
      <sheetName val="Chiet_tinh_dz3514"/>
      <sheetName val="@risk_rents_and_incentives14"/>
      <sheetName val="Car_park_lease14"/>
      <sheetName val="Net_rent_analysis14"/>
      <sheetName val="Poz-1_14"/>
      <sheetName val="Lab_Cum_Hist14"/>
      <sheetName val="FOL_-_Bar14"/>
      <sheetName val="budget_summary_(2)13"/>
      <sheetName val="Budget_Analysis_Summary13"/>
      <sheetName val="CT_Thang_Mo14"/>
      <sheetName val="CT__PL13"/>
      <sheetName val="LEVEL_SHEET14"/>
      <sheetName val="SPT_vs_PHI14"/>
      <sheetName val="Bill_No__214"/>
      <sheetName val="Tender_Summary14"/>
      <sheetName val="Insurance_Ext14"/>
      <sheetName val="Customize_Your_Invoice14"/>
      <sheetName val="HVAC_BoQ14"/>
      <sheetName val="Projet,_methodes_&amp;_couts13"/>
      <sheetName val="Risques_majeurs_&amp;_Frais_Ind_13"/>
      <sheetName val="Top_sheet13"/>
      <sheetName val="intr_stool_brkup13"/>
      <sheetName val="Body_Sheet13"/>
      <sheetName val="1_0_Executive_Summary13"/>
      <sheetName val="Ap_A11"/>
      <sheetName val="Bill_111"/>
      <sheetName val="Bill_212"/>
      <sheetName val="Bill_311"/>
      <sheetName val="Bill_411"/>
      <sheetName val="Bill_511"/>
      <sheetName val="Bill_611"/>
      <sheetName val="Bill_711"/>
      <sheetName val="SHOPLIST_xls10"/>
      <sheetName val="Invoice_Summary10"/>
      <sheetName val="2_Div_14_11"/>
      <sheetName val="PROJECT_BRIEF11"/>
      <sheetName val="beam-reinft-IIInd_floor10"/>
      <sheetName val="POWER_ASSUMPTIONS10"/>
      <sheetName val="Softscape_Buildup9"/>
      <sheetName val="Mat'l_Rate9"/>
      <sheetName val="Dubai_golf10"/>
      <sheetName val="beam-reinft-machine_rm10"/>
      <sheetName val="C_(3)11"/>
      <sheetName val="PA-_Consutant_7"/>
      <sheetName val="BILL_COV7"/>
      <sheetName val="Ra__stair7"/>
      <sheetName val="WITHOUT_C&amp;I_PROFIT_(3)9"/>
      <sheetName val="Civil_Boq9"/>
      <sheetName val="Activity_List9"/>
      <sheetName val="HIRED_LABOUR_CODE7"/>
      <sheetName val="foot-slab_reinft7"/>
      <sheetName val="DETAILED__BOQ7"/>
      <sheetName val="M-Book_for_Conc7"/>
      <sheetName val="M-Book_for_FW7"/>
      <sheetName val="VALVE_CHAMBERS6"/>
      <sheetName val="Fire_Hydrants6"/>
      <sheetName val="B_GATE_VALVE6"/>
      <sheetName val="Sub_G1_Fire6"/>
      <sheetName val="Sub_G12_Fire6"/>
      <sheetName val="B185-B-9_15"/>
      <sheetName val="B185-B-9_25"/>
      <sheetName val="Day_work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Working_for_RCC5"/>
      <sheetName val="Elemental_Buildup4"/>
      <sheetName val="CHART_OF_ACCOUNTS5"/>
      <sheetName val="E-Bill_No_6_A-O5"/>
      <sheetName val="PMWeb_data5"/>
      <sheetName val="SS_MH5"/>
      <sheetName val="Eq__Mobilization5"/>
      <sheetName val="w't_table4"/>
      <sheetName val="B09_15"/>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PointNo_54"/>
      <sheetName val="Index_List4"/>
      <sheetName val="Type_List4"/>
      <sheetName val="File_Types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2_2)Revised_Cash_Flow4"/>
      <sheetName val="Material_List_4"/>
      <sheetName val="Employee_List2"/>
      <sheetName val="입찰내역_발주처_양식4"/>
      <sheetName val="Chiet_t4"/>
      <sheetName val="Staffing_and_Rates_IA4"/>
      <sheetName val="Summary_of_Work2"/>
      <sheetName val="/VWVU))tÏØ0__4"/>
      <sheetName val="Рабочий_лист1"/>
      <sheetName val="PT_141-_Site_A_Landscape1"/>
      <sheetName val="d-safe_DELUXE1"/>
      <sheetName val="Rate_summary1"/>
      <sheetName val="SITE_WORK1"/>
      <sheetName val="RAB_AR&amp;STR1"/>
      <sheetName val="Back_up1"/>
      <sheetName val="INDIGINEOUS_ITEMS_1"/>
      <sheetName val="Mall_waterproofing1"/>
      <sheetName val="MSCP_waterproofing1"/>
      <sheetName val="Duct_Accesories1"/>
      <sheetName val="????_???_??1"/>
      <sheetName val="train_cash1"/>
      <sheetName val="accom_cash1"/>
      <sheetName val="Common_Variables"/>
      <sheetName val="ConferenceCentre?옰ʒ䄂ʒ鵠ʐ䄂ʒ閐̐脭め"/>
      <sheetName val="Geneí¬i___0_"/>
      <sheetName val="70_,_0_s«i_Æøí¬i_"/>
      <sheetName val="C1ㅇ"/>
      <sheetName val="Vendors"/>
      <sheetName val="AREA OF APPLICATION"/>
      <sheetName val="Food"/>
      <sheetName val="SRC-B3U2"/>
      <sheetName val="mw"/>
      <sheetName val="GPL_Revenu_Update"/>
      <sheetName val="DO_NOT_TOUCH"/>
      <sheetName val="Work_Type"/>
      <sheetName val="PROJECT_BRIEF(EX_NEW)"/>
      <sheetName val="Project_Cost_Breakdown2"/>
      <sheetName val="LIST_DO_NOT_REMOVE3"/>
      <sheetName val="B6_2_3"/>
      <sheetName val="Item-_Compact2"/>
      <sheetName val="E_&amp;_R2"/>
      <sheetName val="Staff_Acco_2"/>
      <sheetName val="TBAL9697_-group_wise__sdpl2"/>
      <sheetName val="Annex_1_Sect_3a2"/>
      <sheetName val="Annex_1_Sect_3a_12"/>
      <sheetName val="Annex_1_Sect_3b2"/>
      <sheetName val="Annex_1_Sect_3c2"/>
      <sheetName val="HOURLY_RATES2"/>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NTEXT"/>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HOPLIST.xls]/VW"/>
      <sheetName val="[SHOPLIST.xls]/VWVU))tÏØ0  "/>
      <sheetName val="[SHOPLIST.xls]/VWVU))tÏØ0__"/>
      <sheetName val="70,"/>
      <sheetName val="ConferenceCentre?옰ʒ䄂ʒ鵠ʐ䄂ʒ閐̐脭め_x0005_"/>
      <sheetName val="[SHOPLIST.xls]70"/>
      <sheetName val="[SHOPLIST.xls]70,"/>
      <sheetName val="CSC"/>
      <sheetName val="Data Sheet"/>
      <sheetName val="Base BM-rebar"/>
      <sheetName val="ACC"/>
      <sheetName val="Architect"/>
      <sheetName val="Materials "/>
      <sheetName val="Labour"/>
      <sheetName val="MAchinery(R1)"/>
      <sheetName val="Base_Data"/>
      <sheetName val="P-100.MRF.DB.R1"/>
      <sheetName val="Flight-1"/>
      <sheetName val="LANGUAGE"/>
      <sheetName val="Mix_Design"/>
      <sheetName val="PRJ_DATA"/>
      <sheetName val="BaseWeight"/>
      <sheetName val="VIABILITY"/>
      <sheetName val="AC"/>
      <sheetName val="Bill.10"/>
      <sheetName val="1.2 Staff Schedule"/>
      <sheetName val="1_2_Staff_Schedule"/>
      <sheetName val="Qtys ZamZam (Del. before)"/>
      <sheetName val="Qtys Relocation (Del before)"/>
      <sheetName val=" Qtys Sub &amp; Tents (Del. before)"/>
      <sheetName val="Qtys  Signages (Del. before)"/>
      <sheetName val="Qtys Temporary Passages (Del)"/>
      <sheetName val=" Qtys Ser. Rooms (Del before)"/>
      <sheetName val="Projects"/>
      <sheetName val="Material&amp;equipment"/>
      <sheetName val="SO"/>
      <sheetName val="[SHOPLIST.xls]/VWVU))tÏØ0__1"/>
      <sheetName val="[SHOPLIST.xls]/VWVU))tÏØ0__2"/>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SHOPLIST.xls]/VWVU))tÏØ0__3"/>
      <sheetName val="[SHOPLIST.xls]70,/0s«_iÆø_í¬_i"/>
      <sheetName val="[SHOPLIST.xls]70?,/0?s«i?Æøí¬i?"/>
      <sheetName val="opstat"/>
      <sheetName val="costs"/>
      <sheetName val="Final"/>
      <sheetName val="Attach 4-18"/>
      <sheetName val="TTL"/>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Project"/>
      <sheetName val="PRICE INFO"/>
      <sheetName val="RC SUMMARY"/>
      <sheetName val="LABOUR PRODUCTIVITY-TAV"/>
      <sheetName val="MATERIAL PRICES"/>
      <sheetName val="Rate_analysis11"/>
      <sheetName val="RMOPS"/>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Dropdowns"/>
      <sheetName val="Auswahl"/>
      <sheetName val="Areas_with_SF"/>
      <sheetName val="Area Breakdown PER LEVEL_LINK"/>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allowances"/>
      <sheetName val="tender allowances"/>
      <sheetName val=" Summary BKG 034"/>
      <sheetName val="BILL 3R"/>
      <sheetName val="anti-termite"/>
      <sheetName val="door"/>
      <sheetName val="window"/>
      <sheetName val="BLOCK-A (MEA.SHEET)"/>
      <sheetName val="Labour Costs"/>
      <sheetName val="sheet6"/>
      <sheetName val="Ewaan Show Kitchen (2)"/>
      <sheetName val="Cash Flow Working"/>
      <sheetName val="MN T.B."/>
      <sheetName val="COMPLEXALL"/>
      <sheetName val="Site Dev BOQ"/>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REAS"/>
      <sheetName val="Labour Rate "/>
      <sheetName val="(M+L)"/>
      <sheetName val="Names&amp;Cases"/>
      <sheetName val="Appendix B"/>
      <sheetName val="Hic_150EOffice"/>
      <sheetName val="Results"/>
      <sheetName val="BOQp4"/>
      <sheetName val="PPA_Summary"/>
      <sheetName val="[SHOPLIST_xls]70"/>
      <sheetName val="[SHOPLIST_xls]70,"/>
      <sheetName val="[SHOPLIST_xls]/VW"/>
      <sheetName val="[SHOPLIST_xls]/VWVU))tÏØ0__"/>
      <sheetName val="[SHOPLIST_xls]/VWVU))tÏØ0__1"/>
      <sheetName val="Resumo_Empreitadas"/>
      <sheetName val="Materials_"/>
      <sheetName val="DATI_CONS"/>
      <sheetName val="2F 회의실견적(5_14 일대)"/>
      <sheetName val=" HIT-&gt;HMC 견적(3900)"/>
      <sheetName val="Gra¦)_x0"/>
      <sheetName val="_VWVU)_x"/>
      <sheetName val="Equipment_Rates"/>
      <sheetName val="STAIR-A"/>
      <sheetName val="B1"/>
      <sheetName val="Estimation"/>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_prog_figs_-u5_and_total"/>
      <sheetName val="_VWVU))tÏØ0__1"/>
      <sheetName val="PB"/>
      <sheetName val="Finansal tamamlanma Eğrisi"/>
      <sheetName val="May 05"/>
      <sheetName val="April 05"/>
      <sheetName val="Aug 05"/>
      <sheetName val="July 05"/>
      <sheetName val="June 05"/>
      <sheetName val="Nov 05"/>
      <sheetName val="Oct 05"/>
      <sheetName val="Sep 05"/>
      <sheetName val="Tables"/>
      <sheetName val="Config-C"/>
      <sheetName val="Service"/>
      <sheetName val="11"/>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Dropdown List"/>
      <sheetName val="Calculations"/>
      <sheetName val="Dash board"/>
      <sheetName val="Harewood"/>
      <sheetName val="Detbal"/>
      <sheetName val="[SHOPLIST.xls]/VWVU))tÏØ0__4"/>
      <sheetName val="2 Plex"/>
      <sheetName val="Sheet1 (2)"/>
      <sheetName val="4 Plex"/>
      <sheetName val="6 Plex "/>
      <sheetName val="Detailed Summary"/>
      <sheetName val="Sheet1 (3)"/>
      <sheetName val="Sheet1 (4)"/>
      <sheetName val="Print"/>
      <sheetName val="HB CEC schd 4.2"/>
      <sheetName val="HB CEC schd 4.3"/>
      <sheetName val="HB CEC schd 5.2"/>
      <sheetName val="HB CEC schd 6.2"/>
      <sheetName val="HB CEC schd 7.2"/>
      <sheetName val="HB CEC schd 9.2"/>
      <sheetName val="Doha Farm"/>
      <sheetName val="precast RC element"/>
      <sheetName val="pile Fabrication"/>
      <sheetName val="New Bld"/>
      <sheetName val="BHANDUP"/>
      <sheetName val="Bill-1"/>
      <sheetName val="PRL"/>
      <sheetName val="Div.07 Thermal &amp; Moisture"/>
      <sheetName val="Data Validation"/>
      <sheetName val="TOSHIBA-Structure"/>
      <sheetName val="NKC6"/>
      <sheetName val="Div26 - Elect"/>
      <sheetName val="CHUNG CU CARRILON"/>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GS"/>
      <sheetName val="1 - Main Building"/>
      <sheetName val="1 - Summary"/>
      <sheetName val="2 - Landscaping Works"/>
      <sheetName val="2 - Summary"/>
      <sheetName val="4 - Bldg Infra"/>
      <sheetName val="4 - Summary"/>
      <sheetName val="Trade Summary"/>
      <sheetName val="Summary "/>
      <sheetName val="B04-A - DIA SUDEER"/>
      <sheetName val="04D - Tanmyat"/>
      <sheetName val="13- B04-B &amp; C"/>
      <sheetName val=" SITE 09 B04-B&amp;C-AFAQ"/>
      <sheetName val="工程量"/>
      <sheetName val="Cost_any"/>
      <sheetName val="Set"/>
      <sheetName val="Model"/>
      <sheetName val="CONSTRUCTION COMPONENT"/>
      <sheetName val="[SHOPLIST.xls]/VWVU))tÏØ0__5"/>
      <sheetName val="[SHOPLIST.xls]/VWVU))tÏØ0__6"/>
      <sheetName val="[SHOPLIST.xls]/VWVU))tÏØ0__7"/>
      <sheetName val="70,/0s«iÆøí¬"/>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_prog_figs_-u5_and_total1"/>
      <sheetName val="_VWVU))tÏØ0__2"/>
      <sheetName val="Floor_Box_2"/>
      <sheetName val="[SHOPLIST_xls][SHOPLIST_xls][SH"/>
      <sheetName val="Site_Dev_BOQ"/>
      <sheetName val="Status Summary"/>
      <sheetName val="Report"/>
      <sheetName val="AOP Summary-2"/>
      <sheetName val="P-Sum-Cab"/>
      <sheetName val="B2-DV No.02"/>
      <sheetName val="Sheet Index"/>
      <sheetName val="PROCTOR"/>
      <sheetName val="钢筋"/>
      <sheetName val="Balance Sheet"/>
      <sheetName val="Dash_board"/>
      <sheetName val="Data_Sheet"/>
      <sheetName val="tender_allowances"/>
      <sheetName val="_Summary_BKG_034"/>
      <sheetName val="BILL_3R"/>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P1926-H2B Pkg 2A&amp;2B"/>
      <sheetName val="P1940-H2B Pkg 1 Guestrooms"/>
      <sheetName val="P1929-DHCT"/>
      <sheetName val="[SHOPLIST.xls][SHOPLIST.xls]/VW"/>
      <sheetName val="Build-up"/>
      <sheetName val="E_H_-_H__W_P_3"/>
      <sheetName val="E__H__Treatment_for_pile_cap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Cashflow_projection3"/>
      <sheetName val="4"/>
      <sheetName val="Core Data"/>
      <sheetName val="[SHOPLIST.xls][SH"/>
      <sheetName val="70,/0s«iÆøí¬i1"/>
      <sheetName val="70,/0s«_iÆø_í¬"/>
      <sheetName val="[SHOPLIST.xls]70_"/>
      <sheetName val="70,/0s«iÆøí¬i2"/>
      <sheetName val="70,/0s«iÆøí¬i3"/>
      <sheetName val="[SHOPLIST_xls]703"/>
      <sheetName val="[SHOPLIST_xls]70_"/>
      <sheetName val="_SHOPLIST_xls_70"/>
      <sheetName val="_SHOPLIST_xls_70,_0s«iÆøí¬i"/>
      <sheetName val="Rate_analysis14"/>
      <sheetName val="[SHOPLIST_xls]70,3"/>
      <sheetName val="Base_BM-rebar3"/>
      <sheetName val="[SHOPLIST_xls]/VW3"/>
      <sheetName val="Service_Type3"/>
      <sheetName val="Contract_Division3"/>
      <sheetName val="SubContract_Type3"/>
      <sheetName val="_SHOPLIST_xls_703"/>
      <sheetName val="_SHOPLIST_xls_70,_0s«iÆøí¬i3"/>
      <sheetName val="[SHOPLIST_xls][SHOPLIST_xls][S3"/>
      <sheetName val="Service_Type2"/>
      <sheetName val="Contract_Division2"/>
      <sheetName val="SubContract_Type2"/>
      <sheetName val="_SHOPLIST_xls_702"/>
      <sheetName val="_SHOPLIST_xls_70,_0s«iÆøí¬i2"/>
      <sheetName val="Service_Type1"/>
      <sheetName val="Contract_Division1"/>
      <sheetName val="SubContract_Type1"/>
      <sheetName val="_SHOPLIST_xls_701"/>
      <sheetName val="_SHOPLIST_xls_70,_0s«iÆøí¬i1"/>
      <sheetName val="02"/>
      <sheetName val="03"/>
      <sheetName val="04"/>
      <sheetName val="01"/>
      <sheetName val="PLT-SUM"/>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VU))tÏØ0__8"/>
      <sheetName val="[SHOPLIST_xls]/VWVU))tÏØ0__9"/>
      <sheetName val="[SHOPLIST_xls][SHOPLIST_xls]711"/>
      <sheetName val="Dash_board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st_Heading"/>
      <sheetName val="D_&amp;_W_sizes"/>
      <sheetName val="SOPMA_DD"/>
      <sheetName val="PRICE_INFO"/>
      <sheetName val="RC_SUMMARY"/>
      <sheetName val="LABOUR_PRODUCTIVITY-TAV"/>
      <sheetName val="MATERIAL_PRICES"/>
      <sheetName val="P-100_MRF_DB_R1"/>
      <sheetName val="Attach_4-18"/>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Attach_4-182"/>
      <sheetName val="Area_Breakdown_PER_LEVEL_LINK5"/>
      <sheetName val="CF_Input5"/>
      <sheetName val="DATA_INPUT5"/>
      <sheetName val="Vordruck-Nr__7_1_3_D5"/>
      <sheetName val="M&amp;A_D5"/>
      <sheetName val="M&amp;A_E5"/>
      <sheetName val="M&amp;A_G5"/>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Attach_4-181"/>
      <sheetName val="Area_Breakdown_PER_LEVEL_LINK4"/>
      <sheetName val="CF_Input4"/>
      <sheetName val="DATA_INPUT4"/>
      <sheetName val="Vordruck-Nr__7_1_3_D4"/>
      <sheetName val="M&amp;A_D4"/>
      <sheetName val="M&amp;A_E4"/>
      <sheetName val="M&amp;A_G4"/>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PDT(L)1"/>
      <sheetName val="slipsumpR"/>
      <sheetName val="HWDG"/>
      <sheetName val="ARBQ"/>
      <sheetName val="Estimate for approval"/>
      <sheetName val="Estimate_for_approval"/>
      <sheetName val="ce"/>
      <sheetName val="Rate_analysis15"/>
      <sheetName val="Finansal_tamamlanma_Eğrisi"/>
      <sheetName val="Balance_Sheet"/>
      <sheetName val="2_Plex"/>
      <sheetName val="Sheet1_(2)"/>
      <sheetName val="4_Plex"/>
      <sheetName val="6_Plex_"/>
      <sheetName val="Detailed_Summary"/>
      <sheetName val="Sheet1_(3)"/>
      <sheetName val="Sheet1_(4)"/>
      <sheetName val="Specialist"/>
      <sheetName val="Manpower"/>
      <sheetName val="Deliverables"/>
      <sheetName val="Comp equip"/>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Laundry"/>
      <sheetName val="主材价格"/>
      <sheetName val="_SHOPLIST.xls__SHOPLIST.xls_70"/>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SHOPLIST.xls__SHOPLIST.xls_70_"/>
      <sheetName val="공문"/>
      <sheetName val="____ ___ __"/>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70,/0s«i_x"/>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DDL"/>
      <sheetName val="SCHEDULE"/>
      <sheetName val="Recon Template"/>
      <sheetName val="[SHOPLIST.xls]70_x0000_,/0_x0000_s«_x0008_i_x"/>
      <sheetName val="EE-PROP"/>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Det_Des"/>
      <sheetName val="DRUM"/>
      <sheetName val="ICM"/>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L3-WBS Mapping"/>
      <sheetName val="BAFO CCL Submission"/>
      <sheetName val="Abs PMRL"/>
      <sheetName val="Quotation FM administration"/>
      <sheetName val="Quotation"/>
      <sheetName val="Quotation Visitor and Sec"/>
      <sheetName val="Service Charge"/>
      <sheetName val="Edwards"/>
      <sheetName val="CABLES "/>
      <sheetName val="Quotation Offices 108,9,10,11)"/>
      <sheetName val="Quotation modification"/>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SHOPLIST.xls]/VWVU))tÏØ0__8"/>
      <sheetName val="[SHOPLIST.xls]/VWVU))tÏØ0__9"/>
      <sheetName val="税费"/>
      <sheetName val="L (4)"/>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BOQ.1.92"/>
      <sheetName val="Sheet_Index"/>
      <sheetName val="Section_by_layers_old"/>
      <sheetName val="Steel-Circular"/>
      <sheetName val="Backup"/>
      <sheetName val="Master data"/>
      <sheetName val="집계표"/>
      <sheetName val="개시대사 (2)"/>
      <sheetName val="MAIN SUMMARY"/>
      <sheetName val="S"/>
      <sheetName val="[SHOPLIST_xls][SH"/>
      <sheetName val="TBEAM"/>
      <sheetName val="[SHOPLIST.xls]/VWVU))tÏØ0__10"/>
      <sheetName val="[SHOPLIST.xls]/VWVU))tÏØ0__11"/>
      <sheetName val="FLOOR AND CEILING"/>
      <sheetName val="area comp 2011 01 18 (2)"/>
      <sheetName val="Bill3-Basement"/>
      <sheetName val="drop down lists"/>
      <sheetName val="PH 5"/>
      <sheetName val="BM"/>
      <sheetName val="T&amp;M"/>
      <sheetName val="[SHOPLIST_xls]/VWVU))tÏØ0  "/>
      <sheetName val="Staff"/>
      <sheetName val="Staff OLD "/>
      <sheetName val="piedathot"/>
      <sheetName val="projcasflo"/>
      <sheetName val="supdata"/>
      <sheetName val="devbud"/>
      <sheetName val="Pivots"/>
      <sheetName val="Basic Rate"/>
      <sheetName val="MASTER_RATE ANALYSIS"/>
      <sheetName val="BQLIST"/>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Cumulative Rail "/>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SHOPLIST.xls]70,/0s«iÆøí¬"/>
      <sheetName val="Bill No.1"/>
      <sheetName val="Portfolio List"/>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Validation"/>
      <sheetName val=" Estimate  "/>
      <sheetName val="Equip."/>
      <sheetName val="Book1"/>
      <sheetName val="6.2 Floor Finishes"/>
      <sheetName val="Wordsdata"/>
      <sheetName val="Ref Arch"/>
      <sheetName val="TABLO-3"/>
      <sheetName val="Transport"/>
      <sheetName val="Indirect"/>
      <sheetName val="Micro"/>
      <sheetName val="Asset Desc"/>
      <sheetName val="Other Cost Norms"/>
      <sheetName val="Gene��_x0008_i_x0000__x0000__x0014__x0000_0."/>
      <sheetName val="70_x0000_,/0_x0000_s�_x0008_i_x0000_��_x0003_��_x0008_i_x0000_"/>
      <sheetName val="Top_sh_x0000__x0000__x0001_Ԁ"/>
      <sheetName val="IO"/>
      <sheetName val="FAL intern"/>
      <sheetName val="Electrical_database"/>
      <sheetName val="Ledger"/>
      <sheetName val="Data "/>
      <sheetName val="CIF_COST_ITEM"/>
      <sheetName val="Rates_for_public_areas"/>
      <sheetName val="Detail Page"/>
      <sheetName val="Process"/>
      <sheetName val="Refinery"/>
      <sheetName val="Fructose"/>
      <sheetName val="Utilities"/>
      <sheetName val="Pipesizes"/>
      <sheetName val="intr_stool_brkup_x0000_"/>
      <sheetName val="SLHW"/>
      <sheetName val="BoQ-22-8-2019"/>
      <sheetName val="Tech"/>
      <sheetName val="Account Codes"/>
      <sheetName val="WATER DUCT - IC 21"/>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SHOPLIST.xls]70,/0s«i_x"/>
      <sheetName val="[SHOPLIST.xls]70,/0s«iÆøí¬i1"/>
      <sheetName val="[SHOPLIST.xls]70,/0s«_iÆø_í¬"/>
      <sheetName val="[SHOPLIST.xls]70,/0s«iÆøí¬i2"/>
      <sheetName val="[SHOPLIST.xls]70,/0s«iÆøí¬i3"/>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Comp_equip"/>
      <sheetName val="Weekly"/>
      <sheetName val="S-Curve Update"/>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Item List OLD"/>
      <sheetName val="KEYFIGURES"/>
      <sheetName val="[SHOPLIST_xls][SHOPLIST_xls]/VW"/>
      <sheetName val="National"/>
      <sheetName val="[SHOPLIST.xls]70___0_s__i_____2"/>
      <sheetName val="[SHOPLIST.xls]_VW__VU_________2"/>
      <sheetName val="[SHOPLIST.xls]_VW__VU_________3"/>
      <sheetName val="[SHOPLIST.xls]70_x005f_x0000___0_x0_2"/>
      <sheetName val="/VWVU))"/>
      <sheetName val="701"/>
      <sheetName val="70,1"/>
      <sheetName val="[SHOPLIST_xls][S1"/>
      <sheetName val="702"/>
      <sheetName val="70,2"/>
      <sheetName val="[SHOPLIST_xls][S2"/>
      <sheetName val="Drop down"/>
      <sheetName val="[SHOPLIST.xls]70_x005f_x0000_,/0_x000"/>
      <sheetName val="[SHOPLIST.xls]70___0_s__i_____3"/>
      <sheetName val="Div 10-Specialities "/>
      <sheetName val="MALE &amp; FEMALE "/>
      <sheetName val="DISABLE"/>
      <sheetName val="VIP"/>
      <sheetName val="ABLUTION"/>
      <sheetName val="JANITOR"/>
      <sheetName val="Div Summary"/>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ورقة2"/>
      <sheetName val="LTR-2"/>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ConferenceCentre_옰ʒ䄂ʒ鵠ʐ䄂ʒ閐̐脭め_x0005_"/>
      <sheetName val="_board7"/>
      <sheetName val="_boaboard (1)"/>
      <sheetName val="Core_Data"/>
      <sheetName val="P1926-H2B_Pkg_2A&amp;2B"/>
      <sheetName val="P1940-H2B_Pkg_1_Guestrooms"/>
      <sheetName val="Recon_Template"/>
      <sheetName val="BUAs and Sales Forecast"/>
      <sheetName val="Lagoons Breakdown Prices"/>
      <sheetName val="Cover HW Z2 "/>
      <sheetName val="TOTAL WORK"/>
      <sheetName val="part 3"/>
      <sheetName val="pile Length for Easter fence"/>
      <sheetName val="Démol."/>
      <sheetName val="Ravalement"/>
      <sheetName val="GAE8'97"/>
      <sheetName val="Overall"/>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
      <sheetName val="70_"/>
      <sheetName val="703"/>
      <sheetName val="70,/0s«iÆøí¬i4"/>
      <sheetName val="[SHOPLIST.xls]/VW"/>
      <sheetName val="70,/0s«iÆøí¬i5"/>
      <sheetName val="MI"/>
      <sheetName val="WIP"/>
      <sheetName val="BORDGC"/>
      <sheetName val="Drop_Down_Data"/>
      <sheetName val="Rules_"/>
      <sheetName val="L3-WBS_Mapping"/>
      <sheetName val="BAFO_CCL_Submission"/>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quotation_"/>
      <sheetName val="Bill_5_-_Carpark"/>
      <sheetName val="BOQ_-_summary__3"/>
      <sheetName val="NKSC_thue"/>
      <sheetName val="05__Data_Cash_Flow"/>
      <sheetName val="MTO_REV_2(ARMOR)"/>
      <sheetName val="Drop_Down_Data1"/>
      <sheetName val="Rules_1"/>
      <sheetName val="L3-WBS_Mapping1"/>
      <sheetName val="BAFO_CCL_Submission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MFG"/>
      <sheetName val="Surbhi"/>
      <sheetName val="XL4Test5"/>
      <sheetName val="P-Ins &amp; Bonds"/>
      <sheetName val="Basic_Rate"/>
      <sheetName val="MASTER_RATE_ANALYSIS"/>
      <sheetName val="P-Ins_&amp;_Bonds"/>
      <sheetName val="BFS"/>
      <sheetName val="BQMPALOC"/>
      <sheetName val="COLUMNS"/>
      <sheetName val="VESSELS "/>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70,/0s«iÆøí¬i6"/>
      <sheetName val="/VW1"/>
      <sheetName val="70,/0s«iÆøí¬i7"/>
      <sheetName val="/VW2"/>
      <sheetName val="/VWVU))tÏØ0__21"/>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0"/>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Spacing of Delineators"/>
      <sheetName val="_SHOPLIST.xls__VWVU))tÏØ0__5"/>
      <sheetName val="___________2"/>
      <sheetName val="_SHOPLIST.xls__VWVU))tÏØ0__6"/>
      <sheetName val="___________3"/>
      <sheetName val="_SHOPLIST.xls__VWVU))tÏØ0__7"/>
      <sheetName val="___________4"/>
      <sheetName val="_SHOPLIST_xls__SHOPLIST_xls_704"/>
      <sheetName val="Geneí¬_x005f_x0008_"/>
      <sheetName val="70_x005f_x0000_,_0_"/>
      <sheetName val="_SHOPLIST_xls_70,"/>
      <sheetName val="___________5"/>
      <sheetName val="_SHOPLIST_xls__SHOPLIST_xls_705"/>
      <sheetName val="_SHOPLIST_xls__VW"/>
      <sheetName val="_SHOPLIST_xls__VWVU))tÏØ0__"/>
      <sheetName val="_SHOPLIST_xls__VWVU))tÏØ0__1"/>
      <sheetName val="_SHOPLIST_xls__VWVU))"/>
      <sheetName val="_SHOPLIST_xls__SHOPLIST_xls__SH"/>
      <sheetName val="_SHOPLIST_xls__VWVU))tÏØ0__11"/>
      <sheetName val="_SHOPLIST_xls__VWVU))tÏØ0__2"/>
      <sheetName val="_SHOPLIST_xls__VWVU))tÏØ0__3"/>
      <sheetName val="_SHOPLIST_xls_70,_0s«_iÆø_í¬_i"/>
      <sheetName val="_SHOPLIST_xls_70_,_0_s«i_Æøí¬i_"/>
      <sheetName val="___________6"/>
      <sheetName val="_SHOPLIST_xls__SHOPLIST_xls_706"/>
      <sheetName val="_SHOPLIST_xls__VW1"/>
      <sheetName val="_SHOPLIST_xls__SHOPLIST_xls__S1"/>
      <sheetName val="_SHOPLIST_xls__SHOPLIST_xls_707"/>
      <sheetName val="___________7"/>
      <sheetName val="_SHOPLIST_xls__SHOPLIST_xls_708"/>
      <sheetName val="_SHOPLIST_xls__VW2"/>
      <sheetName val="_SHOPLIST_xls__VWVU))tÏØ0__4"/>
      <sheetName val="_SHOPLIST_xls__VWVU))tÏØ0__5"/>
      <sheetName val="_SHOPLIST_xls__SHOPLIST_xls__S2"/>
      <sheetName val="_SHOPLIST_xls__SHOPLIST_xls_709"/>
      <sheetName val="_SHOPLIST_xls_70,1"/>
      <sheetName val="_SHOPLIST_xls__VWVU))tÏØ0__12"/>
      <sheetName val="_SHOPLIST_xls__VWVU))tÏØ0__21"/>
      <sheetName val="_SHOPLIST_xls__VWVU))tÏØ0__31"/>
      <sheetName val="_SHOPLIST_xls_70,_0s«_iÆø_í¬_i1"/>
      <sheetName val="_SHOPLIST_xls_70_,_0_s«i_Æøí¬i1"/>
      <sheetName val="_SHOPLIST_xls__VWVU))tÏØ0__6"/>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70,_0s«iÆøí¬i8"/>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VWVU))tÏØ0__41"/>
      <sheetName val="_SHOPLIST_xls__SHOPLIST_xls_721"/>
      <sheetName val="_SHOPLIST_xls__SHOPLIST_xls__S8"/>
      <sheetName val="_SHOPLIST_xls_70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VWVU))tÏØ0__14"/>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VWVU))tÏØ0__13"/>
      <sheetName val="_SHOPLIST_xls_70,_0s«iÆøí¬i9"/>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Top_s灨ὔ밀ὔ턀"/>
      <sheetName val="Top_s๨ꫝ_x0000__x0000_퀀"/>
      <sheetName val="[SHOPLIST.xls][SHOPLIST.xls]70?"/>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SHOPLIST_xls]/VWVU))tÏØ0__81"/>
      <sheetName val="[SHOPLIST_xls]/VWVU))tÏØ0__91"/>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8.0 Programme"/>
      <sheetName val="Bill 3 Boutique"/>
      <sheetName val="MATERIALS"/>
      <sheetName val="GFA_HQ_Building32"/>
      <sheetName val="GFA_Conference31"/>
      <sheetName val="BQ_External31"/>
      <sheetName val="Projet,_methodes_&amp;_couts29"/>
      <sheetName val="Risques_majeurs_&amp;_Frais_Ind_29"/>
      <sheetName val="Penthouse_Apartment30"/>
      <sheetName val="LABOUR_HISTOGRAM31"/>
      <sheetName val="StattCo_yCharges30"/>
      <sheetName val="Chiet_tinh_dz2230"/>
      <sheetName val="Chiet_tinh_dz3530"/>
      <sheetName val="Raw_Data30"/>
      <sheetName val="CT_Thang_Mo30"/>
      <sheetName val="@risk_rents_and_incentives30"/>
      <sheetName val="Car_park_lease30"/>
      <sheetName val="Net_rent_analysis30"/>
      <sheetName val="Poz-1_30"/>
      <sheetName val="Lab_Cum_Hist30"/>
      <sheetName val="Graph_Data_(DO_NOT_PRINT)30"/>
      <sheetName val="budget_summary_(2)29"/>
      <sheetName val="Budget_Analysis_Summary29"/>
      <sheetName val="Bill_No__230"/>
      <sheetName val="LEVEL_SHEET30"/>
      <sheetName val="SPT_vs_PHI30"/>
      <sheetName val="CT__PL29"/>
      <sheetName val="FOL_-_Bar30"/>
      <sheetName val="Customize_Your_Invoice30"/>
      <sheetName val="HVAC_BoQ30"/>
      <sheetName val="Tender_Summary30"/>
      <sheetName val="Insurance_Ext30"/>
      <sheetName val="Top_sheet29"/>
      <sheetName val="intr_stool_brkup29"/>
      <sheetName val="PROJECT_BRIEF27"/>
      <sheetName val="Body_Sheet29"/>
      <sheetName val="1_0_Executive_Summary29"/>
      <sheetName val="2_Div_14_27"/>
      <sheetName val="Bill_228"/>
      <sheetName val="Ap_A27"/>
      <sheetName val="Bill_127"/>
      <sheetName val="Bill_327"/>
      <sheetName val="Bill_427"/>
      <sheetName val="Bill_527"/>
      <sheetName val="Bill_627"/>
      <sheetName val="Bill_727"/>
      <sheetName val="SHOPLIST_xls26"/>
      <sheetName val="C_(3)27"/>
      <sheetName val="Invoice_Summary26"/>
      <sheetName val="beam-reinft-IIInd_floor26"/>
      <sheetName val="Dubai_golf26"/>
      <sheetName val="POWER_ASSUMPTIONS26"/>
      <sheetName val="beam-reinft-machine_rm26"/>
      <sheetName val="Civil_Boq25"/>
      <sheetName val="WITHOUT_C&amp;I_PROFIT_(3)25"/>
      <sheetName val="Activity_List25"/>
      <sheetName val="Softscape_Buildup25"/>
      <sheetName val="Mat'l_Rate25"/>
      <sheetName val="HIRED_LABOUR_CODE23"/>
      <sheetName val="PA-_Consutant_23"/>
      <sheetName val="foot-slab_reinft23"/>
      <sheetName val="DETAILED__BOQ23"/>
      <sheetName val="M-Book_for_Conc23"/>
      <sheetName val="M-Book_for_FW23"/>
      <sheetName val="BILL_COV23"/>
      <sheetName val="Ra__stair23"/>
      <sheetName val="VALVE_CHAMBERS22"/>
      <sheetName val="Fire_Hydrants22"/>
      <sheetName val="B_GATE_VALVE22"/>
      <sheetName val="Sub_G1_Fire22"/>
      <sheetName val="Sub_G12_Fire22"/>
      <sheetName val="Day_work22"/>
      <sheetName val="Materials_Cost(PCC)22"/>
      <sheetName val="India_F&amp;S_Template22"/>
      <sheetName val="IO_LIST22"/>
      <sheetName val="Material_22"/>
      <sheetName val="Quote_Sheet22"/>
      <sheetName val="Eq__Mobilization21"/>
      <sheetName val="Working_for_RCC21"/>
      <sheetName val="B185-B-9_121"/>
      <sheetName val="B185-B-9_221"/>
      <sheetName val="BOQ_Direct_selling_cost22"/>
      <sheetName val="CHART_OF_ACCOUNTS21"/>
      <sheetName val="E-Bill_No_6_A-O21"/>
      <sheetName val="B09_121"/>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PMWeb_data21"/>
      <sheetName val="w't_table20"/>
      <sheetName val="2_2)Revised_Cash_Flow20"/>
      <sheetName val="Elemental_Buildup20"/>
      <sheetName val="PointNo_520"/>
      <sheetName val="SS_MH21"/>
      <sheetName val="Chiet_t20"/>
      <sheetName val="Staffing_and_Rates_IA20"/>
      <sheetName val="Index_List20"/>
      <sheetName val="Type_List20"/>
      <sheetName val="File_Types20"/>
      <sheetName val="입찰내역_발주처_양식20"/>
      <sheetName val="Material_List_20"/>
      <sheetName val="PRECAST_lightconc-II22"/>
      <sheetName val="Item-_Compact18"/>
      <sheetName val="final_abstract22"/>
      <sheetName val="E_&amp;_R18"/>
      <sheetName val="B6_2_19"/>
      <sheetName val="LIST_DO_NOT_REMOVE19"/>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Summary_of_Work18"/>
      <sheetName val="Staff_Acco_18"/>
      <sheetName val="TBAL9697_-group_wise__sdpl18"/>
      <sheetName val="Employee_List18"/>
      <sheetName val="Project_Cost_Breakdown18"/>
      <sheetName val="Рабочий_лист17"/>
      <sheetName val="Rate_summary17"/>
      <sheetName val="Annex_1_Sect_3a18"/>
      <sheetName val="Annex_1_Sect_3a_118"/>
      <sheetName val="Annex_1_Sect_3b18"/>
      <sheetName val="Annex_1_Sect_3c18"/>
      <sheetName val="HOURLY_RATES18"/>
      <sheetName val="RAB_AR&amp;STR17"/>
      <sheetName val="SITE_WORK17"/>
      <sheetName val="Back_up17"/>
      <sheetName val="PT_141-_Site_A_Landscape17"/>
      <sheetName val="INDIGINEOUS_ITEMS_17"/>
      <sheetName val="Duct_Accesories17"/>
      <sheetName val="????_???_??17"/>
      <sheetName val="d-safe_DELUXE17"/>
      <sheetName val="Common_Variables17"/>
      <sheetName val="train_cash17"/>
      <sheetName val="accom_cash17"/>
      <sheetName val="Mall_waterproofing17"/>
      <sheetName val="MSCP_waterproofing17"/>
      <sheetName val="[SHOPLIST_xls]70,/0s«iÆøí¬i17"/>
      <sheetName val="Labour_&amp;_Plant17"/>
      <sheetName val="GPL_Revenu_Update17"/>
      <sheetName val="DO_NOT_TOUCH17"/>
      <sheetName val="Work_Type17"/>
      <sheetName val="[SHOPLIST_xls][SHOPLIST_xls]729"/>
      <sheetName val="Ave_wtd_rates17"/>
      <sheetName val="Debits_as_on_12_04_0817"/>
      <sheetName val="STAFFSCHED_17"/>
      <sheetName val="TRIAL_BALANCE17"/>
      <sheetName val="Geneí¬_i16"/>
      <sheetName val="PROJECT_BRIEF(EX_NEW)17"/>
      <sheetName val="Cashflow_projection12"/>
      <sheetName val="PPA_Summary13"/>
      <sheetName val="Risk_Breakdown_Structure16"/>
      <sheetName val="AREA_OF_APPLICATION16"/>
      <sheetName val="steel_total16"/>
      <sheetName val="ELE_BOQ16"/>
      <sheetName val="Area_Breakdown_PER_LEVEL_LINK12"/>
      <sheetName val="CF_Input12"/>
      <sheetName val="DATA_INPUT12"/>
      <sheetName val="Vordruck-Nr__7_1_3_D12"/>
      <sheetName val="M&amp;A_D12"/>
      <sheetName val="M&amp;A_E12"/>
      <sheetName val="M&amp;A_G12"/>
      <sheetName val="Floor_Box_14"/>
      <sheetName val="[SHOPLIST_xls]7012"/>
      <sheetName val="[SHOPLIST_xls]70,12"/>
      <sheetName val="Base_BM-rebar12"/>
      <sheetName val="Z-_GENERAL_PRICE_SUMMARY13"/>
      <sheetName val="Equipment_Rates12"/>
      <sheetName val="[SHOPLIST_xls][SHOPLIST_xls]730"/>
      <sheetName val="E_H_-_H__W_P_12"/>
      <sheetName val="E__H__Treatment_for_pile_cap12"/>
      <sheetName val="%_prog_figs_-u5_and_total13"/>
      <sheetName val="Service_Type10"/>
      <sheetName val="Contract_Division10"/>
      <sheetName val="SubContract_Type10"/>
      <sheetName val="Resumo_Empreitadas13"/>
      <sheetName val="Data_Sheet12"/>
      <sheetName val="tender_allowances12"/>
      <sheetName val="_Summary_BKG_03412"/>
      <sheetName val="BILL_3R12"/>
      <sheetName val="1_2_Staff_Schedule13"/>
      <sheetName val="[SHOPLIST_xls]/VW12"/>
      <sheetName val="BLOCK-A_(MEA_SHEET)12"/>
      <sheetName val="[SHOPLIST_xls][SHOPLIST_xls][12"/>
      <sheetName val="Materials_12"/>
      <sheetName val="Attach_4-189"/>
      <sheetName val="Labour_Costs12"/>
      <sheetName val="Ewaan_Show_Kitchen_(2)9"/>
      <sheetName val="Cash_Flow_Working9"/>
      <sheetName val="MN_T_B_9"/>
      <sheetName val="Mix_Design13"/>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Bill_1012"/>
      <sheetName val="Cost_Heading9"/>
      <sheetName val="2F_회의실견적(5_14_일대)5"/>
      <sheetName val="_HIT-&gt;HMC_견적(3900)5"/>
      <sheetName val="Appendix_B5"/>
      <sheetName val="PRICE_INFO9"/>
      <sheetName val="RC_SUMMARY9"/>
      <sheetName val="LABOUR_PRODUCTIVITY-TAV9"/>
      <sheetName val="MATERIAL_PRICES9"/>
      <sheetName val="P-100_MRF_DB_R19"/>
      <sheetName val="Site_Dev_BOQ12"/>
      <sheetName val="D_&amp;_W_sizes9"/>
      <sheetName val="SOPMA_DD9"/>
      <sheetName val="Finansal_tamamlanma_Eğrisi3"/>
      <sheetName val="BOQ_(2)3"/>
      <sheetName val="LABOUR_RATE3"/>
      <sheetName val="Material_Rate3"/>
      <sheetName val="Labor_abs-PW3"/>
      <sheetName val="Labor_abs-NMR3"/>
      <sheetName val="kppl_pl3"/>
      <sheetName val="Basic_Rates3"/>
      <sheetName val="Combined_Results_3"/>
      <sheetName val="Labour_Rate_9"/>
      <sheetName val="[SHOPLIST_xls]/VWVU))tÏØ0__67"/>
      <sheetName val="[SHOPLIST_xls]70,/0s«_iÆø_í¬_12"/>
      <sheetName val="[SHOPLIST_xls]70?,/0?s«i?Æøí¬12"/>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Div_07_Thermal_&amp;_Moisture3"/>
      <sheetName val="Data_Validation3"/>
      <sheetName val="Div26_-_Elect3"/>
      <sheetName val="CHUNG_CU_CARRILON3"/>
      <sheetName val="precast_RC_element3"/>
      <sheetName val="pile_Fabrication3"/>
      <sheetName val="New_Bld3"/>
      <sheetName val="[SHOPLIST_xls]/VWVU))tÏØ0__68"/>
      <sheetName val="Dash_board12"/>
      <sheetName val="HB_CEC_schd_4_23"/>
      <sheetName val="HB_CEC_schd_4_33"/>
      <sheetName val="HB_CEC_schd_5_23"/>
      <sheetName val="HB_CEC_schd_6_23"/>
      <sheetName val="HB_CEC_schd_7_23"/>
      <sheetName val="HB_CEC_schd_9_23"/>
      <sheetName val="Doha_Farm3"/>
      <sheetName val="Dropdown_List3"/>
      <sheetName val="CIF_COST_ITEM1"/>
      <sheetName val="Rates_for_public_areas1"/>
      <sheetName val="[SHOPLIST_xls][SHOPLIST_xls]731"/>
      <sheetName val="Recon_Template1"/>
      <sheetName val="[SHOPLIST_xls]/VWVU))tÏØ0__69"/>
      <sheetName val="[SHOPLIST_xls]/VWVU))tÏØ0__70"/>
      <sheetName val="[SHOPLIST_xls][SHOPLIST_xls]/V1"/>
      <sheetName val="Core_Data1"/>
      <sheetName val="[SHOPLIST_xls]/VWVU))tÏØ0__82"/>
      <sheetName val="[SHOPLIST_xls]/VWVU))tÏØ0__92"/>
      <sheetName val="P1926-H2B_Pkg_2A&amp;2B1"/>
      <sheetName val="P1940-H2B_Pkg_1_Guestrooms1"/>
      <sheetName val="BOQ_1_921"/>
      <sheetName val="Abs_PMRL1"/>
      <sheetName val="[SHOPLIST_xls]/VWVU))tÏØ0__73"/>
      <sheetName val="[SHOPLIST_xls]/VWVU))tÏØ0__74"/>
      <sheetName val="[SHOPLIST_xls]/VWVU))tÏØ0__75"/>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SHOPLIST_xls]70,/0s«iÆøí¬1"/>
      <sheetName val="Portfolio_List"/>
      <sheetName val="Initial_Data"/>
      <sheetName val="Package_Status"/>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SHOPLIST.xls]7_9"/>
      <sheetName val="[SHOPLIST.xls][SHOPLIST.xls]_26"/>
      <sheetName val="[SHOPLIST.xls][SHOPLIST.xls]_27"/>
      <sheetName val="[SHOPLIST.xls][SHOPLIST.xls]_28"/>
      <sheetName val="[SHOPLIST.xls][SHOPLIST.xls]_29"/>
      <sheetName val="[SHOPLIST.xls]70___0_s__i_____5"/>
      <sheetName val="Gene��_x0008_i"/>
      <sheetName val="Top_sh"/>
      <sheetName val="[SHOPLIST.xls]_VW__VU_________4"/>
      <sheetName val="[SHOPLIST.xls]_VW__VU_________5"/>
      <sheetName val="[SHOPLIST.xls]70___0_s__i_____6"/>
      <sheetName val="[SHOPLIST.xls]70_x005f_x0000___0_x0_3"/>
      <sheetName val="[SHOPLIST.xls]70___0_s__i_____7"/>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70___0_s__i_____8"/>
      <sheetName val="[SHOPLIST.xls]_VW__VU_________6"/>
      <sheetName val="[SHOPLIST.xls]_VW__VU_________7"/>
      <sheetName val="[SHOPLIST.xls]70_x005f_x0000___0_x0_4"/>
      <sheetName val="[SHOPLIST.xls]70___0_s__i_____9"/>
      <sheetName val="[SHOPLIST.xls]70___0_s__i____10"/>
      <sheetName val="[SHOPLIST.xls][SHOPLIST.xls]_62"/>
      <sheetName val="[SHOPLIST.xls][SHOPLIST.xls]_63"/>
      <sheetName val="[SHOPLIST.xls][SHOPLIST.xls]_64"/>
      <sheetName val="[SHOPLIST.xls]_SHOPLIST_xls_210"/>
      <sheetName val="[SHOPLIST.xls]_SHOPLIST_xls_211"/>
      <sheetName val="[SHOPLIST.xls]_SHOPLIST_xls_212"/>
      <sheetName val="[SHOPLIST.xls]_SHOPLIST_xls_213"/>
      <sheetName val="[SHOPLIST.xls][SHOPLIST.xls]_65"/>
      <sheetName val="[SHOPLIST.xls]_SHOPLIST_xls_214"/>
      <sheetName val="[SHOPLIST.xls]_SHOPLIST_xls_215"/>
      <sheetName val="[SHOPLIST.xls][SHOPLIST.xls]_66"/>
      <sheetName val="[SHOPLIST.xls][SHOPLIST.xls]_67"/>
      <sheetName val="[SHOPLIST.xls][SHOPLIST.xls]_68"/>
      <sheetName val="[SHOPLIST.xls][SHOPLIST.xls]_69"/>
      <sheetName val="[SHOPLIST.xls][SHOPLIST.xls]_70"/>
      <sheetName val="[SHOPLIST.xls]_SHOPLIST_xls_216"/>
      <sheetName val="[SHOPLIST.xls][SHOPLIST.xls]_71"/>
      <sheetName val="[SHOPLIST.xls][SHOPLIST.xls]_72"/>
      <sheetName val="[SHOPLIST.xls][SHOPLIST.xls]_73"/>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SHOPLIST.xls]_74"/>
      <sheetName val="[SHOPLIST.xls][SHOPLIST.xls]_75"/>
      <sheetName val="[SHOPLIST.xls][SHOPLIST.xls]_76"/>
      <sheetName val="[SHOPLIST.xls][SHOPLIST.xls]_77"/>
      <sheetName val="[SHOPLIST.xls][SHOPLIST.xls]_78"/>
      <sheetName val="[SHOPLIST.xls][SHOPLIST.xls]_79"/>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SHOPLIST.xls]_80"/>
      <sheetName val="[SHOPLIST.xls]70_x005f_x005f_x005f_x0000__3"/>
      <sheetName val="[SHOPLIST.xls][SHOPLIST.xls]_81"/>
      <sheetName val="[SHOPLIST.xls][SHOPLIST.xls]_82"/>
      <sheetName val="[SHOPLIST.xls][SHOPLIST.xls]_83"/>
      <sheetName val="[SHOPLIST.xls]_SHOPLIST_xls_317"/>
      <sheetName val="[SHOPLIST.xls]_SHOPLIST_xls_318"/>
      <sheetName val="[SHOPLIST.xls]_SHOPLIST_xls_319"/>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SHOPLIST.xls]_94"/>
      <sheetName val="[SHOPLIST.xls][SHOPLIST.xls]_95"/>
      <sheetName val="[SHOPLIST.xls][SHOPLIST.xls]_96"/>
      <sheetName val="[SHOPLIST.xls][SHOPLIST.xls]_97"/>
      <sheetName val="[SHOPLIST.xls]70___0_s__i____11"/>
      <sheetName val="Landscape No.1"/>
      <sheetName val="MEP No.3"/>
      <sheetName val="BULD.3"/>
      <sheetName val="BLOCK K"/>
      <sheetName val="예가표"/>
      <sheetName val="제출내역 (2)"/>
      <sheetName val="[SHOPLIST.xls][SHOPLIST.xls]_98"/>
      <sheetName val="[SHOPLIST.xls]70,/0s«iÆøí¬i4"/>
      <sheetName val="[SHOPLIST.xls]70,/0s«iÆøí¬i5"/>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SHOPLIST_xls]/VWVU))tÏØ0__76"/>
      <sheetName val="[SHOPLIST_xls]/VWVU))tÏØ0__77"/>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SHOPLIST_xls]/VWVU))tÏØ0__78"/>
      <sheetName val="[SHOPLIST_xls]/VWVU))tÏØ0__79"/>
      <sheetName val="D_&amp;_W_sizes10"/>
      <sheetName val="SOPMA_DD10"/>
      <sheetName val="Finansal_tamamlanma_Eğrisi4"/>
      <sheetName val="May_054"/>
      <sheetName val="April_054"/>
      <sheetName val="Aug_054"/>
      <sheetName val="July_054"/>
      <sheetName val="June_054"/>
      <sheetName val="Nov_054"/>
      <sheetName val="Oct_054"/>
      <sheetName val="Sep_054"/>
      <sheetName val="BOQ_(2)4"/>
      <sheetName val="LABOUR_RATE4"/>
      <sheetName val="Material_Rate4"/>
      <sheetName val="Labor_abs-PW4"/>
      <sheetName val="Labor_abs-NMR4"/>
      <sheetName val="kppl_pl4"/>
      <sheetName val="Basic_Rates4"/>
      <sheetName val="Combined_Results_4"/>
      <sheetName val="Labour_Rate_10"/>
      <sheetName val="[SHOPLIST_xls]/VWVU))tÏØ0__80"/>
      <sheetName val="[SHOPLIST_xls]70,/0s«_iÆø_í¬_13"/>
      <sheetName val="[SHOPLIST_xls]70?,/0?s«i?Æøí¬13"/>
      <sheetName val="Data_I_(2)10"/>
      <sheetName val="rEFERENCES_10"/>
      <sheetName val="1_-_Main_Building3"/>
      <sheetName val="1_-_Summary3"/>
      <sheetName val="2_-_Landscaping_Works3"/>
      <sheetName val="2_-_Summary3"/>
      <sheetName val="4_-_Bldg_Infra3"/>
      <sheetName val="4_-_Summary3"/>
      <sheetName val="Qtys_ZamZam_(Del__before)10"/>
      <sheetName val="Qtys_Relocation_(Del_before)10"/>
      <sheetName val="_Qtys_Sub_&amp;_Tents_(Del__befor10"/>
      <sheetName val="Qtys__Signages_(Del__before)10"/>
      <sheetName val="Qtys_Temporary_Passages_(Del)10"/>
      <sheetName val="_Qtys_Ser__Rooms_(Del_before)10"/>
      <sheetName val="Asset_Allocation_(CR)3"/>
      <sheetName val="Project_Benchmarking3"/>
      <sheetName val="Dashboard_(1)3"/>
      <sheetName val="VO_Agreed_to_Unifier_Sum3"/>
      <sheetName val="VO_Not_yet_Agreed_to_Unifier3"/>
      <sheetName val="VO_Anticipated_to_Unifier3"/>
      <sheetName val="EW_to_Unifier3"/>
      <sheetName val="Prov_Sums3"/>
      <sheetName val="Other_Amounts3"/>
      <sheetName val="Div_07_Thermal_&amp;_Moisture4"/>
      <sheetName val="Data_Validation4"/>
      <sheetName val="Div26_-_Elect4"/>
      <sheetName val="CHUNG_CU_CARRILON4"/>
      <sheetName val="precast_RC_element4"/>
      <sheetName val="pile_Fabrication4"/>
      <sheetName val="New_Bld4"/>
      <sheetName val="[SHOPLIST_xls]/VWVU))tÏØ0__83"/>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2_Plex3"/>
      <sheetName val="Sheet1_(2)3"/>
      <sheetName val="4_Plex3"/>
      <sheetName val="6_Plex_3"/>
      <sheetName val="Detailed_Summary3"/>
      <sheetName val="Sheet1_(3)3"/>
      <sheetName val="Sheet1_(4)3"/>
      <sheetName val="Dash_board13"/>
      <sheetName val="HB_CEC_schd_4_24"/>
      <sheetName val="HB_CEC_schd_4_34"/>
      <sheetName val="HB_CEC_schd_5_24"/>
      <sheetName val="HB_CEC_schd_6_24"/>
      <sheetName val="HB_CEC_schd_7_24"/>
      <sheetName val="HB_CEC_schd_9_24"/>
      <sheetName val="Doha_Farm4"/>
      <sheetName val="Dropdown_List4"/>
      <sheetName val="CIF_COST_ITEM2"/>
      <sheetName val="Rates_for_public_areas2"/>
      <sheetName val="[SHOPLIST_xls][SHOPLIST_xls]734"/>
      <sheetName val="Estimate_for_approval2"/>
      <sheetName val="Balance_Sheet2"/>
      <sheetName val="B-3_2_EB2"/>
      <sheetName val="Trade_Summary2"/>
      <sheetName val="AOP_Summary-24"/>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Sec__A-PQ3"/>
      <sheetName val="Preamble_B3"/>
      <sheetName val="Sec__C-Dayworks3"/>
      <sheetName val="d5_3"/>
      <sheetName val="Sheet_Index2"/>
      <sheetName val="Status_Summary3"/>
      <sheetName val="CONSTRUCTION_COMPONENT2"/>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SHOPLIST_xls][SH2"/>
      <sheetName val="[SHOPLIST_xls]70_2"/>
      <sheetName val="P1926-H2B_Pkg_2A&amp;2B2"/>
      <sheetName val="P1940-H2B_Pkg_1_Guestrooms2"/>
      <sheetName val="BOQ_1_922"/>
      <sheetName val="Abs_PMRL2"/>
      <sheetName val="B2-DV_No_021"/>
      <sheetName val="GENERAL_SUMMARY1"/>
      <sheetName val="SITE_WORKS1"/>
      <sheetName val="WOOD_WORK1"/>
      <sheetName val="THERMAL_&amp;_MOISTURE_1"/>
      <sheetName val="DOORS_&amp;_WINDOWS1"/>
      <sheetName val="Additional_Items1"/>
      <sheetName val="Master_data1"/>
      <sheetName val="[SHOPLIST_xls]/VWVU))tÏØ0__88"/>
      <sheetName val="Staff_OLD_1"/>
      <sheetName val="Comp_equip1"/>
      <sheetName val="Basic_Rate1"/>
      <sheetName val="MASTER_RATE_ANALYSIS1"/>
      <sheetName val="MAIN_SUMMARY1"/>
      <sheetName val="[SHOPLIST_xls]/VWVU))tÏØ0__89"/>
      <sheetName val="[SHOPLIST_xls]/VWVU))tÏØ0__90"/>
      <sheetName val="Appendix-A_-GRAND_SUMMARY1"/>
      <sheetName val="D9_(New_Rate)1"/>
      <sheetName val="Grand_Summary_1"/>
      <sheetName val="Bill_No_01_-_GI_1"/>
      <sheetName val="combined_1"/>
      <sheetName val="summary-Optional_1"/>
      <sheetName val="B14_02_1"/>
      <sheetName val="Prov_Sum_1"/>
      <sheetName val="Contractor_Application1"/>
      <sheetName val="08_MEP_Summary1"/>
      <sheetName val="Addnl_works1"/>
      <sheetName val="B3__Material_on_Site-Detail1"/>
      <sheetName val="Joseph_Record1"/>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umulative_Rail_1"/>
      <sheetName val="TB_ALJADA1"/>
      <sheetName val="Plot_Area1"/>
      <sheetName val="Closing_entries1"/>
      <sheetName val="Executive_Summary1"/>
      <sheetName val="Sales_Tracking_Report_(STR)1"/>
      <sheetName val="Blocking_Tracking_Report_(BTR)1"/>
      <sheetName val="[SHOPLIST_xls]70,/0s«iÆøí¬2"/>
      <sheetName val="Bill_No_11"/>
      <sheetName val="Portfolio_List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L_(4)1"/>
      <sheetName val="Initial_Data1"/>
      <sheetName val="Package_Status1"/>
      <sheetName val="_Estimate__"/>
      <sheetName val="Equip_"/>
      <sheetName val="Account_Codes"/>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iv_Summary"/>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Finansal_tamamlanma_Eğrisi5"/>
      <sheetName val="May_055"/>
      <sheetName val="April_055"/>
      <sheetName val="Aug_055"/>
      <sheetName val="July_055"/>
      <sheetName val="June_055"/>
      <sheetName val="Nov_055"/>
      <sheetName val="Oct_055"/>
      <sheetName val="Sep_055"/>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precast_RC_element5"/>
      <sheetName val="pile_Fabrication5"/>
      <sheetName val="New_Bld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HB_CEC_schd_4_25"/>
      <sheetName val="HB_CEC_schd_4_35"/>
      <sheetName val="HB_CEC_schd_5_25"/>
      <sheetName val="HB_CEC_schd_6_25"/>
      <sheetName val="HB_CEC_schd_7_25"/>
      <sheetName val="HB_CEC_schd_9_25"/>
      <sheetName val="Doha_Farm5"/>
      <sheetName val="Dropdown_List5"/>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B2-DV_No_022"/>
      <sheetName val="GENERAL_SUMMARY2"/>
      <sheetName val="SITE_WORKS2"/>
      <sheetName val="WOOD_WORK2"/>
      <sheetName val="THERMAL_&amp;_MOISTURE_2"/>
      <sheetName val="DOORS_&amp;_WINDOWS2"/>
      <sheetName val="Additional_Items2"/>
      <sheetName val="Master_data2"/>
      <sheetName val="[SHOPLIST_xls]/VWVU))tÏØ0_105"/>
      <sheetName val="Staff_OLD_2"/>
      <sheetName val="Comp_equip2"/>
      <sheetName val="Basic_Rate2"/>
      <sheetName val="MASTER_RATE_ANALYSIS2"/>
      <sheetName val="MAIN_SUMMARY2"/>
      <sheetName val="[SHOPLIST_xls]/VWVU))tÏØ0_106"/>
      <sheetName val="[SHOPLIST_xls]/VWVU))tÏØ0_107"/>
      <sheetName val="Appendix-A_-GRAND_SUMMARY2"/>
      <sheetName val="D9_(New_Rate)2"/>
      <sheetName val="Grand_Summary_2"/>
      <sheetName val="Bill_No_01_-_GI_2"/>
      <sheetName val="combined_2"/>
      <sheetName val="summary-Optional_2"/>
      <sheetName val="B14_02_2"/>
      <sheetName val="Prov_Sum_2"/>
      <sheetName val="Contractor_Application2"/>
      <sheetName val="08_MEP_Summary2"/>
      <sheetName val="Addnl_works2"/>
      <sheetName val="B3__Material_on_Site-Detail2"/>
      <sheetName val="Joseph_Record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개시대사_(2)1"/>
      <sheetName val="Other_Cost_Norms1"/>
      <sheetName val="_Estimate__1"/>
      <sheetName val="Equip_1"/>
      <sheetName val="6_2_Floor_Finishes1"/>
      <sheetName val="Account_Codes1"/>
      <sheetName val="Ref_Arch1"/>
      <sheetName val="Data_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HSBC"/>
      <sheetName val="REBAR"/>
      <sheetName val="Product Sheet40"/>
      <sheetName val="Cost Summary"/>
      <sheetName val="Cost Summary SD"/>
      <sheetName val="Schedule S-Curve Revision#3"/>
      <sheetName val="2.223M_due to adj profit"/>
      <sheetName val="Income Statement"/>
      <sheetName val="Milestone"/>
      <sheetName val="Top_s๨ꫝ"/>
      <sheetName val="[SHOPLIST_xls]70___0_s__i_____2"/>
      <sheetName val="[SHOPLIST_xls]_VW__VU_________2"/>
      <sheetName val="[SHOPLIST_xls]_VW__VU_________3"/>
      <sheetName val="[SHOPLIST_xls]70___0_s__i_____3"/>
      <sheetName val="FLOOR_AND_CEILING"/>
      <sheetName val="area_comp_2011_01_18_(2)"/>
      <sheetName val="drop_down_lists"/>
      <sheetName val="PH_5"/>
      <sheetName val="Gene��i0_"/>
      <sheetName val="70,/0s�i����i"/>
      <sheetName val="Top_shԀ"/>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ASD Sum of Parts"/>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Rectangular Duct"/>
      <sheetName val="C-1"/>
      <sheetName val="PC "/>
      <sheetName val="Val"/>
      <sheetName val="App - A "/>
      <sheetName val="App- B "/>
      <sheetName val="App - C "/>
      <sheetName val="App - D "/>
      <sheetName val="App - E "/>
      <sheetName val="App - F"/>
      <sheetName val="App - G "/>
      <sheetName val="App - H"/>
      <sheetName val="2"/>
      <sheetName val="7"/>
      <sheetName val="8"/>
      <sheetName val="9"/>
      <sheetName val="10"/>
      <sheetName val="13"/>
      <sheetName val="14"/>
      <sheetName val="15"/>
      <sheetName val="16"/>
      <sheetName val="17"/>
      <sheetName val="18"/>
      <sheetName val="C-2"/>
      <sheetName val="Concrete Breakdown"/>
      <sheetName val="Masonry Breakdown"/>
      <sheetName val="6"/>
      <sheetName val="SUBS SUM"/>
      <sheetName val="BoQ(2)"/>
      <sheetName val="tower and monopoles "/>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Reference"/>
      <sheetName val="[SHOPLIST_xls]70_x005f_x0000_,/0_x000"/>
      <sheetName val="SI_22"/>
      <sheetName val="TO_List"/>
      <sheetName val="CCTV_DATA"/>
      <sheetName val="_boaboard_(1)"/>
      <sheetName val="Detail_Page"/>
      <sheetName val="BREAKDOWN"/>
      <sheetName val="Cost Heaࡤing"/>
      <sheetName val="[SHOPLIST_xls]70_x005f_x0000___0_x0_2"/>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SHOPLIST_xls]/VW"/>
      <sheetName val="FAL_intern"/>
      <sheetName val="SI_221"/>
      <sheetName val="TO_List1"/>
      <sheetName val="CCTV_DATA1"/>
      <sheetName val="FAL_intern1"/>
      <sheetName val="SI_222"/>
      <sheetName val="TO_List2"/>
      <sheetName val="CCTV_DATA2"/>
      <sheetName val="FAL_intern2"/>
      <sheetName val="beam-reinft"/>
      <sheetName val="[SHOPLIST.xls]/VWVU))tÏØ0__20"/>
      <sheetName val="Closing"/>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S-Curve_Update"/>
      <sheetName val="VESSELS_"/>
      <sheetName val="Unit cost- Drain-Protection-1 "/>
      <sheetName val="Unit cost- Drain-Protection-2"/>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SH51C"/>
      <sheetName val="inter"/>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bill no. 3"/>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_SHOPLIST.xls_70_x005f_x0000_,_0_x000"/>
      <sheetName val="Kur"/>
      <sheetName val="HAKEDİŞ "/>
      <sheetName val="keşif özeti"/>
      <sheetName val="Katsayılar"/>
      <sheetName val="Démol_"/>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SHOPLIST.xls]/VWVU))tÏØ0__21"/>
      <sheetName val="[SHOPLIST.xls]/VWVU))tÏØ0__22"/>
      <sheetName val="[SHOPLIST.xls]/VWVU))tÏØ0__23"/>
      <sheetName val="B.Room W.Done Progress"/>
      <sheetName val="SUMMARY (ROOM)"/>
      <sheetName val="W.D Prgress Public area"/>
      <sheetName val="SUMMARY Public"/>
      <sheetName val="Comparision"/>
      <sheetName val="Detail_Page1"/>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SHOPLIST.xls]70,/0s�i����i"/>
      <sheetName val="Non-Positioin Summary"/>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Calendar"/>
      <sheetName val="Sheet9"/>
      <sheetName val="Materials Cost"/>
      <sheetName val="djfx"/>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プロジェクト概要"/>
      <sheetName val="[SHOPLIST.xls]70_x0000_,/0_x000"/>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FEVA"/>
      <sheetName val="HO Costs"/>
      <sheetName val="Data Works"/>
      <sheetName val="Works"/>
      <sheetName val="UC-Testing"/>
      <sheetName val="Control Panel"/>
      <sheetName val="DVL"/>
      <sheetName val="JAN"/>
      <sheetName val="Qty SR"/>
      <sheetName val="EW SR"/>
      <sheetName val="Cost Rates"/>
      <sheetName val="LOOKUP(MM)"/>
      <sheetName val="간접비내역-1"/>
      <sheetName val="PRO_DCI"/>
      <sheetName val="Лист1"/>
      <sheetName val="Fiyatlar"/>
      <sheetName val="50"/>
      <sheetName val="BT3-Package 05"/>
      <sheetName val="BOQ-Civil"/>
      <sheetName val="1-Summary"/>
      <sheetName val="วัดใต้"/>
      <sheetName val="B-2"/>
      <sheetName val="基本ﾃﾞｰﾀ"/>
      <sheetName val="Schedules"/>
      <sheetName val="1A"/>
      <sheetName val="Total PrC-Goldi"/>
      <sheetName val="Room Type"/>
      <sheetName val="Basement2 DB"/>
      <sheetName val="8_0_Programme"/>
      <sheetName val="footing for SP"/>
      <sheetName val="SoW_Assess_Blank_Form"/>
      <sheetName val="VO_Breakdown"/>
      <sheetName val="Measurement_Sheet"/>
      <sheetName val="Schedule_of_Drawings"/>
      <sheetName val="SI_Schedule"/>
      <sheetName val="ContraCharge_Schedule"/>
      <sheetName val="[SHOPLIST_xls][SHOPLIST_xls]70?"/>
      <sheetName val="Spacing_of_Delineators"/>
      <sheetName val="S-Curve_Update1"/>
      <sheetName val="VESSELS_1"/>
      <sheetName val="[SHOPLIST_xls]70_x005f_x0000_,/0_x001"/>
      <sheetName val="SoW_Assess_Blank_Form1"/>
      <sheetName val="VO_Breakdown1"/>
      <sheetName val="Measurement_Sheet1"/>
      <sheetName val="Schedule_of_Drawings1"/>
      <sheetName val="SI_Schedule1"/>
      <sheetName val="ContraCharge_Schedule1"/>
      <sheetName val="Démol_1"/>
      <sheetName val="Spacing_of_Delineators1"/>
      <sheetName val="P-Ins_&amp;_Bonds1"/>
      <sheetName val="Item_List_OLD"/>
      <sheetName val="GRAPH_DATA"/>
      <sheetName val="Front Sheet"/>
      <sheetName val="Indirect Costs"/>
      <sheetName val="Inventory "/>
      <sheetName val="Note"/>
      <sheetName val="BULD_3"/>
      <sheetName val="BLOCK_K"/>
      <sheetName val="제출내역_(2)"/>
      <sheetName val="[SHOPLIST.xls][SHOPLIST_xls]/VW"/>
      <sheetName val="hiddenSheet"/>
      <sheetName val="satış planı (2)"/>
      <sheetName val="Tahsilat"/>
      <sheetName val="STOCKWTG"/>
      <sheetName val="POLY"/>
      <sheetName val="Advance Recovery"/>
      <sheetName val="SC Cost FEB 03"/>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70,/0s«i_x1"/>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_VWVU))tÏØ0__20"/>
      <sheetName val="_SHOPLIST_xls_70,_0s«iÆøí¬i16"/>
      <sheetName val="[SHOPLIST_xls]/VWVU))tÏØ0_108"/>
      <sheetName val="[SHOPLIST_xls]/VWVU))tÏØ0_109"/>
      <sheetName val="_SHOPLIST_xls__SHOPLIST_xls_726"/>
      <sheetName val="_SHOPLIST_xls__SHOPLIST_xls_727"/>
      <sheetName val="개시대사_(2)2"/>
      <sheetName val="Ref_Arch2"/>
      <sheetName val="Div_Summary2"/>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_SHOPLIST_xls__SHOPLIST_xls_728"/>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SHOPLIST_xls]/VWVU))tÏØ0_110"/>
      <sheetName val="[SHOPLIST_xls]/VWVU))tÏØ0_111"/>
      <sheetName val="[SHOPLIST_xls]/VWVU))tÏØ0_112"/>
      <sheetName val="[SHOPLIST_xls]/VWVU))tÏØ0_113"/>
      <sheetName val="Other_Cost_Norms2"/>
      <sheetName val="Div_10-Specialities_2"/>
      <sheetName val="MALE_&amp;_FEMALE_2"/>
      <sheetName val="6_2_Floor_Finishes2"/>
      <sheetName val="BUAs_and_Sales_Forecast2"/>
      <sheetName val="Lagoons_Breakdown_Prices2"/>
      <sheetName val="Cover_HW_Z2_2"/>
      <sheetName val="TOTAL_WORK2"/>
      <sheetName val="part_32"/>
      <sheetName val="pile_Length_for_Easter_fence2"/>
      <sheetName val="_Estimate__2"/>
      <sheetName val="Equip_2"/>
      <sheetName val="Data_2"/>
      <sheetName val="[SHOPLIST_xls]/VWVU))tÏØ0_114"/>
      <sheetName val="Démol_2"/>
      <sheetName val="WATER_DUCT_-_IC_212"/>
      <sheetName val="Asset_Desc2"/>
      <sheetName val="[SHOPLIST_xls]70,/0s«i_x2"/>
      <sheetName val="Account_Codes2"/>
      <sheetName val="[SHOPLIST_xls]/VWVU))tÏØ0_115"/>
      <sheetName val="[SHOPLIST_xls]/VWVU))tÏØ0_116"/>
      <sheetName val="[SHOPLIST_xls]/VWVU))tÏØ0_117"/>
      <sheetName val="[SHOPLIST_xls]/VWVU))tÏØ0_118"/>
      <sheetName val="[SHOPLIST_xls]/VWVU))tÏØ0_119"/>
      <sheetName val="[SHOPLIST_xls]/VWVU))tÏØ0_120"/>
      <sheetName val="[SHOPLIST_xls]/VWVU))tÏØ0_121"/>
      <sheetName val="[SHOPLIST_xls]/VWVU))tÏØ0_122"/>
      <sheetName val="[SHOPLIST_xls][SHOPLIST_xls]7_2"/>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3"/>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_SHOPLIST_xls__VWVU))tÏØ0__62"/>
      <sheetName val="_SHOPLIST_xls__VWVU))tÏØ0__63"/>
      <sheetName val="_SHOPLIST_xls__VWVU))tÏØ0__72"/>
      <sheetName val="_SHOPLIST_xls__SHOPLIST_xls__VW"/>
      <sheetName val="_SHOPLIST_xls__VWVU))tÏØ0__81"/>
      <sheetName val="_SHOPLIST_xls__VWVU))tÏØ0__91"/>
      <sheetName val="_VWVU))tÏØ0__21"/>
      <sheetName val="_SHOPLIST_xls_70,_0s«iÆøí¬i17"/>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_SHOPLIST_xls__SHOPLIST_xls_729"/>
      <sheetName val="_SHOPLIST_xls__SHOPLIST_xls_730"/>
      <sheetName val="GENERAL_SUMMARY3"/>
      <sheetName val="SITE_WORKS3"/>
      <sheetName val="WOOD_WORK3"/>
      <sheetName val="THERMAL_&amp;_MOISTURE_3"/>
      <sheetName val="DOORS_&amp;_WINDOWS3"/>
      <sheetName val="Additional_Items3"/>
      <sheetName val="개시대사_(2)3"/>
      <sheetName val="Ref_Arch3"/>
      <sheetName val="Div_Summary3"/>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_SHOPLIST_xls__SHOPLIST_xls_731"/>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FLOOR_AND_CEILING1"/>
      <sheetName val="area_comp_2011_01_18_(2)1"/>
      <sheetName val="drop_down_lists1"/>
      <sheetName val="PH_51"/>
      <sheetName val="[SHOPLIST_xls][SHOPLIST_xls]7_1"/>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7_8"/>
      <sheetName val="[SHOPLIST_xls][SHOPLIST_xls]7_9"/>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_SHOPLIST_xls__VWVU))tÏØ0__70"/>
      <sheetName val="_SHOPLIST_xls__VWVU))tÏØ0__73"/>
      <sheetName val="_SHOPLIST_xls__VWVU))tÏØ0__74"/>
      <sheetName val="_SHOPLIST_xls__SHOPLIST_xls__V1"/>
      <sheetName val="_SHOPLIST_xls__VWVU))tÏØ0__82"/>
      <sheetName val="_SHOPLIST_xls__VWVU))tÏØ0__92"/>
      <sheetName val="8_0_Programme1"/>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SHOPLIST_xls]744"/>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745"/>
      <sheetName val="[SHOPLIST_xls][SHOPLIST_xls]746"/>
      <sheetName val="[SHOPLIST_xls][SHOPLIST_xls]_35"/>
      <sheetName val="[SHOPLIST_xls][SHOPLIST_xls]_36"/>
      <sheetName val="[SHOPLIST_xls][SHOPLIST_xls]_37"/>
      <sheetName val="[SHOPLIST_xls][SHOPLIST_xls]747"/>
      <sheetName val="[SHOPLIST_xls][SHOPLIST_xls]_38"/>
      <sheetName val="[SHOPLIST_xls][SHOPLIST_xls]_39"/>
      <sheetName val="[SHOPLIST_xls][SHOPLIST_xls]748"/>
      <sheetName val="[SHOPLIST_xls][SHOPLIST_xls]_40"/>
      <sheetName val="[SHOPLIST_xls][SHOPLIST_xls]749"/>
      <sheetName val="[SHOPLIST_xls][SHOPLIST_xls]_41"/>
      <sheetName val="[SHOPLIST_xls][SHOPLIST_xls]_4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DVM Sizing Calculator- 10 ips "/>
      <sheetName val="Macro custom function"/>
      <sheetName val="[SHOPLIST.xls]_VW__VU________18"/>
      <sheetName val="[SHOPLIST.xls]_VW__VU________19"/>
      <sheetName val="[SHOPLIST.xls]70_x005f_x0000___0_x_10"/>
      <sheetName val="[SHOPLIST.xls]70___0_s__i____28"/>
      <sheetName val="[SHOPLIST.xls]70___0_s__i____29"/>
      <sheetName val="Index sheet"/>
      <sheetName val="G29A"/>
      <sheetName val=" N Finansal Eğri"/>
      <sheetName val="[SHOPLIST_xls]70,/0s«_iÆø_í¬1"/>
      <sheetName val="[SHOPLIST_xls]70,/0s«iÆøí¬i31"/>
      <sheetName val="Bill_3_Boutique"/>
      <sheetName val="Landscape_No_1"/>
      <sheetName val="MEP_No_3"/>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HOPLIST_xls]70___0_s__i_____4"/>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tructural"/>
      <sheetName val="Travel_Cranes"/>
      <sheetName val="Recap_Travel_Crane"/>
      <sheetName val="Recap_Architect"/>
      <sheetName val="Recap_External"/>
      <sheetName val="Recap_Struct"/>
      <sheetName val="Package_1"/>
      <sheetName val="Recap_Lift"/>
      <sheetName val="PC_"/>
      <sheetName val="App_-_A_"/>
      <sheetName val="App-_B_"/>
      <sheetName val="App_-_C_"/>
      <sheetName val="App_-_D_"/>
      <sheetName val="App_-_E_"/>
      <sheetName val="App_-_F"/>
      <sheetName val="App_-_G_"/>
      <sheetName val="App_-_H"/>
      <sheetName val="Concrete_Breakdown"/>
      <sheetName val="Masonry_Breakdown"/>
      <sheetName val="[SHOPLIST_xls]/VW1"/>
      <sheetName val="[SHOPLIST_xls]70,/0s«iÆøí¬i110"/>
      <sheetName val="[SHOPLIST_xls]70,/0s«_iÆø_í¬2"/>
      <sheetName val="[SHOPLIST_xls]70,/0s«iÆøí¬i22"/>
      <sheetName val="[SHOPLIST_xls]70,/0s«iÆøí¬i32"/>
      <sheetName val="Bill_3_Boutique1"/>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121"/>
      <sheetName val="[SHOPLIST_xls][SHOPLIST_xls]122"/>
      <sheetName val="[SHOPLIST_xls][SHOPLIST_xls]123"/>
      <sheetName val="[SHOPLIST_xls][SHOPLIST_xls]124"/>
      <sheetName val="[SHOPLIST_xls][SHOPLIST_xls]125"/>
      <sheetName val="[SHOPLIST_xls][SHOPLIST_xls]126"/>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tructural1"/>
      <sheetName val="Travel_Cranes1"/>
      <sheetName val="Recap_Travel_Crane1"/>
      <sheetName val="Recap_Architect1"/>
      <sheetName val="Recap_External1"/>
      <sheetName val="Recap_Struct1"/>
      <sheetName val="Package_11"/>
      <sheetName val="Recap_Lift1"/>
      <sheetName val="[SHOPLIST_xls][SHOPLIST_xls]759"/>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URA-C1"/>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SI_223"/>
      <sheetName val="TO_List3"/>
      <sheetName val="CCTV_DATA3"/>
      <sheetName val="Joseph_Record3"/>
      <sheetName val="Drop_down2"/>
      <sheetName val="FAL_intern3"/>
      <sheetName val="[SHOPLIST_xls]70,/0s«iÆøí¬i23"/>
      <sheetName val="SUBS_SUM"/>
      <sheetName val="ASD_Sum_of_Parts"/>
      <sheetName val="Cost_Heaࡤing"/>
      <sheetName val="[SHOPLIST_xls]_VW__VU_________5"/>
      <sheetName val="[SHOPLIST_xls]_VW__VU_________6"/>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EST"/>
      <sheetName val="REQ_REMARKS"/>
      <sheetName val="Fdata"/>
      <sheetName val="Tender Stage"/>
      <sheetName val="Delay Clasifications"/>
      <sheetName val="Matl"/>
      <sheetName val="[SHOPLIST_xls]70,/0s«_iÆø_í¬3"/>
      <sheetName val="[SHOPLIST_xls]70,/0s«iÆøí¬i33"/>
      <sheetName val="foot-slab_rein"/>
      <sheetName val="ConferenceCentre______________2"/>
      <sheetName val="Mp-team 1"/>
      <sheetName val="1 Summary"/>
      <sheetName val="co-no.2"/>
      <sheetName val="Lstsub"/>
      <sheetName val="Arch"/>
      <sheetName val="DB"/>
      <sheetName val="DIRLBR"/>
      <sheetName val="2.0 Cover Sum"/>
      <sheetName val="total"/>
      <sheetName val="PA Milestones"/>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Fee Rate Summary"/>
      <sheetName val="NPV"/>
      <sheetName val="P Staff fac"/>
      <sheetName val="foot-slab_reinø"/>
      <sheetName val="Internal"/>
      <sheetName val="Summary year Plan"/>
      <sheetName val="RateAnalysis"/>
      <sheetName val="maingirder"/>
      <sheetName val="basic-data"/>
      <sheetName val="Enquire"/>
      <sheetName val="ROY"/>
      <sheetName val="12"/>
      <sheetName val="BS "/>
      <sheetName val="Accounts"/>
      <sheetName val="[SHOPLIST_xls]70,/0s«iÆøí¬i24"/>
      <sheetName val="[SHOPLIST_xls]70,/0s«iÆøí¬i111"/>
      <sheetName val="[SHOPLIST_xls]70,/0s«_iÆø_í¬4"/>
      <sheetName val="[SHOPLIST_xls]70,/0s«iÆøí¬i25"/>
      <sheetName val="[SHOPLIST_xls]70,/0s«iÆøí¬i34"/>
      <sheetName val="_boaboard_(1)2"/>
      <sheetName val="Price List"/>
      <sheetName val="Total_PrC-Goldi"/>
      <sheetName val="Cost Factor Sheet"/>
      <sheetName val="Load Sch, Cable Sel &amp; Qty"/>
      <sheetName val="Factor Sheet"/>
      <sheetName val="Price Sheet"/>
      <sheetName val="AN"/>
      <sheetName val="Beach Villas"/>
      <sheetName val="Overwater Villas"/>
      <sheetName val="Presidential Villa"/>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70_x005f_x0000_,/0_x005f_x0000_"/>
      <sheetName val="BUR"/>
      <sheetName val="Dropdown Attributes"/>
      <sheetName val="2.2 STAFF Scedule"/>
      <sheetName val="FSA"/>
      <sheetName val="BoatTMP"/>
      <sheetName val="14267"/>
      <sheetName val="shuttering"/>
      <sheetName val="CFS3"/>
      <sheetName val="Structured Cabling"/>
      <sheetName val="IS"/>
      <sheetName val="Configurations"/>
      <sheetName val="Technical"/>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ervices_InitialEst_UtilityServ"/>
      <sheetName val="[SHOPLIST_xls]70,/0_x000"/>
      <sheetName val="satış_planı_(2)"/>
      <sheetName val="B_Room_W_Done_Progress"/>
      <sheetName val="SUMMARY_(ROOM)"/>
      <sheetName val="W_D_Prgress_Public_area"/>
      <sheetName val="SUMMARY_Public"/>
      <sheetName val="IPL_SCHEDULE"/>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contents "/>
      <sheetName val="Div.8 - Opening"/>
      <sheetName val="Div .9- Finishes"/>
      <sheetName val="Total "/>
      <sheetName val="Currency Rate"/>
      <sheetName val="[SIOPLIST.yls]_SHOPLIST_xls_491"/>
      <sheetName val="[SIOPLHST.yls]^SHOQLIST_xls_508"/>
      <sheetName val="[SHOPLIST.xls]_SHOQLISU_xlr_524"/>
      <sheetName val="[SIOPLHST.xls]_SHOPLIST_xlr_535"/>
      <sheetName val="[SHOPLIST.xls]^SHOPLIST_xls_537"/>
      <sheetName val="[SHOPLIST.xls]_SHOPLIST_xlr_539"/>
      <sheetName val="Msw-study"/>
      <sheetName val="BF2001"/>
      <sheetName val="شهادة الدفع"/>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eet"/>
      <sheetName val="sc"/>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_SHOPLIST_xl_1187"/>
      <sheetName val="[SHOPLIST.xls]_SHOPLIST_xl_1188"/>
      <sheetName val="[SHOPLIST.xls]_SHOPLIST_xl_1189"/>
      <sheetName val="[SHOPLIST.xls]_SHOPLIST_xl_1190"/>
      <sheetName val="[SHOPLIST.xls]_SHOPLIST_xl_1191"/>
      <sheetName val="[SHOPLIST.xls]_SHOPLIST_xl_1192"/>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All BGL List"/>
      <sheetName val="Budget Config"/>
      <sheetName val="All Department List"/>
      <sheetName val="PASARELA"/>
      <sheetName val="#3E1_GCR"/>
      <sheetName val="[SHOPLIST_xls]70___0_s__i____26"/>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_xls]70,/0s�i����i"/>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refreshError="1"/>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sheetData sheetId="333" refreshError="1"/>
      <sheetData sheetId="334" refreshError="1"/>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sheetData sheetId="373"/>
      <sheetData sheetId="374"/>
      <sheetData sheetId="375"/>
      <sheetData sheetId="376"/>
      <sheetData sheetId="377"/>
      <sheetData sheetId="378" refreshError="1"/>
      <sheetData sheetId="379" refreshError="1"/>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refreshError="1"/>
      <sheetData sheetId="495" refreshError="1"/>
      <sheetData sheetId="496" refreshError="1"/>
      <sheetData sheetId="497" refreshError="1"/>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refreshError="1"/>
      <sheetData sheetId="510" refreshError="1"/>
      <sheetData sheetId="511" refreshError="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refreshError="1"/>
      <sheetData sheetId="796" refreshError="1"/>
      <sheetData sheetId="797" refreshError="1"/>
      <sheetData sheetId="798" refreshError="1"/>
      <sheetData sheetId="799" refreshError="1"/>
      <sheetData sheetId="800"/>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sheetData sheetId="1118"/>
      <sheetData sheetId="1119"/>
      <sheetData sheetId="1120"/>
      <sheetData sheetId="1121" refreshError="1"/>
      <sheetData sheetId="1122"/>
      <sheetData sheetId="1123"/>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sheetData sheetId="1135"/>
      <sheetData sheetId="1136"/>
      <sheetData sheetId="1137" refreshError="1"/>
      <sheetData sheetId="1138" refreshError="1"/>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sheetData sheetId="1366" refreshError="1"/>
      <sheetData sheetId="1367" refreshError="1"/>
      <sheetData sheetId="1368" refreshError="1"/>
      <sheetData sheetId="1369" refreshError="1"/>
      <sheetData sheetId="1370" refreshError="1"/>
      <sheetData sheetId="1371" refreshError="1"/>
      <sheetData sheetId="1372"/>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refreshError="1"/>
      <sheetData sheetId="1414" refreshError="1"/>
      <sheetData sheetId="1415" refreshError="1"/>
      <sheetData sheetId="1416" refreshError="1"/>
      <sheetData sheetId="1417" refreshError="1"/>
      <sheetData sheetId="1418" refreshError="1"/>
      <sheetData sheetId="1419"/>
      <sheetData sheetId="1420"/>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row r="9">
          <cell r="A9" t="str">
            <v>A</v>
          </cell>
        </row>
      </sheetData>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sheetData sheetId="1475"/>
      <sheetData sheetId="1476"/>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sheetData sheetId="1483"/>
      <sheetData sheetId="1484"/>
      <sheetData sheetId="1485"/>
      <sheetData sheetId="1486"/>
      <sheetData sheetId="1487"/>
      <sheetData sheetId="1488"/>
      <sheetData sheetId="1489"/>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refreshError="1"/>
      <sheetData sheetId="1599" refreshError="1"/>
      <sheetData sheetId="1600" refreshError="1"/>
      <sheetData sheetId="1601" refreshError="1"/>
      <sheetData sheetId="1602" refreshError="1"/>
      <sheetData sheetId="1603" refreshError="1"/>
      <sheetData sheetId="1604" refreshError="1"/>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sheetData sheetId="1627"/>
      <sheetData sheetId="1628"/>
      <sheetData sheetId="1629"/>
      <sheetData sheetId="1630">
        <row r="9">
          <cell r="A9" t="str">
            <v>A</v>
          </cell>
        </row>
      </sheetData>
      <sheetData sheetId="1631"/>
      <sheetData sheetId="1632">
        <row r="9">
          <cell r="A9" t="str">
            <v>A</v>
          </cell>
        </row>
      </sheetData>
      <sheetData sheetId="1633">
        <row r="9">
          <cell r="A9" t="str">
            <v>A</v>
          </cell>
        </row>
      </sheetData>
      <sheetData sheetId="1634"/>
      <sheetData sheetId="1635"/>
      <sheetData sheetId="1636"/>
      <sheetData sheetId="1637"/>
      <sheetData sheetId="1638"/>
      <sheetData sheetId="1639"/>
      <sheetData sheetId="1640"/>
      <sheetData sheetId="1641"/>
      <sheetData sheetId="1642">
        <row r="9">
          <cell r="A9" t="str">
            <v>A</v>
          </cell>
        </row>
      </sheetData>
      <sheetData sheetId="1643">
        <row r="9">
          <cell r="A9" t="str">
            <v>A</v>
          </cell>
        </row>
      </sheetData>
      <sheetData sheetId="1644">
        <row r="9">
          <cell r="A9" t="str">
            <v>A</v>
          </cell>
        </row>
      </sheetData>
      <sheetData sheetId="1645"/>
      <sheetData sheetId="1646"/>
      <sheetData sheetId="1647"/>
      <sheetData sheetId="1648">
        <row r="9">
          <cell r="A9" t="str">
            <v>A</v>
          </cell>
        </row>
      </sheetData>
      <sheetData sheetId="1649">
        <row r="9">
          <cell r="A9" t="str">
            <v>A</v>
          </cell>
        </row>
      </sheetData>
      <sheetData sheetId="1650"/>
      <sheetData sheetId="1651"/>
      <sheetData sheetId="1652"/>
      <sheetData sheetId="1653">
        <row r="9">
          <cell r="A9" t="str">
            <v>A</v>
          </cell>
        </row>
      </sheetData>
      <sheetData sheetId="1654"/>
      <sheetData sheetId="1655"/>
      <sheetData sheetId="1656"/>
      <sheetData sheetId="1657"/>
      <sheetData sheetId="1658"/>
      <sheetData sheetId="1659">
        <row r="9">
          <cell r="A9" t="str">
            <v>A</v>
          </cell>
        </row>
      </sheetData>
      <sheetData sheetId="1660"/>
      <sheetData sheetId="1661"/>
      <sheetData sheetId="1662"/>
      <sheetData sheetId="1663"/>
      <sheetData sheetId="1664"/>
      <sheetData sheetId="1665">
        <row r="9">
          <cell r="A9" t="str">
            <v>A</v>
          </cell>
        </row>
      </sheetData>
      <sheetData sheetId="1666">
        <row r="9">
          <cell r="A9" t="str">
            <v>A</v>
          </cell>
        </row>
      </sheetData>
      <sheetData sheetId="1667">
        <row r="9">
          <cell r="A9" t="str">
            <v>A</v>
          </cell>
        </row>
      </sheetData>
      <sheetData sheetId="1668"/>
      <sheetData sheetId="1669"/>
      <sheetData sheetId="1670"/>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sheetData sheetId="1676"/>
      <sheetData sheetId="1677"/>
      <sheetData sheetId="1678"/>
      <sheetData sheetId="1679">
        <row r="9">
          <cell r="A9" t="str">
            <v>A</v>
          </cell>
        </row>
      </sheetData>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refreshError="1"/>
      <sheetData sheetId="1727" refreshError="1"/>
      <sheetData sheetId="1728"/>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refreshError="1"/>
      <sheetData sheetId="1758" refreshError="1"/>
      <sheetData sheetId="1759" refreshError="1"/>
      <sheetData sheetId="1760" refreshError="1"/>
      <sheetData sheetId="1761" refreshError="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row r="9">
          <cell r="A9" t="str">
            <v>A</v>
          </cell>
        </row>
      </sheetData>
      <sheetData sheetId="1876">
        <row r="9">
          <cell r="A9" t="str">
            <v>A</v>
          </cell>
        </row>
      </sheetData>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refreshError="1"/>
      <sheetData sheetId="1893" refreshError="1"/>
      <sheetData sheetId="1894"/>
      <sheetData sheetId="1895"/>
      <sheetData sheetId="1896"/>
      <sheetData sheetId="1897" refreshError="1"/>
      <sheetData sheetId="1898" refreshError="1"/>
      <sheetData sheetId="1899"/>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refreshError="1"/>
      <sheetData sheetId="1934" refreshError="1"/>
      <sheetData sheetId="1935" refreshError="1"/>
      <sheetData sheetId="1936" refreshError="1"/>
      <sheetData sheetId="1937" refreshError="1"/>
      <sheetData sheetId="1938" refreshError="1"/>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sheetData sheetId="2099"/>
      <sheetData sheetId="2100" refreshError="1"/>
      <sheetData sheetId="2101" refreshError="1"/>
      <sheetData sheetId="2102"/>
      <sheetData sheetId="2103"/>
      <sheetData sheetId="2104"/>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row r="9">
          <cell r="A9" t="str">
            <v>A</v>
          </cell>
        </row>
      </sheetData>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refreshError="1"/>
      <sheetData sheetId="2377" refreshError="1"/>
      <sheetData sheetId="2378" refreshError="1"/>
      <sheetData sheetId="2379" refreshError="1"/>
      <sheetData sheetId="2380" refreshError="1"/>
      <sheetData sheetId="2381" refreshError="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refreshError="1"/>
      <sheetData sheetId="2672" refreshError="1"/>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refreshError="1"/>
      <sheetData sheetId="2699" refreshError="1"/>
      <sheetData sheetId="2700"/>
      <sheetData sheetId="2701"/>
      <sheetData sheetId="2702"/>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sheetData sheetId="2717"/>
      <sheetData sheetId="2718" refreshError="1"/>
      <sheetData sheetId="2719" refreshError="1"/>
      <sheetData sheetId="2720" refreshError="1"/>
      <sheetData sheetId="2721" refreshError="1"/>
      <sheetData sheetId="2722" refreshError="1"/>
      <sheetData sheetId="2723"/>
      <sheetData sheetId="2724"/>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sheetData sheetId="2734">
        <row r="9">
          <cell r="A9" t="str">
            <v>A</v>
          </cell>
        </row>
      </sheetData>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sheetData sheetId="3109"/>
      <sheetData sheetId="3110"/>
      <sheetData sheetId="3111" refreshError="1"/>
      <sheetData sheetId="3112" refreshError="1"/>
      <sheetData sheetId="3113" refreshError="1"/>
      <sheetData sheetId="3114" refreshError="1"/>
      <sheetData sheetId="3115" refreshError="1"/>
      <sheetData sheetId="3116" refreshError="1"/>
      <sheetData sheetId="3117" refreshError="1"/>
      <sheetData sheetId="3118"/>
      <sheetData sheetId="3119"/>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sheetData sheetId="3152"/>
      <sheetData sheetId="3153"/>
      <sheetData sheetId="3154"/>
      <sheetData sheetId="3155"/>
      <sheetData sheetId="3156"/>
      <sheetData sheetId="3157"/>
      <sheetData sheetId="3158"/>
      <sheetData sheetId="3159" refreshError="1"/>
      <sheetData sheetId="3160" refreshError="1"/>
      <sheetData sheetId="3161" refreshError="1"/>
      <sheetData sheetId="3162"/>
      <sheetData sheetId="3163"/>
      <sheetData sheetId="3164"/>
      <sheetData sheetId="3165" refreshError="1"/>
      <sheetData sheetId="3166" refreshError="1"/>
      <sheetData sheetId="3167" refreshError="1"/>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refreshError="1"/>
      <sheetData sheetId="3442" refreshError="1"/>
      <sheetData sheetId="3443"/>
      <sheetData sheetId="3444"/>
      <sheetData sheetId="3445"/>
      <sheetData sheetId="3446"/>
      <sheetData sheetId="3447"/>
      <sheetData sheetId="3448"/>
      <sheetData sheetId="3449"/>
      <sheetData sheetId="3450"/>
      <sheetData sheetId="3451" refreshError="1"/>
      <sheetData sheetId="3452"/>
      <sheetData sheetId="3453"/>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sheetData sheetId="3464" refreshError="1"/>
      <sheetData sheetId="3465" refreshError="1"/>
      <sheetData sheetId="3466" refreshError="1"/>
      <sheetData sheetId="3467" refreshError="1"/>
      <sheetData sheetId="3468"/>
      <sheetData sheetId="3469"/>
      <sheetData sheetId="3470"/>
      <sheetData sheetId="3471"/>
      <sheetData sheetId="3472"/>
      <sheetData sheetId="3473"/>
      <sheetData sheetId="3474"/>
      <sheetData sheetId="3475"/>
      <sheetData sheetId="3476"/>
      <sheetData sheetId="3477" refreshError="1"/>
      <sheetData sheetId="3478" refreshError="1"/>
      <sheetData sheetId="3479" refreshError="1"/>
      <sheetData sheetId="3480" refreshError="1"/>
      <sheetData sheetId="3481" refreshError="1"/>
      <sheetData sheetId="3482" refreshError="1"/>
      <sheetData sheetId="3483"/>
      <sheetData sheetId="3484"/>
      <sheetData sheetId="3485"/>
      <sheetData sheetId="3486"/>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refreshError="1"/>
      <sheetData sheetId="3535"/>
      <sheetData sheetId="3536"/>
      <sheetData sheetId="3537"/>
      <sheetData sheetId="3538"/>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refreshError="1"/>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refreshError="1"/>
      <sheetData sheetId="3631" refreshError="1"/>
      <sheetData sheetId="3632" refreshError="1"/>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refreshError="1"/>
      <sheetData sheetId="4594" refreshError="1"/>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sheetData sheetId="4629" refreshError="1"/>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refreshError="1"/>
      <sheetData sheetId="4653" refreshError="1"/>
      <sheetData sheetId="4654" refreshError="1"/>
      <sheetData sheetId="4655" refreshError="1"/>
      <sheetData sheetId="4656" refreshError="1"/>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sheetData sheetId="7158"/>
      <sheetData sheetId="7159"/>
      <sheetData sheetId="7160"/>
      <sheetData sheetId="7161"/>
      <sheetData sheetId="7162"/>
      <sheetData sheetId="7163"/>
      <sheetData sheetId="7164"/>
      <sheetData sheetId="7165"/>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refreshError="1"/>
      <sheetData sheetId="7569" refreshError="1"/>
      <sheetData sheetId="7570" refreshError="1"/>
      <sheetData sheetId="7571" refreshError="1"/>
      <sheetData sheetId="7572" refreshError="1"/>
      <sheetData sheetId="7573"/>
      <sheetData sheetId="7574" refreshError="1"/>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refreshError="1"/>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refreshError="1"/>
      <sheetData sheetId="7618"/>
      <sheetData sheetId="7619"/>
      <sheetData sheetId="7620"/>
      <sheetData sheetId="7621"/>
      <sheetData sheetId="7622">
        <row r="9">
          <cell r="A9" t="str">
            <v>A</v>
          </cell>
        </row>
      </sheetData>
      <sheetData sheetId="7623"/>
      <sheetData sheetId="7624"/>
      <sheetData sheetId="7625"/>
      <sheetData sheetId="7626" refreshError="1"/>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refreshError="1"/>
      <sheetData sheetId="7657" refreshError="1"/>
      <sheetData sheetId="7658" refreshError="1"/>
      <sheetData sheetId="7659" refreshError="1"/>
      <sheetData sheetId="7660" refreshError="1"/>
      <sheetData sheetId="7661"/>
      <sheetData sheetId="7662"/>
      <sheetData sheetId="7663"/>
      <sheetData sheetId="7664"/>
      <sheetData sheetId="7665"/>
      <sheetData sheetId="7666"/>
      <sheetData sheetId="7667"/>
      <sheetData sheetId="7668"/>
      <sheetData sheetId="7669"/>
      <sheetData sheetId="7670"/>
      <sheetData sheetId="7671" refreshError="1"/>
      <sheetData sheetId="7672"/>
      <sheetData sheetId="7673"/>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sheetData sheetId="7789"/>
      <sheetData sheetId="7790" refreshError="1"/>
      <sheetData sheetId="7791" refreshError="1"/>
      <sheetData sheetId="7792" refreshError="1"/>
      <sheetData sheetId="7793" refreshError="1"/>
      <sheetData sheetId="7794" refreshError="1"/>
      <sheetData sheetId="7795" refreshError="1"/>
      <sheetData sheetId="7796"/>
      <sheetData sheetId="7797" refreshError="1"/>
      <sheetData sheetId="7798" refreshError="1"/>
      <sheetData sheetId="7799" refreshError="1"/>
      <sheetData sheetId="7800"/>
      <sheetData sheetId="7801"/>
      <sheetData sheetId="7802" refreshError="1"/>
      <sheetData sheetId="7803" refreshError="1"/>
      <sheetData sheetId="7804" refreshError="1"/>
      <sheetData sheetId="7805" refreshError="1"/>
      <sheetData sheetId="7806" refreshError="1"/>
      <sheetData sheetId="7807" refreshError="1"/>
      <sheetData sheetId="7808" refreshError="1"/>
      <sheetData sheetId="7809"/>
      <sheetData sheetId="7810"/>
      <sheetData sheetId="781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row r="9">
          <cell r="A9" t="str">
            <v>A</v>
          </cell>
        </row>
      </sheetData>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sheetData sheetId="8003"/>
      <sheetData sheetId="8004" refreshError="1"/>
      <sheetData sheetId="8005" refreshError="1"/>
      <sheetData sheetId="8006" refreshError="1"/>
      <sheetData sheetId="8007" refreshError="1"/>
      <sheetData sheetId="8008" refreshError="1"/>
      <sheetData sheetId="8009" refreshError="1"/>
      <sheetData sheetId="8010"/>
      <sheetData sheetId="8011" refreshError="1"/>
      <sheetData sheetId="8012"/>
      <sheetData sheetId="8013"/>
      <sheetData sheetId="8014" refreshError="1"/>
      <sheetData sheetId="8015"/>
      <sheetData sheetId="8016"/>
      <sheetData sheetId="8017"/>
      <sheetData sheetId="8018"/>
      <sheetData sheetId="8019"/>
      <sheetData sheetId="8020"/>
      <sheetData sheetId="8021"/>
      <sheetData sheetId="8022"/>
      <sheetData sheetId="8023"/>
      <sheetData sheetId="8024"/>
      <sheetData sheetId="8025" refreshError="1"/>
      <sheetData sheetId="8026" refreshError="1"/>
      <sheetData sheetId="8027" refreshError="1"/>
      <sheetData sheetId="8028" refreshError="1"/>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refreshError="1"/>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refreshError="1"/>
      <sheetData sheetId="8084" refreshError="1"/>
      <sheetData sheetId="8085"/>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sheetData sheetId="8102"/>
      <sheetData sheetId="8103"/>
      <sheetData sheetId="8104"/>
      <sheetData sheetId="8105"/>
      <sheetData sheetId="8106"/>
      <sheetData sheetId="8107" refreshError="1"/>
      <sheetData sheetId="8108"/>
      <sheetData sheetId="8109"/>
      <sheetData sheetId="8110"/>
      <sheetData sheetId="8111"/>
      <sheetData sheetId="8112"/>
      <sheetData sheetId="8113"/>
      <sheetData sheetId="8114"/>
      <sheetData sheetId="8115"/>
      <sheetData sheetId="8116"/>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sheetData sheetId="8141"/>
      <sheetData sheetId="8142"/>
      <sheetData sheetId="8143"/>
      <sheetData sheetId="8144"/>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sheetData sheetId="8154"/>
      <sheetData sheetId="8155"/>
      <sheetData sheetId="8156"/>
      <sheetData sheetId="8157" refreshError="1"/>
      <sheetData sheetId="8158"/>
      <sheetData sheetId="8159"/>
      <sheetData sheetId="8160"/>
      <sheetData sheetId="8161"/>
      <sheetData sheetId="8162"/>
      <sheetData sheetId="8163" refreshError="1"/>
      <sheetData sheetId="8164" refreshError="1"/>
      <sheetData sheetId="8165" refreshError="1"/>
      <sheetData sheetId="8166" refreshError="1"/>
      <sheetData sheetId="8167" refreshError="1"/>
      <sheetData sheetId="8168" refreshError="1"/>
      <sheetData sheetId="8169"/>
      <sheetData sheetId="8170"/>
      <sheetData sheetId="8171"/>
      <sheetData sheetId="8172"/>
      <sheetData sheetId="8173"/>
      <sheetData sheetId="8174" refreshError="1"/>
      <sheetData sheetId="8175" refreshError="1"/>
      <sheetData sheetId="8176"/>
      <sheetData sheetId="8177" refreshError="1"/>
      <sheetData sheetId="8178"/>
      <sheetData sheetId="8179"/>
      <sheetData sheetId="8180"/>
      <sheetData sheetId="8181"/>
      <sheetData sheetId="8182"/>
      <sheetData sheetId="8183" refreshError="1"/>
      <sheetData sheetId="8184" refreshError="1"/>
      <sheetData sheetId="8185"/>
      <sheetData sheetId="8186"/>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9">
          <cell r="A9" t="str">
            <v>A</v>
          </cell>
        </row>
      </sheetData>
      <sheetData sheetId="8243">
        <row r="9">
          <cell r="A9" t="str">
            <v>A</v>
          </cell>
        </row>
      </sheetData>
      <sheetData sheetId="8244">
        <row r="9">
          <cell r="A9" t="str">
            <v>A</v>
          </cell>
        </row>
      </sheetData>
      <sheetData sheetId="8245">
        <row r="9">
          <cell r="A9" t="str">
            <v>A</v>
          </cell>
        </row>
      </sheetData>
      <sheetData sheetId="8246">
        <row r="9">
          <cell r="A9" t="str">
            <v>A</v>
          </cell>
        </row>
      </sheetData>
      <sheetData sheetId="8247">
        <row r="9">
          <cell r="A9" t="str">
            <v>A</v>
          </cell>
        </row>
      </sheetData>
      <sheetData sheetId="8248">
        <row r="9">
          <cell r="A9" t="str">
            <v>A</v>
          </cell>
        </row>
      </sheetData>
      <sheetData sheetId="8249">
        <row r="9">
          <cell r="A9" t="str">
            <v>A</v>
          </cell>
        </row>
      </sheetData>
      <sheetData sheetId="8250">
        <row r="9">
          <cell r="A9" t="str">
            <v>A</v>
          </cell>
        </row>
      </sheetData>
      <sheetData sheetId="8251">
        <row r="9">
          <cell r="A9" t="str">
            <v>A</v>
          </cell>
        </row>
      </sheetData>
      <sheetData sheetId="8252">
        <row r="9">
          <cell r="A9" t="str">
            <v>A</v>
          </cell>
        </row>
      </sheetData>
      <sheetData sheetId="8253">
        <row r="9">
          <cell r="A9" t="str">
            <v>A</v>
          </cell>
        </row>
      </sheetData>
      <sheetData sheetId="8254"/>
      <sheetData sheetId="8255"/>
      <sheetData sheetId="8256"/>
      <sheetData sheetId="8257"/>
      <sheetData sheetId="8258"/>
      <sheetData sheetId="8259"/>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sheetData sheetId="8273"/>
      <sheetData sheetId="8274"/>
      <sheetData sheetId="8275"/>
      <sheetData sheetId="8276"/>
      <sheetData sheetId="8277"/>
      <sheetData sheetId="8278" refreshError="1"/>
      <sheetData sheetId="8279"/>
      <sheetData sheetId="8280"/>
      <sheetData sheetId="8281"/>
      <sheetData sheetId="8282"/>
      <sheetData sheetId="8283"/>
      <sheetData sheetId="8284"/>
      <sheetData sheetId="8285"/>
      <sheetData sheetId="8286"/>
      <sheetData sheetId="8287"/>
      <sheetData sheetId="8288"/>
      <sheetData sheetId="8289" refreshError="1"/>
      <sheetData sheetId="8290" refreshError="1"/>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refreshError="1"/>
      <sheetData sheetId="8383" refreshError="1"/>
      <sheetData sheetId="8384"/>
      <sheetData sheetId="8385" refreshError="1"/>
      <sheetData sheetId="8386"/>
      <sheetData sheetId="8387" refreshError="1"/>
      <sheetData sheetId="8388" refreshError="1"/>
      <sheetData sheetId="8389" refreshError="1"/>
      <sheetData sheetId="8390" refreshError="1"/>
      <sheetData sheetId="8391" refreshError="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refreshError="1"/>
      <sheetData sheetId="8410" refreshError="1"/>
      <sheetData sheetId="8411" refreshError="1"/>
      <sheetData sheetId="8412" refreshError="1"/>
      <sheetData sheetId="8413"/>
      <sheetData sheetId="8414" refreshError="1"/>
      <sheetData sheetId="8415" refreshError="1"/>
      <sheetData sheetId="8416" refreshError="1"/>
      <sheetData sheetId="8417"/>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sheetData sheetId="8529" refreshError="1"/>
      <sheetData sheetId="8530" refreshError="1"/>
      <sheetData sheetId="8531" refreshError="1"/>
      <sheetData sheetId="8532" refreshError="1"/>
      <sheetData sheetId="8533"/>
      <sheetData sheetId="8534" refreshError="1"/>
      <sheetData sheetId="8535" refreshError="1"/>
      <sheetData sheetId="8536"/>
      <sheetData sheetId="8537" refreshError="1"/>
      <sheetData sheetId="8538"/>
      <sheetData sheetId="8539">
        <row r="9">
          <cell r="A9" t="str">
            <v>A</v>
          </cell>
        </row>
      </sheetData>
      <sheetData sheetId="8540"/>
      <sheetData sheetId="8541"/>
      <sheetData sheetId="8542" refreshError="1"/>
      <sheetData sheetId="8543"/>
      <sheetData sheetId="8544"/>
      <sheetData sheetId="8545"/>
      <sheetData sheetId="8546"/>
      <sheetData sheetId="8547"/>
      <sheetData sheetId="8548"/>
      <sheetData sheetId="8549" refreshError="1"/>
      <sheetData sheetId="8550"/>
      <sheetData sheetId="8551" refreshError="1"/>
      <sheetData sheetId="8552" refreshError="1"/>
      <sheetData sheetId="8553" refreshError="1"/>
      <sheetData sheetId="8554" refreshError="1"/>
      <sheetData sheetId="8555" refreshError="1"/>
      <sheetData sheetId="8556" refreshError="1"/>
      <sheetData sheetId="8557"/>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refreshError="1"/>
      <sheetData sheetId="9226"/>
      <sheetData sheetId="9227"/>
      <sheetData sheetId="9228"/>
      <sheetData sheetId="9229" refreshError="1"/>
      <sheetData sheetId="9230"/>
      <sheetData sheetId="9231" refreshError="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refreshError="1"/>
      <sheetData sheetId="9655"/>
      <sheetData sheetId="9656"/>
      <sheetData sheetId="9657"/>
      <sheetData sheetId="9658"/>
      <sheetData sheetId="9659"/>
      <sheetData sheetId="9660"/>
      <sheetData sheetId="9661"/>
      <sheetData sheetId="9662" refreshError="1"/>
      <sheetData sheetId="9663"/>
      <sheetData sheetId="9664"/>
      <sheetData sheetId="9665"/>
      <sheetData sheetId="9666"/>
      <sheetData sheetId="9667" refreshError="1"/>
      <sheetData sheetId="9668"/>
      <sheetData sheetId="9669"/>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sheetData sheetId="9684"/>
      <sheetData sheetId="9685"/>
      <sheetData sheetId="9686"/>
      <sheetData sheetId="9687" refreshError="1"/>
      <sheetData sheetId="9688" refreshError="1"/>
      <sheetData sheetId="9689" refreshError="1"/>
      <sheetData sheetId="9690" refreshError="1"/>
      <sheetData sheetId="969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refreshError="1"/>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refreshError="1"/>
      <sheetData sheetId="9808" refreshError="1"/>
      <sheetData sheetId="9809"/>
      <sheetData sheetId="9810"/>
      <sheetData sheetId="9811"/>
      <sheetData sheetId="9812"/>
      <sheetData sheetId="9813"/>
      <sheetData sheetId="9814" refreshError="1"/>
      <sheetData sheetId="9815" refreshError="1"/>
      <sheetData sheetId="9816" refreshError="1"/>
      <sheetData sheetId="9817" refreshError="1"/>
      <sheetData sheetId="9818" refreshError="1"/>
      <sheetData sheetId="9819" refreshError="1"/>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refreshError="1"/>
      <sheetData sheetId="9835" refreshError="1"/>
      <sheetData sheetId="9836" refreshError="1"/>
      <sheetData sheetId="9837" refreshError="1"/>
      <sheetData sheetId="9838"/>
      <sheetData sheetId="9839"/>
      <sheetData sheetId="9840"/>
      <sheetData sheetId="9841"/>
      <sheetData sheetId="9842"/>
      <sheetData sheetId="9843"/>
      <sheetData sheetId="9844"/>
      <sheetData sheetId="9845"/>
      <sheetData sheetId="9846"/>
      <sheetData sheetId="9847"/>
      <sheetData sheetId="9848" refreshError="1"/>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refreshError="1"/>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refreshError="1"/>
      <sheetData sheetId="9946"/>
      <sheetData sheetId="9947"/>
      <sheetData sheetId="9948"/>
      <sheetData sheetId="9949"/>
      <sheetData sheetId="9950" refreshError="1"/>
      <sheetData sheetId="9951"/>
      <sheetData sheetId="9952"/>
      <sheetData sheetId="9953"/>
      <sheetData sheetId="9954"/>
      <sheetData sheetId="9955"/>
      <sheetData sheetId="9956"/>
      <sheetData sheetId="9957"/>
      <sheetData sheetId="9958"/>
      <sheetData sheetId="9959"/>
      <sheetData sheetId="9960"/>
      <sheetData sheetId="9961"/>
      <sheetData sheetId="9962" refreshError="1"/>
      <sheetData sheetId="9963" refreshError="1"/>
      <sheetData sheetId="9964" refreshError="1"/>
      <sheetData sheetId="9965" refreshError="1"/>
      <sheetData sheetId="9966" refreshError="1"/>
      <sheetData sheetId="9967" refreshError="1"/>
      <sheetData sheetId="9968" refreshError="1"/>
      <sheetData sheetId="9969"/>
      <sheetData sheetId="9970" refreshError="1"/>
      <sheetData sheetId="9971" refreshError="1"/>
      <sheetData sheetId="9972" refreshError="1"/>
      <sheetData sheetId="9973" refreshError="1"/>
      <sheetData sheetId="9974" refreshError="1"/>
      <sheetData sheetId="9975" refreshError="1"/>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sheetData sheetId="11205" refreshError="1"/>
      <sheetData sheetId="11206" refreshError="1"/>
      <sheetData sheetId="11207" refreshError="1"/>
      <sheetData sheetId="11208" refreshError="1"/>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refreshError="1"/>
      <sheetData sheetId="11237" refreshError="1"/>
      <sheetData sheetId="11238"/>
      <sheetData sheetId="11239"/>
      <sheetData sheetId="11240"/>
      <sheetData sheetId="11241"/>
      <sheetData sheetId="11242"/>
      <sheetData sheetId="11243" refreshError="1"/>
      <sheetData sheetId="11244"/>
      <sheetData sheetId="11245"/>
      <sheetData sheetId="11246"/>
      <sheetData sheetId="11247"/>
      <sheetData sheetId="11248" refreshError="1"/>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refreshError="1"/>
      <sheetData sheetId="11269" refreshError="1"/>
      <sheetData sheetId="11270" refreshError="1"/>
      <sheetData sheetId="11271" refreshError="1"/>
      <sheetData sheetId="11272"/>
      <sheetData sheetId="11273" refreshError="1"/>
      <sheetData sheetId="11274"/>
      <sheetData sheetId="11275"/>
      <sheetData sheetId="11276" refreshError="1"/>
      <sheetData sheetId="11277" refreshError="1"/>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refreshError="1"/>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refreshError="1"/>
      <sheetData sheetId="11386" refreshError="1"/>
      <sheetData sheetId="11387"/>
      <sheetData sheetId="11388" refreshError="1"/>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efreshError="1"/>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sheetData sheetId="11459"/>
      <sheetData sheetId="11460"/>
      <sheetData sheetId="11461"/>
      <sheetData sheetId="11462"/>
      <sheetData sheetId="11463"/>
      <sheetData sheetId="11464"/>
      <sheetData sheetId="11465"/>
      <sheetData sheetId="11466"/>
      <sheetData sheetId="11467"/>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sheetData sheetId="11481"/>
      <sheetData sheetId="11482"/>
      <sheetData sheetId="11483"/>
      <sheetData sheetId="11484"/>
      <sheetData sheetId="11485"/>
      <sheetData sheetId="11486" refreshError="1"/>
      <sheetData sheetId="11487" refreshError="1"/>
      <sheetData sheetId="11488" refreshError="1"/>
      <sheetData sheetId="11489"/>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sheetData sheetId="11502"/>
      <sheetData sheetId="11503"/>
      <sheetData sheetId="11504"/>
      <sheetData sheetId="11505"/>
      <sheetData sheetId="11506"/>
      <sheetData sheetId="11507" refreshError="1"/>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refreshError="1"/>
      <sheetData sheetId="11578" refreshError="1"/>
      <sheetData sheetId="11579" refreshError="1"/>
      <sheetData sheetId="11580" refreshError="1"/>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refreshError="1"/>
      <sheetData sheetId="11594"/>
      <sheetData sheetId="11595"/>
      <sheetData sheetId="11596"/>
      <sheetData sheetId="11597"/>
      <sheetData sheetId="11598"/>
      <sheetData sheetId="11599"/>
      <sheetData sheetId="11600"/>
      <sheetData sheetId="11601"/>
      <sheetData sheetId="11602"/>
      <sheetData sheetId="11603"/>
      <sheetData sheetId="11604" refreshError="1"/>
      <sheetData sheetId="11605"/>
      <sheetData sheetId="11606"/>
      <sheetData sheetId="11607" refreshError="1"/>
      <sheetData sheetId="11608"/>
      <sheetData sheetId="11609" refreshError="1"/>
      <sheetData sheetId="11610" refreshError="1"/>
      <sheetData sheetId="11611" refreshError="1"/>
      <sheetData sheetId="11612" refreshError="1"/>
      <sheetData sheetId="11613"/>
      <sheetData sheetId="11614"/>
      <sheetData sheetId="11615"/>
      <sheetData sheetId="11616"/>
      <sheetData sheetId="11617"/>
      <sheetData sheetId="11618"/>
      <sheetData sheetId="11619"/>
      <sheetData sheetId="11620"/>
      <sheetData sheetId="11621" refreshError="1"/>
      <sheetData sheetId="11622" refreshError="1"/>
      <sheetData sheetId="11623" refreshError="1"/>
      <sheetData sheetId="11624" refreshError="1"/>
      <sheetData sheetId="11625" refreshError="1"/>
      <sheetData sheetId="11626" refreshError="1"/>
      <sheetData sheetId="11627"/>
      <sheetData sheetId="11628" refreshError="1"/>
      <sheetData sheetId="11629" refreshError="1"/>
      <sheetData sheetId="11630" refreshError="1"/>
      <sheetData sheetId="11631" refreshError="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refreshError="1"/>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refreshError="1"/>
      <sheetData sheetId="11740" refreshError="1"/>
      <sheetData sheetId="11741" refreshError="1"/>
      <sheetData sheetId="11742" refreshError="1"/>
      <sheetData sheetId="11743" refreshError="1"/>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refreshError="1"/>
      <sheetData sheetId="11761" refreshError="1"/>
      <sheetData sheetId="11762" refreshError="1"/>
      <sheetData sheetId="11763" refreshError="1"/>
      <sheetData sheetId="11764"/>
      <sheetData sheetId="11765"/>
      <sheetData sheetId="11766"/>
      <sheetData sheetId="11767"/>
      <sheetData sheetId="11768"/>
      <sheetData sheetId="11769"/>
      <sheetData sheetId="11770"/>
      <sheetData sheetId="11771"/>
      <sheetData sheetId="11772"/>
      <sheetData sheetId="11773" refreshError="1"/>
      <sheetData sheetId="11774" refreshError="1"/>
      <sheetData sheetId="11775" refreshError="1"/>
      <sheetData sheetId="11776" refreshError="1"/>
      <sheetData sheetId="11777" refreshError="1"/>
      <sheetData sheetId="11778" refreshError="1"/>
      <sheetData sheetId="11779"/>
      <sheetData sheetId="11780"/>
      <sheetData sheetId="11781" refreshError="1"/>
      <sheetData sheetId="11782" refreshError="1"/>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refreshError="1"/>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refreshError="1"/>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sheetData sheetId="11903" refreshError="1"/>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refreshError="1"/>
      <sheetData sheetId="12805" refreshError="1"/>
      <sheetData sheetId="12806" refreshError="1"/>
      <sheetData sheetId="12807" refreshError="1"/>
      <sheetData sheetId="12808" refreshError="1"/>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refreshError="1"/>
      <sheetData sheetId="12818" refreshError="1"/>
      <sheetData sheetId="12819" refreshError="1"/>
      <sheetData sheetId="12820" refreshError="1"/>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refreshError="1"/>
      <sheetData sheetId="12883"/>
      <sheetData sheetId="12884" refreshError="1"/>
      <sheetData sheetId="12885" refreshError="1"/>
      <sheetData sheetId="12886" refreshError="1"/>
      <sheetData sheetId="12887" refreshError="1"/>
      <sheetData sheetId="12888" refreshError="1"/>
      <sheetData sheetId="12889" refreshError="1"/>
      <sheetData sheetId="12890" refreshError="1"/>
      <sheetData sheetId="12891" refreshError="1"/>
      <sheetData sheetId="12892" refreshError="1"/>
      <sheetData sheetId="12893" refreshError="1"/>
      <sheetData sheetId="12894"/>
      <sheetData sheetId="12895"/>
      <sheetData sheetId="12896"/>
      <sheetData sheetId="12897"/>
      <sheetData sheetId="12898" refreshError="1"/>
      <sheetData sheetId="12899" refreshError="1"/>
      <sheetData sheetId="12900" refreshError="1"/>
      <sheetData sheetId="12901" refreshError="1"/>
      <sheetData sheetId="12902" refreshError="1"/>
      <sheetData sheetId="12903" refreshError="1"/>
      <sheetData sheetId="12904" refreshError="1"/>
      <sheetData sheetId="12905" refreshError="1"/>
      <sheetData sheetId="12906" refreshError="1"/>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refreshError="1"/>
      <sheetData sheetId="12979" refreshError="1"/>
      <sheetData sheetId="12980"/>
      <sheetData sheetId="12981" refreshError="1"/>
      <sheetData sheetId="12982" refreshError="1"/>
      <sheetData sheetId="12983"/>
      <sheetData sheetId="12984" refreshError="1"/>
      <sheetData sheetId="12985" refreshError="1"/>
      <sheetData sheetId="12986" refreshError="1"/>
      <sheetData sheetId="12987" refreshError="1"/>
      <sheetData sheetId="12988"/>
      <sheetData sheetId="12989"/>
      <sheetData sheetId="12990"/>
      <sheetData sheetId="12991"/>
      <sheetData sheetId="12992"/>
      <sheetData sheetId="12993"/>
      <sheetData sheetId="12994"/>
      <sheetData sheetId="12995"/>
      <sheetData sheetId="12996" refreshError="1"/>
      <sheetData sheetId="12997" refreshError="1"/>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refreshError="1"/>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refreshError="1"/>
      <sheetData sheetId="13025" refreshError="1"/>
      <sheetData sheetId="13026" refreshError="1"/>
      <sheetData sheetId="13027" refreshError="1"/>
      <sheetData sheetId="13028" refreshError="1"/>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refreshError="1"/>
      <sheetData sheetId="13105"/>
      <sheetData sheetId="13106" refreshError="1"/>
      <sheetData sheetId="13107" refreshError="1"/>
      <sheetData sheetId="13108"/>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refreshError="1"/>
      <sheetData sheetId="13152" refreshError="1"/>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refreshError="1"/>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sheetData sheetId="13189" refreshError="1"/>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refreshError="1"/>
      <sheetData sheetId="13216"/>
      <sheetData sheetId="13217" refreshError="1"/>
      <sheetData sheetId="13218" refreshError="1"/>
      <sheetData sheetId="13219" refreshError="1"/>
      <sheetData sheetId="13220" refreshError="1"/>
      <sheetData sheetId="13221" refreshError="1"/>
      <sheetData sheetId="13222" refreshError="1"/>
      <sheetData sheetId="13223" refreshError="1"/>
      <sheetData sheetId="13224" refreshError="1"/>
      <sheetData sheetId="13225" refreshError="1"/>
      <sheetData sheetId="13226" refreshError="1"/>
      <sheetData sheetId="13227" refreshError="1"/>
      <sheetData sheetId="13228" refreshError="1"/>
      <sheetData sheetId="13229" refreshError="1"/>
      <sheetData sheetId="13230" refreshError="1"/>
      <sheetData sheetId="13231" refreshError="1"/>
      <sheetData sheetId="13232" refreshError="1"/>
      <sheetData sheetId="13233" refreshError="1"/>
      <sheetData sheetId="13234" refreshError="1"/>
      <sheetData sheetId="13235" refreshError="1"/>
      <sheetData sheetId="13236" refreshError="1"/>
      <sheetData sheetId="13237" refreshError="1"/>
      <sheetData sheetId="13238" refreshError="1"/>
      <sheetData sheetId="13239" refreshError="1"/>
      <sheetData sheetId="13240" refreshError="1"/>
      <sheetData sheetId="13241" refreshError="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refreshError="1"/>
      <sheetData sheetId="13255" refreshError="1"/>
      <sheetData sheetId="13256" refreshError="1"/>
      <sheetData sheetId="13257" refreshError="1"/>
      <sheetData sheetId="13258" refreshError="1"/>
      <sheetData sheetId="13259" refreshError="1"/>
      <sheetData sheetId="13260" refreshError="1"/>
      <sheetData sheetId="13261" refreshError="1"/>
      <sheetData sheetId="13262" refreshError="1"/>
      <sheetData sheetId="13263" refreshError="1"/>
      <sheetData sheetId="13264" refreshError="1"/>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refreshError="1"/>
      <sheetData sheetId="13305" refreshError="1"/>
      <sheetData sheetId="13306" refreshError="1"/>
      <sheetData sheetId="13307" refreshError="1"/>
      <sheetData sheetId="13308" refreshError="1"/>
      <sheetData sheetId="13309" refreshError="1"/>
      <sheetData sheetId="13310"/>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sheetData sheetId="13335"/>
      <sheetData sheetId="13336"/>
      <sheetData sheetId="13337"/>
      <sheetData sheetId="13338"/>
      <sheetData sheetId="13339"/>
      <sheetData sheetId="13340"/>
      <sheetData sheetId="13341"/>
      <sheetData sheetId="13342" refreshError="1"/>
      <sheetData sheetId="13343"/>
      <sheetData sheetId="13344" refreshError="1"/>
      <sheetData sheetId="13345"/>
      <sheetData sheetId="13346"/>
      <sheetData sheetId="13347"/>
      <sheetData sheetId="13348"/>
      <sheetData sheetId="13349"/>
      <sheetData sheetId="13350"/>
      <sheetData sheetId="13351" refreshError="1"/>
      <sheetData sheetId="13352"/>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sheetData sheetId="13361"/>
      <sheetData sheetId="13362"/>
      <sheetData sheetId="13363"/>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refreshError="1"/>
      <sheetData sheetId="13448" refreshError="1"/>
      <sheetData sheetId="13449" refreshError="1"/>
      <sheetData sheetId="13450" refreshError="1"/>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refreshError="1"/>
      <sheetData sheetId="13501" refreshError="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refreshError="1"/>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refreshError="1"/>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refreshError="1"/>
      <sheetData sheetId="13651" refreshError="1"/>
      <sheetData sheetId="13652" refreshError="1"/>
      <sheetData sheetId="13653" refreshError="1"/>
      <sheetData sheetId="13654" refreshError="1"/>
      <sheetData sheetId="13655" refreshError="1"/>
      <sheetData sheetId="13656" refreshError="1"/>
      <sheetData sheetId="13657" refreshError="1"/>
      <sheetData sheetId="13658" refreshError="1"/>
      <sheetData sheetId="13659" refreshError="1"/>
      <sheetData sheetId="13660" refreshError="1"/>
      <sheetData sheetId="13661" refreshError="1"/>
      <sheetData sheetId="13662" refreshError="1"/>
      <sheetData sheetId="13663" refreshError="1"/>
      <sheetData sheetId="13664" refreshError="1"/>
      <sheetData sheetId="13665" refreshError="1"/>
      <sheetData sheetId="13666" refreshError="1"/>
      <sheetData sheetId="13667" refreshError="1"/>
      <sheetData sheetId="13668" refreshError="1"/>
      <sheetData sheetId="13669" refreshError="1"/>
      <sheetData sheetId="13670" refreshError="1"/>
      <sheetData sheetId="13671" refreshError="1"/>
      <sheetData sheetId="13672" refreshError="1"/>
      <sheetData sheetId="13673" refreshError="1"/>
      <sheetData sheetId="13674" refreshError="1"/>
      <sheetData sheetId="13675" refreshError="1"/>
      <sheetData sheetId="13676" refreshError="1"/>
      <sheetData sheetId="13677" refreshError="1"/>
      <sheetData sheetId="13678" refreshError="1"/>
      <sheetData sheetId="13679" refreshError="1"/>
      <sheetData sheetId="13680" refreshError="1"/>
      <sheetData sheetId="13681" refreshError="1"/>
      <sheetData sheetId="13682" refreshError="1"/>
      <sheetData sheetId="13683" refreshError="1"/>
      <sheetData sheetId="13684" refreshError="1"/>
      <sheetData sheetId="13685" refreshError="1"/>
      <sheetData sheetId="13686" refreshError="1"/>
      <sheetData sheetId="13687" refreshError="1"/>
      <sheetData sheetId="13688" refreshError="1"/>
      <sheetData sheetId="13689" refreshError="1"/>
      <sheetData sheetId="13690" refreshError="1"/>
      <sheetData sheetId="13691" refreshError="1"/>
      <sheetData sheetId="13692" refreshError="1"/>
      <sheetData sheetId="13693" refreshError="1"/>
      <sheetData sheetId="13694" refreshError="1"/>
      <sheetData sheetId="13695" refreshError="1"/>
      <sheetData sheetId="13696" refreshError="1"/>
      <sheetData sheetId="13697" refreshError="1"/>
      <sheetData sheetId="13698" refreshError="1"/>
      <sheetData sheetId="13699" refreshError="1"/>
      <sheetData sheetId="13700" refreshError="1"/>
      <sheetData sheetId="13701" refreshError="1"/>
      <sheetData sheetId="13702" refreshError="1"/>
      <sheetData sheetId="13703" refreshError="1"/>
      <sheetData sheetId="13704" refreshError="1"/>
      <sheetData sheetId="13705" refreshError="1"/>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refreshError="1"/>
      <sheetData sheetId="13714" refreshError="1"/>
      <sheetData sheetId="13715" refreshError="1"/>
      <sheetData sheetId="13716" refreshError="1"/>
      <sheetData sheetId="13717" refreshError="1"/>
      <sheetData sheetId="13718" refreshError="1"/>
      <sheetData sheetId="13719" refreshError="1"/>
      <sheetData sheetId="13720" refreshError="1"/>
      <sheetData sheetId="13721" refreshError="1"/>
      <sheetData sheetId="13722" refreshError="1"/>
      <sheetData sheetId="13723" refreshError="1"/>
      <sheetData sheetId="13724" refreshError="1"/>
      <sheetData sheetId="13725" refreshError="1"/>
      <sheetData sheetId="13726" refreshError="1"/>
      <sheetData sheetId="13727" refreshError="1"/>
      <sheetData sheetId="13728" refreshError="1"/>
      <sheetData sheetId="13729" refreshError="1"/>
      <sheetData sheetId="13730" refreshError="1"/>
      <sheetData sheetId="13731" refreshError="1"/>
      <sheetData sheetId="13732" refreshError="1"/>
      <sheetData sheetId="13733" refreshError="1"/>
      <sheetData sheetId="13734" refreshError="1"/>
      <sheetData sheetId="13735" refreshError="1"/>
      <sheetData sheetId="13736" refreshError="1"/>
      <sheetData sheetId="13737" refreshError="1"/>
      <sheetData sheetId="13738" refreshError="1"/>
      <sheetData sheetId="13739" refreshError="1"/>
      <sheetData sheetId="13740" refreshError="1"/>
      <sheetData sheetId="13741" refreshError="1"/>
      <sheetData sheetId="13742" refreshError="1"/>
      <sheetData sheetId="13743" refreshError="1"/>
      <sheetData sheetId="13744" refreshError="1"/>
      <sheetData sheetId="13745" refreshError="1"/>
      <sheetData sheetId="13746" refreshError="1"/>
      <sheetData sheetId="13747" refreshError="1"/>
      <sheetData sheetId="13748" refreshError="1"/>
      <sheetData sheetId="13749" refreshError="1"/>
      <sheetData sheetId="13750" refreshError="1"/>
      <sheetData sheetId="13751" refreshError="1"/>
      <sheetData sheetId="13752" refreshError="1"/>
      <sheetData sheetId="13753" refreshError="1"/>
      <sheetData sheetId="13754" refreshError="1"/>
      <sheetData sheetId="13755" refreshError="1"/>
      <sheetData sheetId="13756" refreshError="1"/>
      <sheetData sheetId="13757" refreshError="1"/>
      <sheetData sheetId="13758" refreshError="1"/>
      <sheetData sheetId="13759" refreshError="1"/>
      <sheetData sheetId="13760" refreshError="1"/>
      <sheetData sheetId="13761" refreshError="1"/>
      <sheetData sheetId="13762" refreshError="1"/>
      <sheetData sheetId="13763" refreshError="1"/>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sheetData sheetId="14087"/>
      <sheetData sheetId="14088"/>
      <sheetData sheetId="14089" refreshError="1"/>
      <sheetData sheetId="14090" refreshError="1"/>
      <sheetData sheetId="14091" refreshError="1"/>
      <sheetData sheetId="14092" refreshError="1"/>
      <sheetData sheetId="14093" refreshError="1"/>
      <sheetData sheetId="14094" refreshError="1"/>
      <sheetData sheetId="14095" refreshError="1"/>
      <sheetData sheetId="14096" refreshError="1"/>
      <sheetData sheetId="14097" refreshError="1"/>
      <sheetData sheetId="14098" refreshError="1"/>
      <sheetData sheetId="14099" refreshError="1"/>
      <sheetData sheetId="14100" refreshError="1"/>
      <sheetData sheetId="14101" refreshError="1"/>
      <sheetData sheetId="14102" refreshError="1"/>
      <sheetData sheetId="14103" refreshError="1"/>
      <sheetData sheetId="14104" refreshError="1"/>
      <sheetData sheetId="14105" refreshError="1"/>
      <sheetData sheetId="14106" refreshError="1"/>
      <sheetData sheetId="14107" refreshError="1"/>
      <sheetData sheetId="14108" refreshError="1"/>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refreshError="1"/>
      <sheetData sheetId="14149" refreshError="1"/>
      <sheetData sheetId="14150"/>
      <sheetData sheetId="14151" refreshError="1"/>
      <sheetData sheetId="14152"/>
      <sheetData sheetId="14153"/>
      <sheetData sheetId="14154" refreshError="1"/>
      <sheetData sheetId="14155" refreshError="1"/>
      <sheetData sheetId="14156" refreshError="1"/>
      <sheetData sheetId="14157" refreshError="1"/>
      <sheetData sheetId="14158" refreshError="1"/>
      <sheetData sheetId="14159" refreshError="1"/>
      <sheetData sheetId="14160" refreshError="1"/>
      <sheetData sheetId="14161" refreshError="1"/>
      <sheetData sheetId="14162" refreshError="1"/>
      <sheetData sheetId="14163" refreshError="1"/>
      <sheetData sheetId="14164" refreshError="1"/>
      <sheetData sheetId="14165" refreshError="1"/>
      <sheetData sheetId="14166" refreshError="1"/>
      <sheetData sheetId="14167" refreshError="1"/>
      <sheetData sheetId="14168" refreshError="1"/>
      <sheetData sheetId="14169" refreshError="1"/>
      <sheetData sheetId="14170" refreshError="1"/>
      <sheetData sheetId="14171" refreshError="1"/>
      <sheetData sheetId="14172"/>
      <sheetData sheetId="14173"/>
      <sheetData sheetId="14174"/>
      <sheetData sheetId="14175"/>
      <sheetData sheetId="14176"/>
      <sheetData sheetId="14177"/>
      <sheetData sheetId="14178"/>
      <sheetData sheetId="14179"/>
      <sheetData sheetId="14180"/>
      <sheetData sheetId="14181"/>
      <sheetData sheetId="14182"/>
      <sheetData sheetId="14183" refreshError="1"/>
      <sheetData sheetId="14184" refreshError="1"/>
      <sheetData sheetId="14185" refreshError="1"/>
      <sheetData sheetId="14186" refreshError="1"/>
      <sheetData sheetId="14187" refreshError="1"/>
      <sheetData sheetId="14188" refreshError="1"/>
      <sheetData sheetId="14189" refreshError="1"/>
      <sheetData sheetId="14190" refreshError="1"/>
      <sheetData sheetId="14191" refreshError="1"/>
      <sheetData sheetId="14192" refreshError="1"/>
      <sheetData sheetId="14193" refreshError="1"/>
      <sheetData sheetId="14194" refreshError="1"/>
      <sheetData sheetId="14195" refreshError="1"/>
      <sheetData sheetId="14196" refreshError="1"/>
      <sheetData sheetId="14197" refreshError="1"/>
      <sheetData sheetId="14198" refreshError="1"/>
      <sheetData sheetId="14199" refreshError="1"/>
      <sheetData sheetId="14200" refreshError="1"/>
      <sheetData sheetId="14201" refreshError="1"/>
      <sheetData sheetId="14202" refreshError="1"/>
      <sheetData sheetId="14203" refreshError="1"/>
      <sheetData sheetId="14204" refreshError="1"/>
      <sheetData sheetId="14205" refreshError="1"/>
      <sheetData sheetId="14206" refreshError="1"/>
      <sheetData sheetId="14207" refreshError="1"/>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sheetData sheetId="14391"/>
      <sheetData sheetId="14392"/>
      <sheetData sheetId="14393"/>
      <sheetData sheetId="14394"/>
      <sheetData sheetId="14395" refreshError="1"/>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refreshError="1"/>
      <sheetData sheetId="15690" refreshError="1"/>
      <sheetData sheetId="15691" refreshError="1"/>
      <sheetData sheetId="15692" refreshError="1"/>
      <sheetData sheetId="15693" refreshError="1"/>
      <sheetData sheetId="15694" refreshError="1"/>
      <sheetData sheetId="15695"/>
      <sheetData sheetId="15696"/>
      <sheetData sheetId="15697"/>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sheetData sheetId="15710"/>
      <sheetData sheetId="15711"/>
      <sheetData sheetId="15712"/>
      <sheetData sheetId="15713"/>
      <sheetData sheetId="15714"/>
      <sheetData sheetId="15715"/>
      <sheetData sheetId="15716"/>
      <sheetData sheetId="15717"/>
      <sheetData sheetId="15718" refreshError="1"/>
      <sheetData sheetId="15719" refreshError="1"/>
      <sheetData sheetId="15720" refreshError="1"/>
      <sheetData sheetId="15721" refreshError="1"/>
      <sheetData sheetId="15722" refreshError="1"/>
      <sheetData sheetId="15723" refreshError="1"/>
      <sheetData sheetId="15724" refreshError="1"/>
      <sheetData sheetId="15725" refreshError="1"/>
      <sheetData sheetId="15726" refreshError="1"/>
      <sheetData sheetId="15727" refreshError="1"/>
      <sheetData sheetId="15728" refreshError="1"/>
      <sheetData sheetId="15729" refreshError="1"/>
      <sheetData sheetId="15730" refreshError="1"/>
      <sheetData sheetId="15731" refreshError="1"/>
      <sheetData sheetId="15732" refreshError="1"/>
      <sheetData sheetId="15733" refreshError="1"/>
      <sheetData sheetId="15734" refreshError="1"/>
      <sheetData sheetId="15735" refreshError="1"/>
      <sheetData sheetId="15736" refreshError="1"/>
      <sheetData sheetId="15737"/>
      <sheetData sheetId="15738" refreshError="1"/>
      <sheetData sheetId="15739" refreshError="1"/>
      <sheetData sheetId="15740" refreshError="1"/>
      <sheetData sheetId="15741" refreshError="1"/>
      <sheetData sheetId="15742" refreshError="1"/>
      <sheetData sheetId="15743" refreshError="1"/>
      <sheetData sheetId="15744" refreshError="1"/>
      <sheetData sheetId="15745" refreshError="1"/>
      <sheetData sheetId="15746" refreshError="1"/>
      <sheetData sheetId="15747" refreshError="1"/>
      <sheetData sheetId="15748"/>
      <sheetData sheetId="15749"/>
      <sheetData sheetId="15750"/>
      <sheetData sheetId="15751"/>
      <sheetData sheetId="15752"/>
      <sheetData sheetId="15753"/>
      <sheetData sheetId="15754" refreshError="1"/>
      <sheetData sheetId="15755"/>
      <sheetData sheetId="15756" refreshError="1"/>
      <sheetData sheetId="15757" refreshError="1"/>
      <sheetData sheetId="15758" refreshError="1"/>
      <sheetData sheetId="15759" refreshError="1"/>
      <sheetData sheetId="15760" refreshError="1"/>
      <sheetData sheetId="15761" refreshError="1"/>
      <sheetData sheetId="15762" refreshError="1"/>
      <sheetData sheetId="15763" refreshError="1"/>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refreshError="1"/>
      <sheetData sheetId="17164" refreshError="1"/>
      <sheetData sheetId="17165" refreshError="1"/>
      <sheetData sheetId="17166" refreshError="1"/>
      <sheetData sheetId="17167"/>
      <sheetData sheetId="17168" refreshError="1"/>
      <sheetData sheetId="17169" refreshError="1"/>
      <sheetData sheetId="17170" refreshError="1"/>
      <sheetData sheetId="17171" refreshError="1"/>
      <sheetData sheetId="17172" refreshError="1"/>
      <sheetData sheetId="17173" refreshError="1"/>
      <sheetData sheetId="17174" refreshError="1"/>
      <sheetData sheetId="17175" refreshError="1"/>
      <sheetData sheetId="17176"/>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sheetData sheetId="17185"/>
      <sheetData sheetId="17186"/>
      <sheetData sheetId="17187"/>
      <sheetData sheetId="17188"/>
      <sheetData sheetId="17189"/>
      <sheetData sheetId="17190" refreshError="1"/>
      <sheetData sheetId="17191"/>
      <sheetData sheetId="17192" refreshError="1"/>
      <sheetData sheetId="17193" refreshError="1"/>
      <sheetData sheetId="17194" refreshError="1"/>
      <sheetData sheetId="17195" refreshError="1"/>
      <sheetData sheetId="17196" refreshError="1"/>
      <sheetData sheetId="17197" refreshError="1"/>
      <sheetData sheetId="17198" refreshError="1"/>
      <sheetData sheetId="17199" refreshError="1"/>
      <sheetData sheetId="17200" refreshError="1"/>
      <sheetData sheetId="17201" refreshError="1"/>
      <sheetData sheetId="17202" refreshError="1"/>
      <sheetData sheetId="17203" refreshError="1"/>
      <sheetData sheetId="17204" refreshError="1"/>
      <sheetData sheetId="17205" refreshError="1"/>
      <sheetData sheetId="17206" refreshError="1"/>
      <sheetData sheetId="17207" refreshError="1"/>
      <sheetData sheetId="17208" refreshError="1"/>
      <sheetData sheetId="17209" refreshError="1"/>
      <sheetData sheetId="17210" refreshError="1"/>
      <sheetData sheetId="17211" refreshError="1"/>
      <sheetData sheetId="17212" refreshError="1"/>
      <sheetData sheetId="17213" refreshError="1"/>
      <sheetData sheetId="17214" refreshError="1"/>
      <sheetData sheetId="17215" refreshError="1"/>
      <sheetData sheetId="17216" refreshError="1"/>
      <sheetData sheetId="17217" refreshError="1"/>
      <sheetData sheetId="17218" refreshError="1"/>
      <sheetData sheetId="17219" refreshError="1"/>
      <sheetData sheetId="17220" refreshError="1"/>
      <sheetData sheetId="17221" refreshError="1"/>
      <sheetData sheetId="17222" refreshError="1"/>
      <sheetData sheetId="17223">
        <row r="9">
          <cell r="A9" t="str">
            <v>A</v>
          </cell>
        </row>
      </sheetData>
      <sheetData sheetId="17224">
        <row r="9">
          <cell r="A9" t="str">
            <v>A</v>
          </cell>
        </row>
      </sheetData>
      <sheetData sheetId="17225">
        <row r="9">
          <cell r="A9" t="str">
            <v>A</v>
          </cell>
        </row>
      </sheetData>
      <sheetData sheetId="17226">
        <row r="9">
          <cell r="A9" t="str">
            <v>A</v>
          </cell>
        </row>
      </sheetData>
      <sheetData sheetId="17227">
        <row r="9">
          <cell r="A9" t="str">
            <v>A</v>
          </cell>
        </row>
      </sheetData>
      <sheetData sheetId="17228">
        <row r="9">
          <cell r="A9" t="str">
            <v>A</v>
          </cell>
        </row>
      </sheetData>
      <sheetData sheetId="17229">
        <row r="9">
          <cell r="A9" t="str">
            <v>A</v>
          </cell>
        </row>
      </sheetData>
      <sheetData sheetId="17230">
        <row r="9">
          <cell r="A9" t="str">
            <v>A</v>
          </cell>
        </row>
      </sheetData>
      <sheetData sheetId="17231">
        <row r="9">
          <cell r="A9" t="str">
            <v>A</v>
          </cell>
        </row>
      </sheetData>
      <sheetData sheetId="17232">
        <row r="9">
          <cell r="A9" t="str">
            <v>A</v>
          </cell>
        </row>
      </sheetData>
      <sheetData sheetId="17233">
        <row r="9">
          <cell r="A9" t="str">
            <v>A</v>
          </cell>
        </row>
      </sheetData>
      <sheetData sheetId="17234">
        <row r="9">
          <cell r="A9" t="str">
            <v>A</v>
          </cell>
        </row>
      </sheetData>
      <sheetData sheetId="17235">
        <row r="9">
          <cell r="A9" t="str">
            <v>A</v>
          </cell>
        </row>
      </sheetData>
      <sheetData sheetId="17236">
        <row r="9">
          <cell r="A9" t="str">
            <v>A</v>
          </cell>
        </row>
      </sheetData>
      <sheetData sheetId="17237">
        <row r="9">
          <cell r="A9" t="str">
            <v>A</v>
          </cell>
        </row>
      </sheetData>
      <sheetData sheetId="17238">
        <row r="9">
          <cell r="A9" t="str">
            <v>A</v>
          </cell>
        </row>
      </sheetData>
      <sheetData sheetId="17239">
        <row r="9">
          <cell r="A9" t="str">
            <v>A</v>
          </cell>
        </row>
      </sheetData>
      <sheetData sheetId="17240">
        <row r="9">
          <cell r="A9" t="str">
            <v>A</v>
          </cell>
        </row>
      </sheetData>
      <sheetData sheetId="17241">
        <row r="9">
          <cell r="A9" t="str">
            <v>A</v>
          </cell>
        </row>
      </sheetData>
      <sheetData sheetId="17242">
        <row r="9">
          <cell r="A9" t="str">
            <v>A</v>
          </cell>
        </row>
      </sheetData>
      <sheetData sheetId="17243">
        <row r="9">
          <cell r="A9" t="str">
            <v>A</v>
          </cell>
        </row>
      </sheetData>
      <sheetData sheetId="17244">
        <row r="9">
          <cell r="A9" t="str">
            <v>A</v>
          </cell>
        </row>
      </sheetData>
      <sheetData sheetId="17245" refreshError="1"/>
      <sheetData sheetId="17246" refreshError="1"/>
      <sheetData sheetId="17247" refreshError="1"/>
      <sheetData sheetId="17248" refreshError="1"/>
      <sheetData sheetId="17249" refreshError="1"/>
      <sheetData sheetId="17250" refreshError="1"/>
      <sheetData sheetId="17251" refreshError="1"/>
      <sheetData sheetId="17252" refreshError="1"/>
      <sheetData sheetId="17253" refreshError="1"/>
      <sheetData sheetId="17254" refreshError="1"/>
      <sheetData sheetId="17255" refreshError="1"/>
      <sheetData sheetId="17256" refreshError="1"/>
      <sheetData sheetId="17257" refreshError="1"/>
      <sheetData sheetId="17258" refreshError="1"/>
      <sheetData sheetId="17259" refreshError="1"/>
      <sheetData sheetId="17260" refreshError="1"/>
      <sheetData sheetId="17261" refreshError="1"/>
      <sheetData sheetId="17262" refreshError="1"/>
      <sheetData sheetId="17263" refreshError="1"/>
      <sheetData sheetId="17264" refreshError="1"/>
      <sheetData sheetId="17265" refreshError="1"/>
      <sheetData sheetId="17266">
        <row r="9">
          <cell r="A9" t="str">
            <v>A</v>
          </cell>
        </row>
      </sheetData>
      <sheetData sheetId="17267">
        <row r="9">
          <cell r="A9" t="str">
            <v>A</v>
          </cell>
        </row>
      </sheetData>
      <sheetData sheetId="17268">
        <row r="9">
          <cell r="A9" t="str">
            <v>A</v>
          </cell>
        </row>
      </sheetData>
      <sheetData sheetId="17269">
        <row r="9">
          <cell r="A9" t="str">
            <v>A</v>
          </cell>
        </row>
      </sheetData>
      <sheetData sheetId="17270">
        <row r="9">
          <cell r="A9" t="str">
            <v>A</v>
          </cell>
        </row>
      </sheetData>
      <sheetData sheetId="17271">
        <row r="9">
          <cell r="A9" t="str">
            <v>A</v>
          </cell>
        </row>
      </sheetData>
      <sheetData sheetId="17272">
        <row r="9">
          <cell r="A9" t="str">
            <v>A</v>
          </cell>
        </row>
      </sheetData>
      <sheetData sheetId="17273" refreshError="1"/>
      <sheetData sheetId="17274" refreshError="1"/>
      <sheetData sheetId="17275" refreshError="1"/>
      <sheetData sheetId="17276" refreshError="1"/>
      <sheetData sheetId="17277">
        <row r="9">
          <cell r="A9" t="str">
            <v>A</v>
          </cell>
        </row>
      </sheetData>
      <sheetData sheetId="17278"/>
      <sheetData sheetId="17279" refreshError="1"/>
      <sheetData sheetId="17280" refreshError="1"/>
      <sheetData sheetId="17281" refreshError="1"/>
      <sheetData sheetId="17282" refreshError="1"/>
      <sheetData sheetId="17283"/>
      <sheetData sheetId="17284"/>
      <sheetData sheetId="17285"/>
      <sheetData sheetId="17286">
        <row r="9">
          <cell r="A9" t="str">
            <v>A</v>
          </cell>
        </row>
      </sheetData>
      <sheetData sheetId="17287"/>
      <sheetData sheetId="17288">
        <row r="9">
          <cell r="A9" t="str">
            <v>A</v>
          </cell>
        </row>
      </sheetData>
      <sheetData sheetId="17289">
        <row r="9">
          <cell r="A9" t="str">
            <v>A</v>
          </cell>
        </row>
      </sheetData>
      <sheetData sheetId="17290">
        <row r="9">
          <cell r="A9" t="str">
            <v>A</v>
          </cell>
        </row>
      </sheetData>
      <sheetData sheetId="17291">
        <row r="9">
          <cell r="A9" t="str">
            <v>A</v>
          </cell>
        </row>
      </sheetData>
      <sheetData sheetId="17292">
        <row r="9">
          <cell r="A9" t="str">
            <v>A</v>
          </cell>
        </row>
      </sheetData>
      <sheetData sheetId="17293">
        <row r="9">
          <cell r="A9" t="str">
            <v>A</v>
          </cell>
        </row>
      </sheetData>
      <sheetData sheetId="17294">
        <row r="9">
          <cell r="A9" t="str">
            <v>A</v>
          </cell>
        </row>
      </sheetData>
      <sheetData sheetId="17295">
        <row r="9">
          <cell r="A9" t="str">
            <v>A</v>
          </cell>
        </row>
      </sheetData>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refreshError="1"/>
      <sheetData sheetId="17319" refreshError="1"/>
      <sheetData sheetId="17320" refreshError="1"/>
      <sheetData sheetId="17321" refreshError="1"/>
      <sheetData sheetId="17322" refreshError="1"/>
      <sheetData sheetId="17323" refreshError="1"/>
      <sheetData sheetId="17324" refreshError="1"/>
      <sheetData sheetId="17325"/>
      <sheetData sheetId="17326" refreshError="1"/>
      <sheetData sheetId="17327" refreshError="1"/>
      <sheetData sheetId="17328" refreshError="1"/>
      <sheetData sheetId="17329" refreshError="1"/>
      <sheetData sheetId="17330" refreshError="1"/>
      <sheetData sheetId="17331" refreshError="1"/>
      <sheetData sheetId="17332" refreshError="1"/>
      <sheetData sheetId="17333" refreshError="1"/>
      <sheetData sheetId="17334" refreshError="1"/>
      <sheetData sheetId="17335" refreshError="1"/>
      <sheetData sheetId="17336" refreshError="1"/>
      <sheetData sheetId="17337" refreshError="1"/>
      <sheetData sheetId="17338" refreshError="1"/>
      <sheetData sheetId="17339" refreshError="1"/>
      <sheetData sheetId="17340" refreshError="1"/>
      <sheetData sheetId="17341" refreshError="1"/>
      <sheetData sheetId="17342" refreshError="1"/>
      <sheetData sheetId="17343" refreshError="1"/>
      <sheetData sheetId="17344" refreshError="1"/>
      <sheetData sheetId="17345" refreshError="1"/>
      <sheetData sheetId="17346" refreshError="1"/>
      <sheetData sheetId="17347" refreshError="1"/>
      <sheetData sheetId="17348"/>
      <sheetData sheetId="17349"/>
      <sheetData sheetId="17350" refreshError="1"/>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refreshError="1"/>
      <sheetData sheetId="17376" refreshError="1"/>
      <sheetData sheetId="17377" refreshError="1"/>
      <sheetData sheetId="17378" refreshError="1"/>
      <sheetData sheetId="17379" refreshError="1"/>
      <sheetData sheetId="17380" refreshError="1"/>
      <sheetData sheetId="17381"/>
      <sheetData sheetId="17382"/>
      <sheetData sheetId="17383"/>
      <sheetData sheetId="17384" refreshError="1"/>
      <sheetData sheetId="17385" refreshError="1"/>
      <sheetData sheetId="17386" refreshError="1"/>
      <sheetData sheetId="17387" refreshError="1"/>
      <sheetData sheetId="17388" refreshError="1"/>
      <sheetData sheetId="17389" refreshError="1"/>
      <sheetData sheetId="17390" refreshError="1"/>
      <sheetData sheetId="17391"/>
      <sheetData sheetId="17392" refreshError="1"/>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refreshError="1"/>
      <sheetData sheetId="17475" refreshError="1"/>
      <sheetData sheetId="17476" refreshError="1"/>
      <sheetData sheetId="17477" refreshError="1"/>
      <sheetData sheetId="17478" refreshError="1"/>
      <sheetData sheetId="17479" refreshError="1"/>
      <sheetData sheetId="17480"/>
      <sheetData sheetId="17481"/>
      <sheetData sheetId="17482"/>
      <sheetData sheetId="17483"/>
      <sheetData sheetId="17484" refreshError="1"/>
      <sheetData sheetId="17485" refreshError="1"/>
      <sheetData sheetId="17486"/>
      <sheetData sheetId="17487"/>
      <sheetData sheetId="17488"/>
      <sheetData sheetId="17489"/>
      <sheetData sheetId="17490"/>
      <sheetData sheetId="17491" refreshError="1"/>
      <sheetData sheetId="17492" refreshError="1"/>
      <sheetData sheetId="17493" refreshError="1"/>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refreshError="1"/>
      <sheetData sheetId="17517" refreshError="1"/>
      <sheetData sheetId="17518"/>
      <sheetData sheetId="17519" refreshError="1"/>
      <sheetData sheetId="17520" refreshError="1"/>
      <sheetData sheetId="17521" refreshError="1"/>
      <sheetData sheetId="17522"/>
      <sheetData sheetId="17523"/>
      <sheetData sheetId="17524" refreshError="1"/>
      <sheetData sheetId="17525"/>
      <sheetData sheetId="17526"/>
      <sheetData sheetId="17527"/>
      <sheetData sheetId="17528"/>
      <sheetData sheetId="17529"/>
      <sheetData sheetId="17530"/>
      <sheetData sheetId="17531"/>
      <sheetData sheetId="17532"/>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refreshError="1"/>
      <sheetData sheetId="17562" refreshError="1"/>
      <sheetData sheetId="17563" refreshError="1"/>
      <sheetData sheetId="17564"/>
      <sheetData sheetId="17565"/>
      <sheetData sheetId="17566"/>
      <sheetData sheetId="17567"/>
      <sheetData sheetId="17568"/>
      <sheetData sheetId="17569"/>
      <sheetData sheetId="17570"/>
      <sheetData sheetId="17571"/>
      <sheetData sheetId="17572" refreshError="1"/>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refreshError="1"/>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refreshError="1"/>
      <sheetData sheetId="17660" refreshError="1"/>
      <sheetData sheetId="17661" refreshError="1"/>
      <sheetData sheetId="17662" refreshError="1"/>
      <sheetData sheetId="17663" refreshError="1"/>
      <sheetData sheetId="17664"/>
      <sheetData sheetId="17665"/>
      <sheetData sheetId="17666" refreshError="1"/>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refreshError="1"/>
      <sheetData sheetId="17688" refreshError="1"/>
      <sheetData sheetId="17689" refreshError="1"/>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refreshError="1"/>
      <sheetData sheetId="17799" refreshError="1"/>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입찰내역_발주처_양식"/>
      <sheetName val="입찰내역_발주처_제출용"/>
      <sheetName val="입찰내역_내부용"/>
      <sheetName val="직접공사비_본사용"/>
      <sheetName val="공통가설_(R1)"/>
      <sheetName val="현장기구조직표_"/>
      <sheetName val="NPV"/>
      <sheetName val="SRC-B3U2"/>
      <sheetName val="BOQ-Rev.3"/>
      <sheetName val="Cost Summary"/>
      <sheetName val="材料单"/>
      <sheetName val="u_rates"/>
      <sheetName val="BOQ건축"/>
      <sheetName val="Site Expenses"/>
      <sheetName val="安装费"/>
      <sheetName val="设计开办费"/>
      <sheetName val="Architectural"/>
      <sheetName val="Cash2"/>
      <sheetName val="기계내역서"/>
      <sheetName val="#REF"/>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Customize Your Invoice"/>
      <sheetName val="PROJECT BRIEF(EX.NEW)"/>
      <sheetName val="POWER"/>
      <sheetName val="입찰내역_발주처_양식1"/>
      <sheetName val="인건비(VOICE)"/>
      <sheetName val="sum"/>
      <sheetName val="PRL"/>
      <sheetName val="Sheet1"/>
      <sheetName val="HW-Sets_Option1"/>
      <sheetName val="ANA"/>
      <sheetName val="DI-ESTI"/>
      <sheetName val="Gia vat tu"/>
      <sheetName val="Raw Data"/>
      <sheetName val="Option"/>
      <sheetName val="시설물일위"/>
      <sheetName val="실행철강하도"/>
      <sheetName val="대비표"/>
      <sheetName val="PROJECT BRIEF"/>
      <sheetName val="집계"/>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Variations"/>
      <sheetName val="FitOutConfCentre"/>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list"/>
      <sheetName val="Plinthbeam"/>
      <sheetName val="BM"/>
      <sheetName val="Data"/>
      <sheetName val="_Data"/>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MAIN Labour-Staff"/>
      <sheetName val="finalj"/>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PROJECT_BRIEF"/>
      <sheetName val="Glass_Type"/>
      <sheetName val="Rate_Analysis2"/>
      <sheetName val="Chiet tinh dz22"/>
      <sheetName val="1"/>
      <sheetName val="Day work"/>
      <sheetName val="HQ-TO"/>
      <sheetName val="토목주소"/>
      <sheetName val="프랜트면허"/>
      <sheetName val="Settings"/>
      <sheetName val="GRSummary"/>
      <sheetName val="Material List "/>
      <sheetName val="Room Matrix"/>
      <sheetName val="PB- 1,3,5"/>
      <sheetName val="PB - 2,4"/>
      <sheetName val="PB -6"/>
      <sheetName val="RB - 4"/>
      <sheetName val="RB-5"/>
      <sheetName val="RB - OR"/>
      <sheetName val="RB - UR"/>
      <sheetName val="CASHFLOWS"/>
      <sheetName val="PriceList"/>
      <sheetName val="???? ??? ??"/>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PROJECT_BRIEF1"/>
      <sheetName val="PROJECT_BRIEF2"/>
      <sheetName val="입찰내역_발주처_양식6"/>
      <sheetName val="Gia_vat_tu4"/>
      <sheetName val="Raw_Data4"/>
      <sheetName val="PROJECT_BRIEF4"/>
      <sheetName val="Gia_vat_tu3"/>
      <sheetName val="Raw_Data3"/>
      <sheetName val="PROJECT_BRIEF3"/>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Demand"/>
      <sheetName val="Occ"/>
      <sheetName val="PE"/>
      <sheetName val="Summ"/>
      <sheetName val="????_???_??"/>
      <sheetName val="????_???_??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_???_??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tatus List"/>
      <sheetName val="Sià_x0004_6_x0000__x0000__x0000__x0000__x0000__x0001__x0000__x0000__x0008_"/>
      <sheetName val="PROJECT_BRé¬e&amp;_x0000__x0018_ú_x0008_w_x001c_e&amp;"/>
      <sheetName val="____ ___ __"/>
      <sheetName val="Sià_x0004_6"/>
      <sheetName val="PROJECT_BRé¬e&amp;"/>
      <sheetName val="SUMMARY"/>
      <sheetName val="Data&amp;Lists"/>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Glass_Type5"/>
      <sheetName val="SHORT_LIST3"/>
      <sheetName val="Rate_Analysis3"/>
      <sheetName val="F_-_Woodwork"/>
      <sheetName val="Chiet_tinh_dz22"/>
      <sheetName val="Day_work"/>
      <sheetName val="Material_List_"/>
      <sheetName val="????_???_??5"/>
      <sheetName val="MAIN_Labour-Staff"/>
      <sheetName val="SPT vs PHI"/>
      <sheetName val="Labor abs-NMR"/>
      <sheetName val="sheet6"/>
      <sheetName val="200205C"/>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PROJ. DATA"/>
      <sheetName val=" Beams Sched "/>
      <sheetName val="Structure (2)"/>
      <sheetName val="cover page"/>
      <sheetName val="Common Data"/>
      <sheetName val="금액내역서"/>
      <sheetName val="PNTEXT"/>
      <sheetName val="Panels (DWG)"/>
      <sheetName val="③赤紙(日文)"/>
      <sheetName val="0.0 Reference"/>
      <sheetName val="Main Summary"/>
      <sheetName val="General"/>
      <sheetName val="Debt overview (input)"/>
      <sheetName val="except wiring"/>
      <sheetName val="upa"/>
      <sheetName val="MASTER_RATE ANALYSIS"/>
      <sheetName val="9"/>
      <sheetName val="SCE_LOG"/>
      <sheetName val="DVM Sizing Calculator- 10 ips "/>
      <sheetName val="beam-reinft"/>
      <sheetName val="Project Data Guide"/>
      <sheetName val="Design"/>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标准层玻璃幕墙耳㫚⤂_x0000_鸀⁦_x0000__x0001__x0000__x0000_栀"/>
      <sheetName val="Data Ref"/>
      <sheetName val="final abstract"/>
      <sheetName val="Controls"/>
      <sheetName val="Data sheet"/>
      <sheetName val="KPIs"/>
      <sheetName val="ML"/>
      <sheetName val="DATI_CONS"/>
      <sheetName val="intr stool brkup"/>
      <sheetName val="Vendors"/>
      <sheetName val="."/>
      <sheetName val="Sales &amp; Prod"/>
      <sheetName val="Internet"/>
      <sheetName val="Status_List"/>
      <sheetName val="Sià6"/>
      <sheetName val="PROJECT_BRé¬e&amp;úwe&amp;"/>
      <sheetName val="___________"/>
      <sheetName val="Room_Matrix"/>
      <sheetName val="PB-_1,3,5"/>
      <sheetName val="PB_-_2,4"/>
      <sheetName val="PB_-6"/>
      <sheetName val="RB_-_4"/>
      <sheetName val="RB_-_OR"/>
      <sheetName val="RB_-_UR"/>
      <sheetName val="Labor_abs-NMR"/>
      <sheetName val="SPT_vs_PHI"/>
      <sheetName val="Gen_Req_"/>
      <sheetName val="Démol."/>
      <sheetName val="Panels_(DWG)"/>
      <sheetName val="0_0_Reference"/>
      <sheetName val="_"/>
      <sheetName val="LPO Register"/>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PROJECT_BRIEF11"/>
      <sheetName val="Customize_Your_Invoice11"/>
      <sheetName val="PROJECT_BRIEF(EX_NEW)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Gia_vat_tu11"/>
      <sheetName val="Raw_Data11"/>
      <sheetName val="SHORT_LIST4"/>
      <sheetName val="Rate_Analysis4"/>
      <sheetName val="Material_List_1"/>
      <sheetName val="MAIN_Labour-Staff1"/>
      <sheetName val="????_???_??6"/>
      <sheetName val="F_-_Woodwork1"/>
      <sheetName val="Chiet_tinh_dz221"/>
      <sheetName val="Day_work1"/>
      <sheetName val="cover_page"/>
      <sheetName val="DVM_Sizing_Calculator-_10_ips_"/>
      <sheetName val="Measure"/>
      <sheetName val="EEV(Prilim)"/>
      <sheetName val="COL-SCH"/>
      <sheetName val="CLS"/>
      <sheetName val="sc"/>
      <sheetName val="Room_Matrix1"/>
      <sheetName val="PB-_1,3,51"/>
      <sheetName val="PB_-_2,41"/>
      <sheetName val="PB_-61"/>
      <sheetName val="RB_-_41"/>
      <sheetName val="RB_-_OR1"/>
      <sheetName val="RB_-_UR1"/>
      <sheetName val="Status_List1"/>
      <sheetName val="___________1"/>
      <sheetName val="Panels_(DWG)1"/>
      <sheetName val="0_0_Reference1"/>
      <sheetName val="_1"/>
      <sheetName val="CIF COST ITEM"/>
      <sheetName val="YN"/>
      <sheetName val="SPT_vs_PHI1"/>
      <sheetName val="Labor_abs-NMR1"/>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ata_Ref"/>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opstat"/>
      <sheetName val="costs"/>
      <sheetName val="Common_Data"/>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HWDG"/>
      <sheetName val="cables"/>
      <sheetName val="Electrical Works"/>
      <sheetName val="ESTIMATE"/>
      <sheetName val="CSC"/>
      <sheetName val="1-G1"/>
      <sheetName val="New Rates"/>
      <sheetName val="slipsumpR"/>
      <sheetName val="11"/>
      <sheetName val="※ 드롭다운 목록"/>
      <sheetName val="Data Validation"/>
      <sheetName val="Currency"/>
      <sheetName val="ACCOUNT"/>
      <sheetName val="Pick Lists"/>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45,46"/>
      <sheetName val="门窗表"/>
      <sheetName val="ESCON"/>
      <sheetName val="james's"/>
      <sheetName val="공통가설"/>
      <sheetName val="방배동내역(리라)"/>
      <sheetName val="현장경비"/>
      <sheetName val="방배동내역 (총괄)"/>
      <sheetName val="개산공사비"/>
      <sheetName val="산근"/>
      <sheetName val="标准层玻璃幕墙耳㫚⤂"/>
      <sheetName val="India F&amp;S Template"/>
      <sheetName val="BAU"/>
      <sheetName val="#3E1_GCR"/>
      <sheetName val="CIF_COST_ITEM"/>
      <sheetName val="COLUMN"/>
      <sheetName val="% prog figs -u5 and total"/>
      <sheetName val="Ledger"/>
      <sheetName val="beam-reinft-IIInd floor"/>
      <sheetName val="Projects"/>
      <sheetName val="Key Info"/>
      <sheetName val="W"/>
      <sheetName val="Co-ef"/>
      <sheetName val="6.1.7 Grand Summary"/>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BAG-2"/>
      <sheetName val="Estimate for approval"/>
      <sheetName val="Estimate_for_approval"/>
      <sheetName val="Estimate_for_approval1"/>
      <sheetName val="DOP 1"/>
      <sheetName val="slide#25,32"/>
      <sheetName val="Summary-Villanova"/>
      <sheetName val="Combined SC and Supplier"/>
      <sheetName val="SC - details"/>
      <sheetName val="Supplier - details"/>
      <sheetName val="02 Oct Allocation"/>
      <sheetName val="Supplier (not used)"/>
      <sheetName val="S3 Architectural"/>
      <sheetName val="office"/>
      <sheetName val="Lab"/>
      <sheetName val="PriorityList"/>
      <sheetName val="ffup"/>
      <sheetName val="Sch. Areas"/>
      <sheetName val="토목"/>
      <sheetName val="Sales_&amp;_Prod"/>
      <sheetName val="Key_Info"/>
      <sheetName val="beam-reinft-IIInd_floor"/>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KP1590_E"/>
      <sheetName val="A"/>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refreshError="1"/>
      <sheetData sheetId="474" refreshError="1"/>
      <sheetData sheetId="475" refreshError="1"/>
      <sheetData sheetId="476" refreshError="1"/>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refreshError="1"/>
      <sheetData sheetId="502"/>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refreshError="1"/>
      <sheetData sheetId="1570" refreshError="1"/>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sheetData sheetId="2073"/>
      <sheetData sheetId="2074" refreshError="1"/>
      <sheetData sheetId="2075" refreshError="1"/>
      <sheetData sheetId="2076"/>
      <sheetData sheetId="2077"/>
      <sheetData sheetId="2078"/>
      <sheetData sheetId="2079"/>
      <sheetData sheetId="2080"/>
      <sheetData sheetId="2081"/>
      <sheetData sheetId="2082" refreshError="1"/>
      <sheetData sheetId="2083" refreshError="1"/>
      <sheetData sheetId="2084" refreshError="1"/>
      <sheetData sheetId="2085" refreshError="1"/>
      <sheetData sheetId="2086" refreshError="1"/>
      <sheetData sheetId="2087" refreshError="1"/>
      <sheetData sheetId="2088" refreshError="1"/>
      <sheetData sheetId="2089"/>
      <sheetData sheetId="2090"/>
      <sheetData sheetId="209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FLINK"/>
      <sheetName val="SUMR1"/>
      <sheetName val="HL8"/>
      <sheetName val="FitOutConfCentre"/>
      <sheetName val="HWDG"/>
      <sheetName val="Material Price List"/>
      <sheetName val="BOQ"/>
      <sheetName val="CostPlan"/>
      <sheetName val="Summary"/>
      <sheetName val="Database"/>
      <sheetName val="BOQ건축"/>
      <sheetName val="PRL"/>
      <sheetName val="SCHEDULE"/>
      <sheetName val="Base Model"/>
      <sheetName val="Calendar"/>
      <sheetName val="Activity Master Sheet"/>
      <sheetName val="Employee Master"/>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sum"/>
      <sheetName val="(A, B) BUILDER + SUB CONT WORK"/>
      <sheetName val="입찰내역 발주처 양식"/>
      <sheetName val="Rate Analysis"/>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Cash2"/>
      <sheetName val="Z"/>
      <sheetName val="MOS"/>
      <sheetName val="India F&amp;S Template"/>
      <sheetName val="???? ??? ??"/>
      <sheetName val="Parameters"/>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Rate_Analysis7"/>
      <sheetName val="Benchmark_Data4"/>
      <sheetName val="Raw Data"/>
      <sheetName val="Links"/>
      <sheetName val="Status List"/>
      <sheetName val="Factors"/>
      <sheetName val="Z- GENERAL PRICE SUMMARY"/>
      <sheetName val="WITHOUT C&amp;I PROFIT (3)"/>
      <sheetName val="Headings"/>
      <sheetName val="PB"/>
      <sheetName val="mweqpt"/>
      <sheetName val="Basis"/>
      <sheetName val="GRSummary"/>
      <sheetName val="#REF"/>
      <sheetName val="Kur"/>
      <sheetName val="Keşif-I"/>
      <sheetName val="HAKEDİŞ "/>
      <sheetName val="BUTCE+MANHOUR"/>
      <sheetName val="keşif özeti"/>
      <sheetName val="Katsayılar"/>
      <sheetName val="Imp Cost"/>
      <sheetName val="Material_Price_List"/>
      <sheetName val="????_???_??"/>
      <sheetName val="slipsumpR"/>
      <sheetName val="Master01"/>
      <sheetName val="intr stool brkup"/>
      <sheetName val="S1 "/>
      <sheetName val="S7B "/>
      <sheetName val="S7A"/>
      <sheetName val="S6 "/>
      <sheetName val="S3 "/>
      <sheetName val="S2 "/>
      <sheetName val="Spread"/>
      <sheetName val="det bd"/>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New Rates"/>
      <sheetName val="Day work"/>
      <sheetName val="Part-A"/>
      <sheetName val="COST"/>
      <sheetName val="NPV"/>
      <sheetName val="MTP"/>
      <sheetName val="MTP1"/>
      <sheetName val="FORM5"/>
      <sheetName val="Materials "/>
      <sheetName val="Labour"/>
      <sheetName val="MAchinery(R1)"/>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bkg"/>
      <sheetName val="cbrd460"/>
      <sheetName val="bcl"/>
      <sheetName val="jobh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refreshError="1"/>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ite fab&amp;ernstr"/>
      <sheetName val="Raw Data"/>
      <sheetName val="AC_HALL_&amp;_SERVICE_ANNEXE1"/>
      <sheetName val="NON_AC_HALL-type-A1"/>
      <sheetName val="NON_AC_HALL-type-B1"/>
      <sheetName val="Admin__block1"/>
      <sheetName val="Food_Court1"/>
      <sheetName val="boq_workings1"/>
      <sheetName val="SPT vs PHI"/>
      <sheetName val="Design"/>
      <sheetName val="BLK2"/>
      <sheetName val="BLK3"/>
      <sheetName val="E &amp; R"/>
      <sheetName val="radar"/>
      <sheetName val="UG"/>
      <sheetName val="India F&amp;S Template"/>
      <sheetName val="Debits as on 12.04.08"/>
      <sheetName val="98Price"/>
      <sheetName val="CASHFLOWS"/>
      <sheetName val="SUMMARY"/>
      <sheetName val="Highway"/>
      <sheetName val="BOQ"/>
      <sheetName val="upa"/>
      <sheetName val="AC_HALL_&amp;_SERVICE_ANNEXE2"/>
      <sheetName val="NON_AC_HALL-type-A2"/>
      <sheetName val="NON_AC_HALL-type-B2"/>
      <sheetName val="Admin__block2"/>
      <sheetName val="Food_Court2"/>
      <sheetName val="boq_workings2"/>
      <sheetName val="SPT_vs_PHI"/>
      <sheetName val="FitOutConfCentre"/>
      <sheetName val="site_fab&amp;ernstr"/>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Raw_Data"/>
      <sheetName val="E H - H. W.P."/>
      <sheetName val="E. H. Treatment for pile cap"/>
      <sheetName val="slipsumpR"/>
      <sheetName val="MOS"/>
      <sheetName val="CSC"/>
      <sheetName val="Input"/>
      <sheetName val="New Bld"/>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28BEC-BE3C-48C2-9E76-925A1558EEDB}">
  <sheetPr>
    <tabColor rgb="FFFF0000"/>
  </sheetPr>
  <dimension ref="A1:H12"/>
  <sheetViews>
    <sheetView tabSelected="1" view="pageBreakPreview" zoomScaleNormal="100" zoomScaleSheetLayoutView="100" workbookViewId="0">
      <selection activeCell="D4" sqref="D4"/>
    </sheetView>
  </sheetViews>
  <sheetFormatPr defaultRowHeight="14.4"/>
  <cols>
    <col min="1" max="1" width="5.6640625" customWidth="1"/>
    <col min="2" max="2" width="25" customWidth="1"/>
    <col min="3" max="3" width="12.5546875" style="51" hidden="1" customWidth="1"/>
    <col min="4" max="4" width="14.5546875" customWidth="1"/>
    <col min="5" max="5" width="14.5546875" hidden="1" customWidth="1"/>
    <col min="6" max="8" width="13.33203125" customWidth="1"/>
  </cols>
  <sheetData>
    <row r="1" spans="1:8" s="84" customFormat="1" ht="27" customHeight="1">
      <c r="A1" s="82" t="s">
        <v>44</v>
      </c>
      <c r="B1" s="82" t="s">
        <v>68</v>
      </c>
      <c r="C1" s="83" t="s">
        <v>75</v>
      </c>
      <c r="D1" s="83" t="s">
        <v>77</v>
      </c>
      <c r="E1" s="81" t="s">
        <v>74</v>
      </c>
      <c r="F1" s="83" t="s">
        <v>49</v>
      </c>
      <c r="G1" s="83" t="s">
        <v>50</v>
      </c>
      <c r="H1" s="83" t="s">
        <v>51</v>
      </c>
    </row>
    <row r="2" spans="1:8">
      <c r="A2" s="77" t="s">
        <v>55</v>
      </c>
      <c r="B2" s="77" t="s">
        <v>69</v>
      </c>
      <c r="C2" s="85">
        <f>'Progress Bill'!F49</f>
        <v>1600000</v>
      </c>
      <c r="D2" s="78">
        <f>ROUNDUP('Progress Bill'!L49,0)</f>
        <v>1066075</v>
      </c>
      <c r="E2" s="78">
        <f>'Progress Bill'!H49</f>
        <v>533925.40903317567</v>
      </c>
      <c r="F2" s="78">
        <f>'Progress Bill'!P49-E2</f>
        <v>60969.235759224277</v>
      </c>
      <c r="G2" s="78">
        <f>H2-F2</f>
        <v>40710.048749999842</v>
      </c>
      <c r="H2" s="78">
        <f>'Progress Bill'!AB49-E2</f>
        <v>101679.28450922412</v>
      </c>
    </row>
    <row r="3" spans="1:8">
      <c r="A3" s="77" t="s">
        <v>57</v>
      </c>
      <c r="B3" s="77" t="s">
        <v>82</v>
      </c>
      <c r="C3" s="85">
        <f>VARIATIONS!E11</f>
        <v>485255</v>
      </c>
      <c r="D3" s="78">
        <f>VARIATIONS!J11</f>
        <v>472082</v>
      </c>
      <c r="E3" s="78">
        <f>VARIATIONS!H11</f>
        <v>13173</v>
      </c>
      <c r="F3" s="78">
        <f>VARIATIONS!M11-E3</f>
        <v>45656.009539999992</v>
      </c>
      <c r="G3" s="78">
        <f>H3-F3</f>
        <v>14474.797679999996</v>
      </c>
      <c r="H3" s="78">
        <f>SUM(VARIATIONS!R11)-E3</f>
        <v>60130.807219999988</v>
      </c>
    </row>
    <row r="4" spans="1:8">
      <c r="A4" s="75"/>
      <c r="B4" s="75" t="s">
        <v>70</v>
      </c>
      <c r="C4" s="76"/>
      <c r="D4" s="76">
        <f>SUM(D2:D3)</f>
        <v>1538157</v>
      </c>
      <c r="E4" s="76"/>
      <c r="F4" s="76">
        <f t="shared" ref="F4:H6" si="0">SUM(F2:F3)</f>
        <v>106625.24529922428</v>
      </c>
      <c r="G4" s="76">
        <f t="shared" ref="G4:G11" si="1">H4-F4</f>
        <v>55184.84642999983</v>
      </c>
      <c r="H4" s="76">
        <f t="shared" si="0"/>
        <v>161810.09172922411</v>
      </c>
    </row>
    <row r="5" spans="1:8">
      <c r="A5" s="79" t="s">
        <v>59</v>
      </c>
      <c r="B5" s="77" t="s">
        <v>80</v>
      </c>
      <c r="C5" s="85">
        <f>VARIATIONS!E19</f>
        <v>631100</v>
      </c>
      <c r="D5" s="78">
        <f>C5</f>
        <v>631100</v>
      </c>
      <c r="E5" s="78">
        <v>0</v>
      </c>
      <c r="F5" s="78">
        <f>VARIATIONS!M19</f>
        <v>10871.366625000001</v>
      </c>
      <c r="G5" s="78">
        <f>H5-F5</f>
        <v>226925.50872875002</v>
      </c>
      <c r="H5" s="78">
        <f>VARIATIONS!R19</f>
        <v>237796.87535375002</v>
      </c>
    </row>
    <row r="6" spans="1:8">
      <c r="A6" s="75"/>
      <c r="B6" s="75" t="s">
        <v>70</v>
      </c>
      <c r="C6" s="76"/>
      <c r="D6" s="76">
        <f>SUM(D4:D5)</f>
        <v>2169257</v>
      </c>
      <c r="E6" s="76"/>
      <c r="F6" s="76">
        <f t="shared" si="0"/>
        <v>117496.61192422427</v>
      </c>
      <c r="G6" s="76">
        <f t="shared" ref="G6" si="2">H6-F6</f>
        <v>282110.35515874985</v>
      </c>
      <c r="H6" s="76">
        <f t="shared" si="0"/>
        <v>399606.96708297415</v>
      </c>
    </row>
    <row r="7" spans="1:8">
      <c r="A7" s="77"/>
      <c r="B7" s="77"/>
      <c r="C7" s="85"/>
      <c r="D7" s="78"/>
      <c r="E7" s="78"/>
      <c r="F7" s="78"/>
      <c r="G7" s="78"/>
      <c r="H7" s="78"/>
    </row>
    <row r="8" spans="1:8">
      <c r="A8" s="79" t="s">
        <v>61</v>
      </c>
      <c r="B8" s="77" t="s">
        <v>71</v>
      </c>
      <c r="C8" s="85"/>
      <c r="D8" s="80">
        <v>0.1</v>
      </c>
      <c r="E8" s="80"/>
      <c r="F8" s="78">
        <f>D4*D8</f>
        <v>153815.70000000001</v>
      </c>
      <c r="G8" s="78">
        <f t="shared" si="1"/>
        <v>0</v>
      </c>
      <c r="H8" s="78">
        <f>D4*0.1</f>
        <v>153815.70000000001</v>
      </c>
    </row>
    <row r="9" spans="1:8">
      <c r="A9" s="79" t="s">
        <v>63</v>
      </c>
      <c r="B9" s="77" t="s">
        <v>72</v>
      </c>
      <c r="C9" s="85"/>
      <c r="D9" s="80">
        <v>0.1</v>
      </c>
      <c r="E9" s="80"/>
      <c r="F9" s="78">
        <f>-F6*D9</f>
        <v>-11749.661192422427</v>
      </c>
      <c r="G9" s="78">
        <f t="shared" si="1"/>
        <v>-28211.035515874988</v>
      </c>
      <c r="H9" s="78">
        <f>-H6*D9</f>
        <v>-39960.696708297415</v>
      </c>
    </row>
    <row r="10" spans="1:8">
      <c r="A10" s="77"/>
      <c r="B10" s="77"/>
      <c r="C10" s="85"/>
      <c r="D10" s="78"/>
      <c r="E10" s="78"/>
      <c r="F10" s="78"/>
      <c r="G10" s="78"/>
      <c r="H10" s="78"/>
    </row>
    <row r="11" spans="1:8">
      <c r="A11" s="75"/>
      <c r="B11" s="75" t="s">
        <v>73</v>
      </c>
      <c r="C11" s="76"/>
      <c r="D11" s="76"/>
      <c r="E11" s="76"/>
      <c r="F11" s="76">
        <f>SUM(F6:F10)</f>
        <v>259562.65073180181</v>
      </c>
      <c r="G11" s="76">
        <f>H11-F11</f>
        <v>253899.31964287499</v>
      </c>
      <c r="H11" s="76">
        <f>SUM(H6:H10)</f>
        <v>513461.97037467681</v>
      </c>
    </row>
    <row r="12" spans="1:8">
      <c r="F12" s="86"/>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7655B-7D6E-417C-B899-9D358A73660D}">
  <sheetPr>
    <tabColor theme="9" tint="0.59999389629810485"/>
    <pageSetUpPr fitToPage="1"/>
  </sheetPr>
  <dimension ref="B1:U23"/>
  <sheetViews>
    <sheetView view="pageBreakPreview" topLeftCell="U1" zoomScale="70" zoomScaleNormal="100" zoomScaleSheetLayoutView="70" workbookViewId="0">
      <selection activeCell="W27" sqref="W27"/>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7" width="12.109375" style="262" customWidth="1"/>
    <col min="18" max="18" width="12.109375" style="271" customWidth="1"/>
    <col min="19" max="20" width="12.109375" style="262" customWidth="1"/>
    <col min="21" max="21" width="15.6640625" style="262" customWidth="1"/>
    <col min="22" max="16384" width="9.109375" style="215"/>
  </cols>
  <sheetData>
    <row r="1" spans="2:21"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265" t="s">
        <v>159</v>
      </c>
      <c r="S1" s="344" t="s">
        <v>160</v>
      </c>
      <c r="T1" s="345" t="s">
        <v>134</v>
      </c>
      <c r="U1" s="344" t="s">
        <v>135</v>
      </c>
    </row>
    <row r="2" spans="2:21" ht="15" thickBot="1">
      <c r="B2" s="220" t="s">
        <v>177</v>
      </c>
      <c r="C2" s="221"/>
      <c r="D2" s="221"/>
      <c r="E2" s="221"/>
      <c r="F2" s="221"/>
      <c r="G2" s="222"/>
      <c r="H2" s="223" t="s">
        <v>124</v>
      </c>
      <c r="I2" s="224" t="s">
        <v>137</v>
      </c>
      <c r="J2" s="224" t="s">
        <v>138</v>
      </c>
      <c r="K2" s="225" t="s">
        <v>139</v>
      </c>
      <c r="L2" s="226"/>
      <c r="M2" s="227" t="s">
        <v>124</v>
      </c>
      <c r="N2" s="224" t="s">
        <v>137</v>
      </c>
      <c r="O2" s="224" t="s">
        <v>138</v>
      </c>
      <c r="P2" s="225" t="s">
        <v>139</v>
      </c>
      <c r="Q2" s="346"/>
      <c r="R2" s="266"/>
      <c r="S2" s="347"/>
      <c r="T2" s="347"/>
      <c r="U2" s="346" t="s">
        <v>140</v>
      </c>
    </row>
    <row r="3" spans="2:21">
      <c r="B3" s="229"/>
      <c r="C3" s="230"/>
      <c r="D3" s="230"/>
      <c r="E3" s="230"/>
      <c r="F3" s="231"/>
      <c r="G3" s="231"/>
      <c r="H3" s="229"/>
      <c r="I3" s="232"/>
      <c r="J3" s="232"/>
      <c r="K3" s="233"/>
      <c r="L3" s="234"/>
      <c r="M3" s="235"/>
      <c r="N3" s="230"/>
      <c r="O3" s="230"/>
      <c r="P3" s="233"/>
      <c r="Q3" s="362"/>
      <c r="R3" s="294"/>
      <c r="S3" s="348"/>
      <c r="T3" s="348"/>
      <c r="U3" s="349"/>
    </row>
    <row r="4" spans="2:21">
      <c r="B4" s="236">
        <v>1</v>
      </c>
      <c r="C4" s="237" t="s">
        <v>178</v>
      </c>
      <c r="D4" s="237" t="s">
        <v>142</v>
      </c>
      <c r="E4" s="238" t="s">
        <v>179</v>
      </c>
      <c r="F4" s="239" t="s">
        <v>144</v>
      </c>
      <c r="G4" s="240"/>
      <c r="H4" s="241">
        <v>1</v>
      </c>
      <c r="I4" s="242">
        <v>38.369999999999997</v>
      </c>
      <c r="J4" s="243">
        <v>4.5999999999999996</v>
      </c>
      <c r="K4" s="244">
        <f>H4*I4*J4</f>
        <v>176.50199999999998</v>
      </c>
      <c r="L4" s="245" t="s">
        <v>145</v>
      </c>
      <c r="M4" s="246">
        <v>1</v>
      </c>
      <c r="N4" s="247">
        <v>1.4</v>
      </c>
      <c r="O4" s="247">
        <v>2</v>
      </c>
      <c r="P4" s="248">
        <f>M4*N4*O4</f>
        <v>2.8</v>
      </c>
      <c r="Q4" s="341">
        <f>K4-SUM(P4:P7)</f>
        <v>157.99759999999998</v>
      </c>
      <c r="R4" s="267"/>
      <c r="S4" s="342">
        <v>157.99759999999998</v>
      </c>
      <c r="T4" s="342">
        <v>157.99759999999998</v>
      </c>
      <c r="U4" s="343">
        <f>Q4-T4</f>
        <v>0</v>
      </c>
    </row>
    <row r="5" spans="2:21">
      <c r="B5" s="241"/>
      <c r="C5" s="238" t="s">
        <v>146</v>
      </c>
      <c r="D5" s="249"/>
      <c r="E5" s="238"/>
      <c r="F5" s="239"/>
      <c r="G5" s="240"/>
      <c r="H5" s="241"/>
      <c r="I5" s="242"/>
      <c r="J5" s="243"/>
      <c r="K5" s="244"/>
      <c r="L5" s="245" t="s">
        <v>145</v>
      </c>
      <c r="M5" s="246">
        <v>1</v>
      </c>
      <c r="N5" s="247">
        <v>1.1000000000000001</v>
      </c>
      <c r="O5" s="247">
        <v>2</v>
      </c>
      <c r="P5" s="248">
        <f>M5*N5*O5</f>
        <v>2.2000000000000002</v>
      </c>
      <c r="Q5" s="341"/>
      <c r="R5" s="267"/>
      <c r="S5" s="342"/>
      <c r="T5" s="342"/>
      <c r="U5" s="343"/>
    </row>
    <row r="6" spans="2:21">
      <c r="B6" s="241"/>
      <c r="C6" s="238" t="s">
        <v>180</v>
      </c>
      <c r="D6" s="249"/>
      <c r="E6" s="238"/>
      <c r="F6" s="239"/>
      <c r="G6" s="240"/>
      <c r="H6" s="241"/>
      <c r="I6" s="242"/>
      <c r="J6" s="243"/>
      <c r="K6" s="244"/>
      <c r="L6" s="245" t="s">
        <v>181</v>
      </c>
      <c r="M6" s="246">
        <v>1</v>
      </c>
      <c r="N6" s="247">
        <v>0.76</v>
      </c>
      <c r="O6" s="247">
        <v>1.19</v>
      </c>
      <c r="P6" s="248">
        <f>M6*N6*O6</f>
        <v>0.90439999999999998</v>
      </c>
      <c r="Q6" s="341"/>
      <c r="R6" s="267"/>
      <c r="S6" s="342"/>
      <c r="T6" s="342"/>
      <c r="U6" s="343"/>
    </row>
    <row r="7" spans="2:21">
      <c r="B7" s="241"/>
      <c r="C7" s="237" t="s">
        <v>182</v>
      </c>
      <c r="D7" s="249"/>
      <c r="E7" s="237"/>
      <c r="F7" s="239"/>
      <c r="G7" s="240"/>
      <c r="H7" s="241"/>
      <c r="I7" s="242"/>
      <c r="J7" s="243"/>
      <c r="K7" s="244"/>
      <c r="L7" s="245" t="s">
        <v>145</v>
      </c>
      <c r="M7" s="246">
        <v>2</v>
      </c>
      <c r="N7" s="247">
        <v>2.1</v>
      </c>
      <c r="O7" s="247">
        <v>3</v>
      </c>
      <c r="P7" s="248">
        <f>M7*N7*O7</f>
        <v>12.600000000000001</v>
      </c>
      <c r="Q7" s="341"/>
      <c r="R7" s="267"/>
      <c r="S7" s="342"/>
      <c r="T7" s="342"/>
      <c r="U7" s="343"/>
    </row>
    <row r="8" spans="2:21">
      <c r="B8" s="241"/>
      <c r="C8" s="237"/>
      <c r="D8" s="249"/>
      <c r="E8" s="237"/>
      <c r="F8" s="239"/>
      <c r="G8" s="240"/>
      <c r="H8" s="241"/>
      <c r="I8" s="242"/>
      <c r="J8" s="243"/>
      <c r="K8" s="244"/>
      <c r="L8" s="245"/>
      <c r="M8" s="246"/>
      <c r="N8" s="247"/>
      <c r="O8" s="247"/>
      <c r="P8" s="248"/>
      <c r="Q8" s="341"/>
      <c r="R8" s="267"/>
      <c r="S8" s="342"/>
      <c r="T8" s="342"/>
      <c r="U8" s="343"/>
    </row>
    <row r="9" spans="2:21">
      <c r="B9" s="236">
        <v>2</v>
      </c>
      <c r="C9" s="237" t="s">
        <v>178</v>
      </c>
      <c r="D9" s="237" t="s">
        <v>147</v>
      </c>
      <c r="E9" s="238" t="s">
        <v>179</v>
      </c>
      <c r="F9" s="239" t="s">
        <v>148</v>
      </c>
      <c r="G9" s="240"/>
      <c r="H9" s="241">
        <v>1</v>
      </c>
      <c r="I9" s="242">
        <v>38.369999999999997</v>
      </c>
      <c r="J9" s="243">
        <v>7.4</v>
      </c>
      <c r="K9" s="244">
        <f>H9*I9*J9</f>
        <v>283.93799999999999</v>
      </c>
      <c r="L9" s="245" t="s">
        <v>145</v>
      </c>
      <c r="M9" s="246">
        <v>1</v>
      </c>
      <c r="N9" s="247">
        <v>1.2</v>
      </c>
      <c r="O9" s="247">
        <v>1.73</v>
      </c>
      <c r="P9" s="248">
        <f>M9*N9*O9</f>
        <v>2.0760000000000001</v>
      </c>
      <c r="Q9" s="341">
        <f>K9-SUM(P9:P11)</f>
        <v>281.86199999999997</v>
      </c>
      <c r="R9" s="267"/>
      <c r="S9" s="342">
        <v>281.86200000000002</v>
      </c>
      <c r="T9" s="342">
        <v>281.86200000000002</v>
      </c>
      <c r="U9" s="343">
        <f>Q9-T9</f>
        <v>0</v>
      </c>
    </row>
    <row r="10" spans="2:21">
      <c r="B10" s="241"/>
      <c r="C10" s="238" t="s">
        <v>149</v>
      </c>
      <c r="D10" s="249"/>
      <c r="E10" s="238"/>
      <c r="F10" s="239"/>
      <c r="G10" s="240"/>
      <c r="H10" s="241"/>
      <c r="I10" s="242"/>
      <c r="J10" s="243"/>
      <c r="K10" s="244"/>
      <c r="L10" s="245"/>
      <c r="M10" s="246"/>
      <c r="N10" s="247"/>
      <c r="O10" s="247"/>
      <c r="P10" s="248"/>
      <c r="Q10" s="341"/>
      <c r="R10" s="267"/>
      <c r="S10" s="342"/>
      <c r="T10" s="342"/>
      <c r="U10" s="343"/>
    </row>
    <row r="11" spans="2:21">
      <c r="B11" s="241"/>
      <c r="C11" s="238"/>
      <c r="D11" s="249"/>
      <c r="E11" s="237"/>
      <c r="F11" s="239"/>
      <c r="G11" s="240"/>
      <c r="H11" s="241"/>
      <c r="I11" s="242"/>
      <c r="J11" s="243"/>
      <c r="K11" s="244"/>
      <c r="L11" s="245"/>
      <c r="M11" s="246"/>
      <c r="N11" s="247"/>
      <c r="O11" s="247"/>
      <c r="P11" s="248"/>
      <c r="Q11" s="341"/>
      <c r="R11" s="267"/>
      <c r="S11" s="342"/>
      <c r="T11" s="342"/>
      <c r="U11" s="364"/>
    </row>
    <row r="12" spans="2:21">
      <c r="B12" s="241"/>
      <c r="C12" s="238"/>
      <c r="D12" s="249"/>
      <c r="E12" s="237"/>
      <c r="F12" s="239"/>
      <c r="G12" s="240"/>
      <c r="H12" s="241"/>
      <c r="I12" s="242"/>
      <c r="J12" s="243"/>
      <c r="K12" s="244"/>
      <c r="L12" s="245"/>
      <c r="M12" s="246"/>
      <c r="N12" s="247"/>
      <c r="O12" s="247"/>
      <c r="P12" s="248"/>
      <c r="Q12" s="341"/>
      <c r="R12" s="267"/>
      <c r="S12" s="342"/>
      <c r="T12" s="342"/>
      <c r="U12" s="361"/>
    </row>
    <row r="13" spans="2:21">
      <c r="B13" s="236">
        <v>3</v>
      </c>
      <c r="C13" s="237" t="s">
        <v>183</v>
      </c>
      <c r="D13" s="237" t="s">
        <v>142</v>
      </c>
      <c r="E13" s="237" t="s">
        <v>184</v>
      </c>
      <c r="F13" s="239" t="s">
        <v>185</v>
      </c>
      <c r="G13" s="240"/>
      <c r="H13" s="241">
        <v>1</v>
      </c>
      <c r="I13" s="242">
        <v>4</v>
      </c>
      <c r="J13" s="243">
        <v>3.82</v>
      </c>
      <c r="K13" s="244">
        <f>H13*I13*J13</f>
        <v>15.28</v>
      </c>
      <c r="L13" s="245" t="s">
        <v>145</v>
      </c>
      <c r="M13" s="246">
        <v>1</v>
      </c>
      <c r="N13" s="247">
        <v>1.2</v>
      </c>
      <c r="O13" s="247">
        <v>2</v>
      </c>
      <c r="P13" s="248">
        <f>M13*N13*O13</f>
        <v>2.4</v>
      </c>
      <c r="Q13" s="341">
        <f>SUM(K13:K14)-P13</f>
        <v>17.263000000000002</v>
      </c>
      <c r="R13" s="267"/>
      <c r="S13" s="342">
        <v>17.263000000000002</v>
      </c>
      <c r="T13" s="342">
        <v>17.263000000000002</v>
      </c>
      <c r="U13" s="343">
        <f>Q13-T13</f>
        <v>0</v>
      </c>
    </row>
    <row r="14" spans="2:21">
      <c r="B14" s="241"/>
      <c r="C14" s="237" t="s">
        <v>186</v>
      </c>
      <c r="D14" s="237"/>
      <c r="E14" s="237"/>
      <c r="F14" s="239"/>
      <c r="G14" s="240"/>
      <c r="H14" s="241">
        <v>1</v>
      </c>
      <c r="I14" s="242">
        <v>0.9</v>
      </c>
      <c r="J14" s="242">
        <v>4.87</v>
      </c>
      <c r="K14" s="244">
        <f>H14*I14*J14</f>
        <v>4.383</v>
      </c>
      <c r="L14" s="245"/>
      <c r="M14" s="246"/>
      <c r="N14" s="247"/>
      <c r="O14" s="247"/>
      <c r="P14" s="248"/>
      <c r="Q14" s="341"/>
      <c r="R14" s="267"/>
      <c r="S14" s="342"/>
      <c r="T14" s="342"/>
      <c r="U14" s="343"/>
    </row>
    <row r="15" spans="2:21">
      <c r="B15" s="241"/>
      <c r="C15" s="237"/>
      <c r="D15" s="237"/>
      <c r="E15" s="237"/>
      <c r="F15" s="239"/>
      <c r="G15" s="240"/>
      <c r="H15" s="241"/>
      <c r="I15" s="242"/>
      <c r="J15" s="242"/>
      <c r="K15" s="244"/>
      <c r="L15" s="245"/>
      <c r="M15" s="246"/>
      <c r="N15" s="247"/>
      <c r="O15" s="247"/>
      <c r="P15" s="248"/>
      <c r="Q15" s="341"/>
      <c r="R15" s="267"/>
      <c r="S15" s="342"/>
      <c r="T15" s="342"/>
      <c r="U15" s="343"/>
    </row>
    <row r="16" spans="2:21">
      <c r="B16" s="236">
        <v>4</v>
      </c>
      <c r="C16" s="237" t="s">
        <v>183</v>
      </c>
      <c r="D16" s="237" t="s">
        <v>187</v>
      </c>
      <c r="E16" s="237" t="s">
        <v>188</v>
      </c>
      <c r="F16" s="239" t="s">
        <v>185</v>
      </c>
      <c r="G16" s="240"/>
      <c r="H16" s="241">
        <v>1</v>
      </c>
      <c r="I16" s="242">
        <v>11.53</v>
      </c>
      <c r="J16" s="243">
        <v>4.22</v>
      </c>
      <c r="K16" s="244">
        <f>H16*I16*J16</f>
        <v>48.656599999999997</v>
      </c>
      <c r="L16" s="245" t="s">
        <v>189</v>
      </c>
      <c r="M16" s="246">
        <v>1</v>
      </c>
      <c r="N16" s="247">
        <v>1.2</v>
      </c>
      <c r="O16" s="247">
        <v>1.7</v>
      </c>
      <c r="P16" s="248">
        <f>M16*N16*O16</f>
        <v>2.04</v>
      </c>
      <c r="Q16" s="341">
        <f>K16-P16-P17</f>
        <v>44.056599999999996</v>
      </c>
      <c r="R16" s="267"/>
      <c r="S16" s="342">
        <v>44.056599999999996</v>
      </c>
      <c r="T16" s="342">
        <v>44.056599999999996</v>
      </c>
      <c r="U16" s="343">
        <f>Q16-T16</f>
        <v>0</v>
      </c>
    </row>
    <row r="17" spans="2:21">
      <c r="B17" s="241"/>
      <c r="C17" s="237" t="s">
        <v>190</v>
      </c>
      <c r="D17" s="249"/>
      <c r="E17" s="237"/>
      <c r="F17" s="239"/>
      <c r="G17" s="240"/>
      <c r="H17" s="241"/>
      <c r="I17" s="242"/>
      <c r="J17" s="243"/>
      <c r="K17" s="244"/>
      <c r="L17" s="245"/>
      <c r="M17" s="246">
        <v>2</v>
      </c>
      <c r="N17" s="247">
        <v>0.8</v>
      </c>
      <c r="O17" s="247">
        <v>1.6</v>
      </c>
      <c r="P17" s="248">
        <f>M17*N17*O17</f>
        <v>2.5600000000000005</v>
      </c>
      <c r="Q17" s="341"/>
      <c r="R17" s="267"/>
      <c r="S17" s="342"/>
      <c r="T17" s="342"/>
      <c r="U17" s="343"/>
    </row>
    <row r="18" spans="2:21">
      <c r="B18" s="241"/>
      <c r="C18" s="237"/>
      <c r="D18" s="249"/>
      <c r="E18" s="237"/>
      <c r="F18" s="239"/>
      <c r="G18" s="240"/>
      <c r="H18" s="241"/>
      <c r="I18" s="242"/>
      <c r="J18" s="243"/>
      <c r="K18" s="244"/>
      <c r="L18" s="245"/>
      <c r="M18" s="246"/>
      <c r="N18" s="247"/>
      <c r="O18" s="247"/>
      <c r="P18" s="248"/>
      <c r="Q18" s="341"/>
      <c r="R18" s="267"/>
      <c r="S18" s="342"/>
      <c r="T18" s="342"/>
      <c r="U18" s="343"/>
    </row>
    <row r="19" spans="2:21">
      <c r="B19" s="241">
        <v>5</v>
      </c>
      <c r="C19" s="237" t="s">
        <v>191</v>
      </c>
      <c r="D19" s="237" t="s">
        <v>192</v>
      </c>
      <c r="E19" s="237" t="s">
        <v>193</v>
      </c>
      <c r="F19" s="239" t="s">
        <v>194</v>
      </c>
      <c r="G19" s="240"/>
      <c r="H19" s="241">
        <v>1</v>
      </c>
      <c r="I19" s="242">
        <v>21.97</v>
      </c>
      <c r="J19" s="243">
        <v>9.92</v>
      </c>
      <c r="K19" s="244">
        <v>217.94</v>
      </c>
      <c r="L19" s="245"/>
      <c r="M19" s="246">
        <v>0</v>
      </c>
      <c r="N19" s="247">
        <v>0</v>
      </c>
      <c r="O19" s="247">
        <v>0</v>
      </c>
      <c r="P19" s="248">
        <v>0</v>
      </c>
      <c r="Q19" s="341">
        <f>K19-P19-P20</f>
        <v>217.94</v>
      </c>
      <c r="R19" s="267"/>
      <c r="S19" s="342">
        <v>217.94</v>
      </c>
      <c r="T19" s="342">
        <v>217.94</v>
      </c>
      <c r="U19" s="343">
        <f>Q19-T19</f>
        <v>0</v>
      </c>
    </row>
    <row r="20" spans="2:21">
      <c r="B20" s="241"/>
      <c r="C20" s="237" t="s">
        <v>195</v>
      </c>
      <c r="D20" s="237"/>
      <c r="E20" s="237"/>
      <c r="F20" s="239"/>
      <c r="G20" s="240"/>
      <c r="H20" s="241"/>
      <c r="I20" s="242"/>
      <c r="J20" s="242"/>
      <c r="K20" s="244"/>
      <c r="L20" s="245"/>
      <c r="M20" s="246"/>
      <c r="N20" s="247"/>
      <c r="O20" s="247"/>
      <c r="P20" s="248"/>
      <c r="Q20" s="341"/>
      <c r="R20" s="267"/>
      <c r="S20" s="342"/>
      <c r="T20" s="342"/>
      <c r="U20" s="343"/>
    </row>
    <row r="21" spans="2:21">
      <c r="B21" s="241"/>
      <c r="C21" s="237"/>
      <c r="D21" s="237"/>
      <c r="E21" s="237"/>
      <c r="F21" s="239"/>
      <c r="G21" s="240"/>
      <c r="H21" s="241"/>
      <c r="I21" s="242"/>
      <c r="J21" s="243"/>
      <c r="K21" s="244"/>
      <c r="L21" s="245"/>
      <c r="M21" s="246"/>
      <c r="N21" s="247"/>
      <c r="O21" s="247"/>
      <c r="P21" s="248"/>
      <c r="Q21" s="341"/>
      <c r="R21" s="267"/>
      <c r="S21" s="342"/>
      <c r="T21" s="342"/>
      <c r="U21" s="343"/>
    </row>
    <row r="22" spans="2:21" ht="15" customHeight="1" thickBot="1">
      <c r="B22" s="251"/>
      <c r="C22" s="252"/>
      <c r="D22" s="252"/>
      <c r="E22" s="252"/>
      <c r="F22" s="253"/>
      <c r="G22" s="254"/>
      <c r="H22" s="255"/>
      <c r="I22" s="256"/>
      <c r="J22" s="256"/>
      <c r="K22" s="257"/>
      <c r="L22" s="258"/>
      <c r="M22" s="259"/>
      <c r="N22" s="260"/>
      <c r="O22" s="260"/>
      <c r="P22" s="261"/>
      <c r="Q22" s="363"/>
      <c r="R22" s="295"/>
      <c r="S22" s="354"/>
      <c r="T22" s="355"/>
      <c r="U22" s="356"/>
    </row>
    <row r="23" spans="2:21">
      <c r="K23" s="262"/>
      <c r="N23" s="262"/>
      <c r="O23" s="262"/>
      <c r="P23" s="262" t="s">
        <v>39</v>
      </c>
      <c r="Q23" s="263">
        <f>SUM(Q3:Q22)</f>
        <v>719.11919999999986</v>
      </c>
      <c r="R23" s="269"/>
      <c r="S23" s="263">
        <f>SUM(S4:S22)</f>
        <v>719.11919999999998</v>
      </c>
      <c r="T23" s="263">
        <f>SUM(T4:T22)</f>
        <v>719.11919999999998</v>
      </c>
      <c r="U23" s="264">
        <f>SUM(U3:U22)</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7D96E-D135-4C55-8910-97B9A428482C}">
  <sheetPr>
    <tabColor theme="9" tint="0.59999389629810485"/>
    <pageSetUpPr fitToPage="1"/>
  </sheetPr>
  <dimension ref="B1:U29"/>
  <sheetViews>
    <sheetView view="pageBreakPreview" zoomScale="70" zoomScaleNormal="100" zoomScaleSheetLayoutView="70" workbookViewId="0">
      <selection activeCell="W27" sqref="W27"/>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7" width="12.109375" style="262" customWidth="1"/>
    <col min="18" max="18" width="12.109375" style="271" customWidth="1"/>
    <col min="19" max="20" width="12.109375" style="262" customWidth="1"/>
    <col min="21" max="21" width="15.6640625" style="262" customWidth="1"/>
    <col min="22" max="16384" width="9.109375" style="215"/>
  </cols>
  <sheetData>
    <row r="1" spans="2:21"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265" t="s">
        <v>159</v>
      </c>
      <c r="S1" s="344" t="s">
        <v>160</v>
      </c>
      <c r="T1" s="345" t="s">
        <v>134</v>
      </c>
      <c r="U1" s="344" t="s">
        <v>135</v>
      </c>
    </row>
    <row r="2" spans="2:21" ht="15" thickBot="1">
      <c r="B2" s="220" t="s">
        <v>196</v>
      </c>
      <c r="C2" s="221"/>
      <c r="D2" s="221"/>
      <c r="E2" s="221"/>
      <c r="F2" s="221"/>
      <c r="G2" s="222"/>
      <c r="H2" s="223" t="s">
        <v>124</v>
      </c>
      <c r="I2" s="224" t="s">
        <v>137</v>
      </c>
      <c r="J2" s="224" t="s">
        <v>138</v>
      </c>
      <c r="K2" s="225" t="s">
        <v>139</v>
      </c>
      <c r="L2" s="226"/>
      <c r="M2" s="227" t="s">
        <v>124</v>
      </c>
      <c r="N2" s="224" t="s">
        <v>137</v>
      </c>
      <c r="O2" s="224" t="s">
        <v>138</v>
      </c>
      <c r="P2" s="225" t="s">
        <v>139</v>
      </c>
      <c r="Q2" s="346"/>
      <c r="R2" s="266"/>
      <c r="S2" s="347"/>
      <c r="T2" s="347"/>
      <c r="U2" s="346" t="s">
        <v>140</v>
      </c>
    </row>
    <row r="3" spans="2:21">
      <c r="B3" s="229"/>
      <c r="C3" s="230"/>
      <c r="D3" s="230"/>
      <c r="E3" s="230"/>
      <c r="F3" s="231"/>
      <c r="G3" s="231"/>
      <c r="H3" s="229"/>
      <c r="I3" s="232"/>
      <c r="J3" s="232"/>
      <c r="K3" s="233"/>
      <c r="L3" s="234"/>
      <c r="M3" s="235"/>
      <c r="N3" s="230"/>
      <c r="O3" s="230"/>
      <c r="P3" s="233"/>
      <c r="Q3" s="362"/>
      <c r="R3" s="294"/>
      <c r="S3" s="348"/>
      <c r="T3" s="348"/>
      <c r="U3" s="349"/>
    </row>
    <row r="4" spans="2:21">
      <c r="B4" s="236">
        <v>1</v>
      </c>
      <c r="C4" s="237" t="s">
        <v>178</v>
      </c>
      <c r="D4" s="237" t="s">
        <v>142</v>
      </c>
      <c r="E4" s="238" t="s">
        <v>179</v>
      </c>
      <c r="F4" s="239" t="s">
        <v>144</v>
      </c>
      <c r="G4" s="240"/>
      <c r="H4" s="241">
        <v>1</v>
      </c>
      <c r="I4" s="242">
        <v>38.369999999999997</v>
      </c>
      <c r="J4" s="243">
        <v>4.5999999999999996</v>
      </c>
      <c r="K4" s="244">
        <f>H4*I4*J4</f>
        <v>176.50199999999998</v>
      </c>
      <c r="L4" s="245" t="s">
        <v>145</v>
      </c>
      <c r="M4" s="246">
        <v>1</v>
      </c>
      <c r="N4" s="247">
        <v>1.4</v>
      </c>
      <c r="O4" s="247">
        <v>2</v>
      </c>
      <c r="P4" s="248">
        <f t="shared" ref="P4:P9" si="0">M4*N4*O4</f>
        <v>2.8</v>
      </c>
      <c r="Q4" s="341">
        <f>K4-SUM(P4:P7)</f>
        <v>157.99759999999998</v>
      </c>
      <c r="R4" s="267"/>
      <c r="S4" s="342">
        <v>157.99759999999998</v>
      </c>
      <c r="T4" s="342">
        <v>157.99759999999998</v>
      </c>
      <c r="U4" s="343">
        <f>Q4-T4</f>
        <v>0</v>
      </c>
    </row>
    <row r="5" spans="2:21">
      <c r="B5" s="241"/>
      <c r="C5" s="238" t="s">
        <v>151</v>
      </c>
      <c r="D5" s="249"/>
      <c r="E5" s="238"/>
      <c r="F5" s="239"/>
      <c r="G5" s="240"/>
      <c r="H5" s="241"/>
      <c r="I5" s="242"/>
      <c r="J5" s="243"/>
      <c r="K5" s="244"/>
      <c r="L5" s="245" t="s">
        <v>145</v>
      </c>
      <c r="M5" s="246">
        <v>1</v>
      </c>
      <c r="N5" s="247">
        <v>1.1000000000000001</v>
      </c>
      <c r="O5" s="247">
        <v>2</v>
      </c>
      <c r="P5" s="248">
        <f t="shared" si="0"/>
        <v>2.2000000000000002</v>
      </c>
      <c r="Q5" s="341"/>
      <c r="R5" s="267"/>
      <c r="S5" s="342"/>
      <c r="T5" s="342"/>
      <c r="U5" s="343"/>
    </row>
    <row r="6" spans="2:21">
      <c r="B6" s="241"/>
      <c r="C6" s="238" t="s">
        <v>197</v>
      </c>
      <c r="D6" s="249"/>
      <c r="E6" s="238"/>
      <c r="F6" s="239"/>
      <c r="G6" s="240"/>
      <c r="H6" s="241"/>
      <c r="I6" s="242"/>
      <c r="J6" s="243"/>
      <c r="K6" s="244"/>
      <c r="L6" s="245" t="s">
        <v>181</v>
      </c>
      <c r="M6" s="246">
        <v>1</v>
      </c>
      <c r="N6" s="247">
        <v>0.76</v>
      </c>
      <c r="O6" s="247">
        <v>1.19</v>
      </c>
      <c r="P6" s="248">
        <f t="shared" si="0"/>
        <v>0.90439999999999998</v>
      </c>
      <c r="Q6" s="341"/>
      <c r="R6" s="267"/>
      <c r="S6" s="342"/>
      <c r="T6" s="342"/>
      <c r="U6" s="343"/>
    </row>
    <row r="7" spans="2:21">
      <c r="B7" s="241"/>
      <c r="C7" s="237"/>
      <c r="D7" s="249"/>
      <c r="E7" s="237"/>
      <c r="F7" s="239"/>
      <c r="G7" s="240"/>
      <c r="H7" s="241"/>
      <c r="I7" s="242"/>
      <c r="J7" s="242"/>
      <c r="K7" s="244"/>
      <c r="L7" s="245" t="s">
        <v>145</v>
      </c>
      <c r="M7" s="246">
        <v>2</v>
      </c>
      <c r="N7" s="247">
        <v>2.1</v>
      </c>
      <c r="O7" s="247">
        <v>3</v>
      </c>
      <c r="P7" s="248">
        <f t="shared" si="0"/>
        <v>12.600000000000001</v>
      </c>
      <c r="Q7" s="341"/>
      <c r="R7" s="267"/>
      <c r="S7" s="342"/>
      <c r="T7" s="342"/>
      <c r="U7" s="343"/>
    </row>
    <row r="8" spans="2:21">
      <c r="B8" s="241"/>
      <c r="C8" s="237"/>
      <c r="D8" s="249"/>
      <c r="E8" s="237"/>
      <c r="F8" s="239"/>
      <c r="G8" s="240"/>
      <c r="H8" s="241"/>
      <c r="I8" s="242"/>
      <c r="J8" s="243"/>
      <c r="K8" s="244"/>
      <c r="L8" s="245"/>
      <c r="M8" s="246"/>
      <c r="N8" s="247"/>
      <c r="O8" s="247"/>
      <c r="P8" s="248"/>
      <c r="Q8" s="341"/>
      <c r="R8" s="267"/>
      <c r="S8" s="342"/>
      <c r="T8" s="342"/>
      <c r="U8" s="343"/>
    </row>
    <row r="9" spans="2:21">
      <c r="B9" s="236">
        <v>2</v>
      </c>
      <c r="C9" s="237" t="s">
        <v>178</v>
      </c>
      <c r="D9" s="237" t="s">
        <v>147</v>
      </c>
      <c r="E9" s="238" t="s">
        <v>179</v>
      </c>
      <c r="F9" s="239" t="s">
        <v>148</v>
      </c>
      <c r="G9" s="240"/>
      <c r="H9" s="241">
        <v>1</v>
      </c>
      <c r="I9" s="242">
        <v>38.369999999999997</v>
      </c>
      <c r="J9" s="243">
        <v>7.4</v>
      </c>
      <c r="K9" s="244">
        <f t="shared" ref="K9" si="1">H9*I9*J9</f>
        <v>283.93799999999999</v>
      </c>
      <c r="L9" s="245" t="s">
        <v>145</v>
      </c>
      <c r="M9" s="246">
        <v>1</v>
      </c>
      <c r="N9" s="247">
        <v>1.2</v>
      </c>
      <c r="O9" s="247">
        <v>1.73</v>
      </c>
      <c r="P9" s="248">
        <f t="shared" si="0"/>
        <v>2.0760000000000001</v>
      </c>
      <c r="Q9" s="341">
        <f>K9-SUM(P9:P11)</f>
        <v>281.86199999999997</v>
      </c>
      <c r="R9" s="267"/>
      <c r="S9" s="342">
        <v>281.86199999999997</v>
      </c>
      <c r="T9" s="342">
        <v>281.86199999999997</v>
      </c>
      <c r="U9" s="343">
        <f>Q9-T9</f>
        <v>0</v>
      </c>
    </row>
    <row r="10" spans="2:21">
      <c r="B10" s="241"/>
      <c r="C10" s="238" t="s">
        <v>152</v>
      </c>
      <c r="D10" s="249"/>
      <c r="E10" s="238"/>
      <c r="F10" s="239"/>
      <c r="G10" s="240"/>
      <c r="H10" s="241"/>
      <c r="I10" s="242"/>
      <c r="J10" s="243"/>
      <c r="K10" s="244"/>
      <c r="L10" s="245"/>
      <c r="M10" s="246"/>
      <c r="N10" s="247"/>
      <c r="O10" s="247"/>
      <c r="P10" s="248"/>
      <c r="Q10" s="341"/>
      <c r="R10" s="267"/>
      <c r="S10" s="342"/>
      <c r="T10" s="342"/>
      <c r="U10" s="343"/>
    </row>
    <row r="11" spans="2:21">
      <c r="B11" s="241"/>
      <c r="C11" s="238"/>
      <c r="D11" s="249"/>
      <c r="E11" s="237"/>
      <c r="F11" s="239"/>
      <c r="G11" s="240"/>
      <c r="H11" s="241"/>
      <c r="I11" s="242"/>
      <c r="J11" s="243"/>
      <c r="K11" s="244"/>
      <c r="L11" s="245"/>
      <c r="M11" s="246"/>
      <c r="N11" s="247"/>
      <c r="O11" s="247"/>
      <c r="P11" s="248"/>
      <c r="Q11" s="341"/>
      <c r="R11" s="267"/>
      <c r="S11" s="342"/>
      <c r="T11" s="342"/>
      <c r="U11" s="364"/>
    </row>
    <row r="12" spans="2:21">
      <c r="B12" s="241"/>
      <c r="C12" s="238"/>
      <c r="D12" s="249"/>
      <c r="E12" s="237"/>
      <c r="F12" s="239"/>
      <c r="G12" s="240"/>
      <c r="H12" s="241"/>
      <c r="I12" s="242"/>
      <c r="J12" s="243"/>
      <c r="K12" s="244"/>
      <c r="L12" s="245"/>
      <c r="M12" s="246"/>
      <c r="N12" s="247"/>
      <c r="O12" s="247"/>
      <c r="P12" s="248"/>
      <c r="Q12" s="341"/>
      <c r="R12" s="267"/>
      <c r="S12" s="342"/>
      <c r="T12" s="342"/>
      <c r="U12" s="361"/>
    </row>
    <row r="13" spans="2:21">
      <c r="B13" s="236">
        <v>3</v>
      </c>
      <c r="C13" s="237" t="s">
        <v>183</v>
      </c>
      <c r="D13" s="237" t="s">
        <v>142</v>
      </c>
      <c r="E13" s="237" t="s">
        <v>184</v>
      </c>
      <c r="F13" s="239" t="s">
        <v>185</v>
      </c>
      <c r="G13" s="240"/>
      <c r="H13" s="241">
        <v>1</v>
      </c>
      <c r="I13" s="242">
        <v>4</v>
      </c>
      <c r="J13" s="243">
        <v>3.82</v>
      </c>
      <c r="K13" s="287">
        <f t="shared" ref="K13:K16" si="2">H13*I13*J13</f>
        <v>15.28</v>
      </c>
      <c r="L13" s="245" t="s">
        <v>145</v>
      </c>
      <c r="M13" s="246">
        <v>1</v>
      </c>
      <c r="N13" s="247">
        <v>1.2</v>
      </c>
      <c r="O13" s="247">
        <v>2</v>
      </c>
      <c r="P13" s="248">
        <f t="shared" ref="P13" si="3">M13*N13*O13</f>
        <v>2.4</v>
      </c>
      <c r="Q13" s="341">
        <f>SUM(K13:K14)-P13</f>
        <v>17.263000000000002</v>
      </c>
      <c r="R13" s="267"/>
      <c r="S13" s="342">
        <v>17.263000000000002</v>
      </c>
      <c r="T13" s="342">
        <v>17.263000000000002</v>
      </c>
      <c r="U13" s="343">
        <f>Q13-T13</f>
        <v>0</v>
      </c>
    </row>
    <row r="14" spans="2:21">
      <c r="B14" s="241"/>
      <c r="C14" s="237"/>
      <c r="D14" s="237"/>
      <c r="E14" s="237"/>
      <c r="F14" s="239"/>
      <c r="G14" s="240"/>
      <c r="H14" s="241">
        <v>1</v>
      </c>
      <c r="I14" s="242">
        <v>0.9</v>
      </c>
      <c r="J14" s="242">
        <v>4.87</v>
      </c>
      <c r="K14" s="248">
        <f t="shared" si="2"/>
        <v>4.383</v>
      </c>
      <c r="L14" s="245"/>
      <c r="M14" s="246"/>
      <c r="N14" s="247"/>
      <c r="O14" s="247"/>
      <c r="P14" s="248"/>
      <c r="Q14" s="341"/>
      <c r="R14" s="267"/>
      <c r="S14" s="342"/>
      <c r="T14" s="342"/>
      <c r="U14" s="343"/>
    </row>
    <row r="15" spans="2:21">
      <c r="B15" s="241"/>
      <c r="C15" s="237"/>
      <c r="D15" s="237"/>
      <c r="E15" s="237"/>
      <c r="F15" s="239"/>
      <c r="G15" s="240"/>
      <c r="H15" s="241"/>
      <c r="I15" s="242"/>
      <c r="J15" s="242"/>
      <c r="K15" s="244"/>
      <c r="L15" s="245"/>
      <c r="M15" s="246"/>
      <c r="N15" s="247"/>
      <c r="O15" s="247"/>
      <c r="P15" s="248"/>
      <c r="Q15" s="341"/>
      <c r="R15" s="267"/>
      <c r="S15" s="342"/>
      <c r="T15" s="342"/>
      <c r="U15" s="343"/>
    </row>
    <row r="16" spans="2:21">
      <c r="B16" s="236">
        <v>4</v>
      </c>
      <c r="C16" s="237" t="s">
        <v>183</v>
      </c>
      <c r="D16" s="237" t="s">
        <v>187</v>
      </c>
      <c r="E16" s="237" t="s">
        <v>188</v>
      </c>
      <c r="F16" s="239" t="s">
        <v>185</v>
      </c>
      <c r="G16" s="240"/>
      <c r="H16" s="241">
        <v>1</v>
      </c>
      <c r="I16" s="242">
        <v>11.53</v>
      </c>
      <c r="J16" s="243">
        <v>4.22</v>
      </c>
      <c r="K16" s="248">
        <f t="shared" si="2"/>
        <v>48.656599999999997</v>
      </c>
      <c r="L16" s="245" t="s">
        <v>189</v>
      </c>
      <c r="M16" s="246">
        <v>1</v>
      </c>
      <c r="N16" s="247">
        <v>1.2</v>
      </c>
      <c r="O16" s="247">
        <v>1.7</v>
      </c>
      <c r="P16" s="248">
        <f t="shared" ref="P16:P17" si="4">M16*N16*O16</f>
        <v>2.04</v>
      </c>
      <c r="Q16" s="341">
        <f>K16-P16-P17</f>
        <v>44.056599999999996</v>
      </c>
      <c r="R16" s="267"/>
      <c r="S16" s="342">
        <v>44.056599999999996</v>
      </c>
      <c r="T16" s="342">
        <v>44.056599999999996</v>
      </c>
      <c r="U16" s="343">
        <f>Q16-T16</f>
        <v>0</v>
      </c>
    </row>
    <row r="17" spans="2:21">
      <c r="B17" s="241"/>
      <c r="C17" s="237" t="s">
        <v>190</v>
      </c>
      <c r="D17" s="249"/>
      <c r="E17" s="237"/>
      <c r="F17" s="239"/>
      <c r="G17" s="240"/>
      <c r="H17" s="241"/>
      <c r="I17" s="242"/>
      <c r="J17" s="243"/>
      <c r="K17" s="244"/>
      <c r="L17" s="245"/>
      <c r="M17" s="246">
        <v>2</v>
      </c>
      <c r="N17" s="247">
        <v>0.8</v>
      </c>
      <c r="O17" s="247">
        <v>1.6</v>
      </c>
      <c r="P17" s="248">
        <f t="shared" si="4"/>
        <v>2.5600000000000005</v>
      </c>
      <c r="Q17" s="341"/>
      <c r="R17" s="267"/>
      <c r="S17" s="342"/>
      <c r="T17" s="342"/>
      <c r="U17" s="343"/>
    </row>
    <row r="18" spans="2:21">
      <c r="B18" s="241"/>
      <c r="C18" s="237"/>
      <c r="D18" s="249"/>
      <c r="E18" s="237"/>
      <c r="F18" s="239"/>
      <c r="G18" s="240"/>
      <c r="H18" s="241"/>
      <c r="I18" s="242"/>
      <c r="J18" s="243"/>
      <c r="K18" s="244"/>
      <c r="L18" s="245"/>
      <c r="M18" s="246"/>
      <c r="N18" s="247"/>
      <c r="O18" s="247"/>
      <c r="P18" s="248"/>
      <c r="Q18" s="341"/>
      <c r="R18" s="267"/>
      <c r="S18" s="342"/>
      <c r="T18" s="342"/>
      <c r="U18" s="343"/>
    </row>
    <row r="19" spans="2:21">
      <c r="B19" s="241">
        <v>5</v>
      </c>
      <c r="C19" s="237" t="s">
        <v>198</v>
      </c>
      <c r="D19" s="237" t="s">
        <v>199</v>
      </c>
      <c r="E19" s="237" t="s">
        <v>200</v>
      </c>
      <c r="F19" s="239" t="s">
        <v>194</v>
      </c>
      <c r="G19" s="240"/>
      <c r="H19" s="241">
        <v>2</v>
      </c>
      <c r="I19" s="242">
        <f>K19/J19</f>
        <v>8.189516129032258</v>
      </c>
      <c r="J19" s="243">
        <v>9.92</v>
      </c>
      <c r="K19" s="244">
        <v>81.239999999999995</v>
      </c>
      <c r="L19" s="245"/>
      <c r="M19" s="246"/>
      <c r="N19" s="247"/>
      <c r="O19" s="247"/>
      <c r="P19" s="248"/>
      <c r="Q19" s="341">
        <f>K19-P19-P20</f>
        <v>81.239999999999995</v>
      </c>
      <c r="R19" s="267"/>
      <c r="S19" s="342">
        <v>81.239999999999995</v>
      </c>
      <c r="T19" s="342">
        <v>81.239999999999995</v>
      </c>
      <c r="U19" s="343">
        <f>Q19-T19</f>
        <v>0</v>
      </c>
    </row>
    <row r="20" spans="2:21">
      <c r="B20" s="241"/>
      <c r="C20" s="237" t="s">
        <v>201</v>
      </c>
      <c r="D20" s="237"/>
      <c r="E20" s="238"/>
      <c r="F20" s="239"/>
      <c r="G20" s="240"/>
      <c r="H20" s="241"/>
      <c r="I20" s="242"/>
      <c r="J20" s="243"/>
      <c r="K20" s="244"/>
      <c r="L20" s="245"/>
      <c r="M20" s="246"/>
      <c r="N20" s="247"/>
      <c r="O20" s="247"/>
      <c r="P20" s="248"/>
      <c r="Q20" s="341"/>
      <c r="R20" s="267"/>
      <c r="S20" s="342"/>
      <c r="T20" s="342"/>
      <c r="U20" s="343"/>
    </row>
    <row r="21" spans="2:21">
      <c r="B21" s="241"/>
      <c r="C21" s="280"/>
      <c r="D21" s="237"/>
      <c r="E21" s="283"/>
      <c r="F21" s="274"/>
      <c r="G21" s="240"/>
      <c r="H21" s="241"/>
      <c r="I21" s="278"/>
      <c r="J21" s="288"/>
      <c r="K21" s="244"/>
      <c r="L21" s="245"/>
      <c r="M21" s="246"/>
      <c r="N21" s="247"/>
      <c r="O21" s="247"/>
      <c r="P21" s="248"/>
      <c r="Q21" s="341"/>
      <c r="R21" s="267"/>
      <c r="S21" s="342"/>
      <c r="T21" s="342"/>
      <c r="U21" s="343"/>
    </row>
    <row r="22" spans="2:21">
      <c r="B22" s="241">
        <v>6</v>
      </c>
      <c r="C22" s="280" t="s">
        <v>202</v>
      </c>
      <c r="D22" s="237" t="s">
        <v>192</v>
      </c>
      <c r="E22" s="273" t="s">
        <v>193</v>
      </c>
      <c r="F22" s="274" t="s">
        <v>203</v>
      </c>
      <c r="G22" s="240"/>
      <c r="H22" s="241">
        <v>1</v>
      </c>
      <c r="I22" s="278">
        <v>9.1</v>
      </c>
      <c r="J22" s="278">
        <v>9.92</v>
      </c>
      <c r="K22" s="244">
        <f>H22*I22*J22</f>
        <v>90.271999999999991</v>
      </c>
      <c r="L22" s="245"/>
      <c r="M22" s="246">
        <v>0</v>
      </c>
      <c r="N22" s="247">
        <v>0</v>
      </c>
      <c r="O22" s="247">
        <v>0</v>
      </c>
      <c r="P22" s="248">
        <v>0</v>
      </c>
      <c r="Q22" s="368">
        <f>K22-P22</f>
        <v>90.271999999999991</v>
      </c>
      <c r="R22" s="267">
        <v>0.2</v>
      </c>
      <c r="S22" s="342">
        <f>Q22*R22</f>
        <v>18.054399999999998</v>
      </c>
      <c r="T22" s="342">
        <v>18.054399999999998</v>
      </c>
      <c r="U22" s="284">
        <f>S22-T22</f>
        <v>0</v>
      </c>
    </row>
    <row r="23" spans="2:21">
      <c r="B23" s="241"/>
      <c r="C23" s="277" t="s">
        <v>204</v>
      </c>
      <c r="D23" s="237"/>
      <c r="E23" s="273"/>
      <c r="F23" s="274"/>
      <c r="G23" s="240"/>
      <c r="H23" s="241"/>
      <c r="I23" s="242"/>
      <c r="J23" s="242"/>
      <c r="K23" s="244"/>
      <c r="L23" s="245"/>
      <c r="M23" s="246"/>
      <c r="N23" s="247"/>
      <c r="O23" s="247"/>
      <c r="P23" s="248"/>
      <c r="Q23" s="368"/>
      <c r="R23" s="267"/>
      <c r="S23" s="342"/>
      <c r="T23" s="342"/>
      <c r="U23" s="284"/>
    </row>
    <row r="24" spans="2:21">
      <c r="B24" s="241"/>
      <c r="C24" s="279"/>
      <c r="D24" s="249"/>
      <c r="E24" s="238"/>
      <c r="F24" s="239"/>
      <c r="G24" s="240"/>
      <c r="H24" s="241"/>
      <c r="I24" s="242"/>
      <c r="J24" s="243"/>
      <c r="K24" s="244"/>
      <c r="L24" s="245"/>
      <c r="M24" s="246"/>
      <c r="N24" s="247"/>
      <c r="O24" s="247"/>
      <c r="P24" s="248"/>
      <c r="Q24" s="368"/>
      <c r="R24" s="267"/>
      <c r="S24" s="342"/>
      <c r="T24" s="342"/>
      <c r="U24" s="284"/>
    </row>
    <row r="25" spans="2:21">
      <c r="B25" s="241">
        <v>7</v>
      </c>
      <c r="C25" s="280" t="s">
        <v>205</v>
      </c>
      <c r="D25" s="237" t="s">
        <v>192</v>
      </c>
      <c r="E25" s="273" t="s">
        <v>193</v>
      </c>
      <c r="F25" s="274" t="s">
        <v>203</v>
      </c>
      <c r="G25" s="240"/>
      <c r="H25" s="241">
        <v>1</v>
      </c>
      <c r="I25" s="242">
        <v>1.8</v>
      </c>
      <c r="J25" s="243">
        <v>9.92</v>
      </c>
      <c r="K25" s="244">
        <f>H25*I25*J25</f>
        <v>17.856000000000002</v>
      </c>
      <c r="L25" s="245"/>
      <c r="M25" s="246">
        <v>0</v>
      </c>
      <c r="N25" s="247">
        <v>0</v>
      </c>
      <c r="O25" s="247">
        <v>0</v>
      </c>
      <c r="P25" s="248">
        <v>0</v>
      </c>
      <c r="Q25" s="368">
        <f>K25-P25</f>
        <v>17.856000000000002</v>
      </c>
      <c r="R25" s="267">
        <v>0.2</v>
      </c>
      <c r="S25" s="342">
        <f>Q25*R25</f>
        <v>3.5712000000000006</v>
      </c>
      <c r="T25" s="342">
        <v>3.5712000000000006</v>
      </c>
      <c r="U25" s="284">
        <f>S25-T25</f>
        <v>0</v>
      </c>
    </row>
    <row r="26" spans="2:21">
      <c r="B26" s="241"/>
      <c r="C26" s="277" t="s">
        <v>204</v>
      </c>
      <c r="D26" s="237"/>
      <c r="E26" s="273"/>
      <c r="F26" s="274"/>
      <c r="G26" s="240"/>
      <c r="H26" s="241"/>
      <c r="I26" s="242"/>
      <c r="J26" s="243"/>
      <c r="K26" s="244"/>
      <c r="L26" s="245"/>
      <c r="M26" s="246"/>
      <c r="N26" s="247"/>
      <c r="O26" s="247"/>
      <c r="P26" s="248"/>
      <c r="Q26" s="368"/>
      <c r="R26" s="267"/>
      <c r="S26" s="342"/>
      <c r="T26" s="342"/>
      <c r="U26" s="284"/>
    </row>
    <row r="27" spans="2:21">
      <c r="B27" s="241"/>
      <c r="C27" s="237"/>
      <c r="D27" s="237"/>
      <c r="E27" s="238"/>
      <c r="F27" s="239"/>
      <c r="G27" s="240"/>
      <c r="H27" s="241"/>
      <c r="I27" s="242"/>
      <c r="J27" s="243"/>
      <c r="K27" s="244"/>
      <c r="L27" s="245"/>
      <c r="M27" s="246"/>
      <c r="N27" s="247"/>
      <c r="O27" s="247"/>
      <c r="P27" s="248"/>
      <c r="Q27" s="341"/>
      <c r="R27" s="296"/>
      <c r="S27" s="341"/>
      <c r="T27" s="342"/>
      <c r="U27" s="343"/>
    </row>
    <row r="28" spans="2:21" ht="15" customHeight="1" thickBot="1">
      <c r="B28" s="251"/>
      <c r="C28" s="252"/>
      <c r="D28" s="252"/>
      <c r="E28" s="252"/>
      <c r="F28" s="253"/>
      <c r="G28" s="254"/>
      <c r="H28" s="255"/>
      <c r="I28" s="256"/>
      <c r="J28" s="256"/>
      <c r="K28" s="257"/>
      <c r="L28" s="258"/>
      <c r="M28" s="259"/>
      <c r="N28" s="260"/>
      <c r="O28" s="260"/>
      <c r="P28" s="261"/>
      <c r="Q28" s="363"/>
      <c r="R28" s="297"/>
      <c r="S28" s="363"/>
      <c r="T28" s="355"/>
      <c r="U28" s="356"/>
    </row>
    <row r="29" spans="2:21">
      <c r="K29" s="262"/>
      <c r="N29" s="262"/>
      <c r="O29" s="262"/>
      <c r="P29" s="262" t="s">
        <v>39</v>
      </c>
      <c r="Q29" s="263">
        <f>SUM(Q3:Q28)</f>
        <v>690.54719999999998</v>
      </c>
      <c r="R29" s="269"/>
      <c r="S29" s="263">
        <f>SUM(S4:S28)</f>
        <v>604.0447999999999</v>
      </c>
      <c r="T29" s="263">
        <f>SUM(T4:T28)</f>
        <v>604.0447999999999</v>
      </c>
      <c r="U29" s="264">
        <f>SUM(U4:U28)</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E33F-C8EE-478A-A196-DC074E05AD3B}">
  <sheetPr>
    <tabColor theme="9" tint="0.59999389629810485"/>
    <pageSetUpPr fitToPage="1"/>
  </sheetPr>
  <dimension ref="B1:S14"/>
  <sheetViews>
    <sheetView view="pageBreakPreview" topLeftCell="M1" zoomScale="70" zoomScaleNormal="100" zoomScaleSheetLayoutView="70" workbookViewId="0">
      <selection activeCell="T28" sqref="T28"/>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8" width="12.109375" style="262" customWidth="1"/>
    <col min="19" max="19" width="15.6640625" style="262" customWidth="1"/>
    <col min="20" max="16384" width="9.109375" style="215"/>
  </cols>
  <sheetData>
    <row r="1" spans="2:19"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345" t="s">
        <v>134</v>
      </c>
      <c r="S1" s="344" t="s">
        <v>135</v>
      </c>
    </row>
    <row r="2" spans="2:19" ht="15" thickBot="1">
      <c r="B2" s="220" t="s">
        <v>206</v>
      </c>
      <c r="C2" s="221"/>
      <c r="D2" s="221"/>
      <c r="E2" s="221"/>
      <c r="F2" s="221"/>
      <c r="G2" s="222"/>
      <c r="H2" s="223" t="s">
        <v>124</v>
      </c>
      <c r="I2" s="224" t="s">
        <v>137</v>
      </c>
      <c r="J2" s="224" t="s">
        <v>138</v>
      </c>
      <c r="K2" s="225" t="s">
        <v>139</v>
      </c>
      <c r="L2" s="226"/>
      <c r="M2" s="227" t="s">
        <v>124</v>
      </c>
      <c r="N2" s="224" t="s">
        <v>137</v>
      </c>
      <c r="O2" s="224" t="s">
        <v>138</v>
      </c>
      <c r="P2" s="225" t="s">
        <v>139</v>
      </c>
      <c r="Q2" s="346"/>
      <c r="R2" s="347"/>
      <c r="S2" s="346" t="s">
        <v>140</v>
      </c>
    </row>
    <row r="3" spans="2:19">
      <c r="B3" s="229"/>
      <c r="C3" s="230"/>
      <c r="D3" s="230"/>
      <c r="E3" s="230"/>
      <c r="F3" s="231"/>
      <c r="G3" s="231"/>
      <c r="H3" s="229"/>
      <c r="I3" s="232"/>
      <c r="J3" s="232"/>
      <c r="K3" s="233"/>
      <c r="L3" s="234"/>
      <c r="M3" s="235"/>
      <c r="N3" s="230"/>
      <c r="O3" s="230"/>
      <c r="P3" s="233"/>
      <c r="Q3" s="362"/>
      <c r="R3" s="348"/>
      <c r="S3" s="349"/>
    </row>
    <row r="4" spans="2:19">
      <c r="B4" s="241"/>
      <c r="C4" s="237"/>
      <c r="D4" s="249"/>
      <c r="E4" s="237"/>
      <c r="F4" s="239"/>
      <c r="G4" s="240"/>
      <c r="H4" s="241"/>
      <c r="I4" s="242"/>
      <c r="J4" s="243"/>
      <c r="K4" s="244"/>
      <c r="L4" s="245"/>
      <c r="M4" s="246"/>
      <c r="N4" s="247"/>
      <c r="O4" s="247"/>
      <c r="P4" s="248"/>
      <c r="Q4" s="341"/>
      <c r="R4" s="342"/>
      <c r="S4" s="343"/>
    </row>
    <row r="5" spans="2:19">
      <c r="B5" s="241">
        <v>1</v>
      </c>
      <c r="C5" s="237" t="s">
        <v>154</v>
      </c>
      <c r="D5" s="237" t="s">
        <v>207</v>
      </c>
      <c r="E5" s="237" t="s">
        <v>155</v>
      </c>
      <c r="F5" s="239" t="s">
        <v>208</v>
      </c>
      <c r="G5" s="240" t="s">
        <v>157</v>
      </c>
      <c r="H5" s="241">
        <v>1</v>
      </c>
      <c r="I5" s="242">
        <v>4.3600000000000003</v>
      </c>
      <c r="J5" s="243">
        <v>6.36</v>
      </c>
      <c r="K5" s="248">
        <f t="shared" ref="K5:K6" si="0">H5*I5*J5</f>
        <v>27.729600000000005</v>
      </c>
      <c r="L5" s="245"/>
      <c r="M5" s="246"/>
      <c r="N5" s="247"/>
      <c r="O5" s="247"/>
      <c r="P5" s="248"/>
      <c r="Q5" s="341">
        <f>K5-P5-P6</f>
        <v>27.729600000000005</v>
      </c>
      <c r="R5" s="342">
        <v>27.729600000000005</v>
      </c>
      <c r="S5" s="343">
        <f>Q5-R5</f>
        <v>0</v>
      </c>
    </row>
    <row r="6" spans="2:19">
      <c r="B6" s="241"/>
      <c r="C6" s="237" t="s">
        <v>158</v>
      </c>
      <c r="D6" s="249"/>
      <c r="E6" s="237"/>
      <c r="F6" s="239"/>
      <c r="G6" s="240"/>
      <c r="H6" s="241">
        <v>1</v>
      </c>
      <c r="I6" s="242">
        <v>3.55</v>
      </c>
      <c r="J6" s="243">
        <v>6.36</v>
      </c>
      <c r="K6" s="248">
        <f t="shared" si="0"/>
        <v>22.577999999999999</v>
      </c>
      <c r="L6" s="245"/>
      <c r="M6" s="246"/>
      <c r="N6" s="247"/>
      <c r="O6" s="247"/>
      <c r="P6" s="248"/>
      <c r="Q6" s="341">
        <f>K6-P6-P7</f>
        <v>22.577999999999999</v>
      </c>
      <c r="R6" s="342">
        <v>22.577999999999999</v>
      </c>
      <c r="S6" s="343">
        <f>Q6-R6</f>
        <v>0</v>
      </c>
    </row>
    <row r="7" spans="2:19">
      <c r="B7" s="241"/>
      <c r="C7" s="237"/>
      <c r="D7" s="249"/>
      <c r="E7" s="237"/>
      <c r="F7" s="239"/>
      <c r="G7" s="240"/>
      <c r="H7" s="241"/>
      <c r="I7" s="242"/>
      <c r="J7" s="243"/>
      <c r="K7" s="244"/>
      <c r="L7" s="245"/>
      <c r="M7" s="246"/>
      <c r="N7" s="247"/>
      <c r="O7" s="247"/>
      <c r="P7" s="248"/>
      <c r="Q7" s="341"/>
      <c r="R7" s="342"/>
      <c r="S7" s="343"/>
    </row>
    <row r="8" spans="2:19">
      <c r="B8" s="241">
        <v>2</v>
      </c>
      <c r="C8" s="237" t="s">
        <v>209</v>
      </c>
      <c r="D8" s="237" t="s">
        <v>210</v>
      </c>
      <c r="E8" s="237" t="s">
        <v>211</v>
      </c>
      <c r="F8" s="239" t="s">
        <v>208</v>
      </c>
      <c r="G8" s="240" t="s">
        <v>212</v>
      </c>
      <c r="H8" s="241">
        <v>1</v>
      </c>
      <c r="I8" s="242">
        <v>19.059999999999999</v>
      </c>
      <c r="J8" s="243">
        <v>6.36</v>
      </c>
      <c r="K8" s="244">
        <v>121.21</v>
      </c>
      <c r="L8" s="245"/>
      <c r="M8" s="246"/>
      <c r="N8" s="247"/>
      <c r="O8" s="247"/>
      <c r="P8" s="248"/>
      <c r="Q8" s="341">
        <f>K8-P8-P9</f>
        <v>121.21</v>
      </c>
      <c r="R8" s="342">
        <v>121.21</v>
      </c>
      <c r="S8" s="343">
        <f>Q8-R8</f>
        <v>0</v>
      </c>
    </row>
    <row r="9" spans="2:19">
      <c r="B9" s="241"/>
      <c r="C9" s="237"/>
      <c r="D9" s="249"/>
      <c r="E9" s="237"/>
      <c r="F9" s="239"/>
      <c r="G9" s="240"/>
      <c r="H9" s="241"/>
      <c r="I9" s="242"/>
      <c r="J9" s="243"/>
      <c r="K9" s="244"/>
      <c r="L9" s="245"/>
      <c r="M9" s="246"/>
      <c r="N9" s="247"/>
      <c r="O9" s="247"/>
      <c r="P9" s="248"/>
      <c r="Q9" s="341"/>
      <c r="R9" s="342"/>
      <c r="S9" s="343"/>
    </row>
    <row r="10" spans="2:19">
      <c r="B10" s="241"/>
      <c r="C10" s="237"/>
      <c r="D10" s="249"/>
      <c r="E10" s="237"/>
      <c r="F10" s="239"/>
      <c r="G10" s="240"/>
      <c r="H10" s="241"/>
      <c r="I10" s="242"/>
      <c r="J10" s="243"/>
      <c r="K10" s="244"/>
      <c r="L10" s="245"/>
      <c r="M10" s="246"/>
      <c r="N10" s="247"/>
      <c r="O10" s="247"/>
      <c r="P10" s="248"/>
      <c r="Q10" s="341"/>
      <c r="R10" s="342"/>
      <c r="S10" s="343"/>
    </row>
    <row r="11" spans="2:19">
      <c r="B11" s="241"/>
      <c r="C11" s="237"/>
      <c r="D11" s="237"/>
      <c r="E11" s="237"/>
      <c r="F11" s="239"/>
      <c r="G11" s="240"/>
      <c r="H11" s="241"/>
      <c r="I11" s="242"/>
      <c r="J11" s="242"/>
      <c r="K11" s="244"/>
      <c r="L11" s="245"/>
      <c r="M11" s="246"/>
      <c r="N11" s="247"/>
      <c r="O11" s="247"/>
      <c r="P11" s="248"/>
      <c r="Q11" s="341"/>
      <c r="R11" s="342"/>
      <c r="S11" s="343"/>
    </row>
    <row r="12" spans="2:19">
      <c r="B12" s="241"/>
      <c r="C12" s="237"/>
      <c r="D12" s="237"/>
      <c r="E12" s="238"/>
      <c r="F12" s="239"/>
      <c r="G12" s="240"/>
      <c r="H12" s="241"/>
      <c r="I12" s="242"/>
      <c r="J12" s="243"/>
      <c r="K12" s="244"/>
      <c r="L12" s="245"/>
      <c r="M12" s="246"/>
      <c r="N12" s="247"/>
      <c r="O12" s="247"/>
      <c r="P12" s="248"/>
      <c r="Q12" s="341"/>
      <c r="R12" s="342"/>
      <c r="S12" s="343"/>
    </row>
    <row r="13" spans="2:19" ht="15" customHeight="1" thickBot="1">
      <c r="B13" s="251"/>
      <c r="C13" s="252"/>
      <c r="D13" s="252"/>
      <c r="E13" s="252"/>
      <c r="F13" s="253"/>
      <c r="G13" s="254"/>
      <c r="H13" s="255"/>
      <c r="I13" s="256"/>
      <c r="J13" s="256"/>
      <c r="K13" s="257"/>
      <c r="L13" s="258"/>
      <c r="M13" s="259"/>
      <c r="N13" s="260"/>
      <c r="O13" s="260"/>
      <c r="P13" s="261"/>
      <c r="Q13" s="363"/>
      <c r="R13" s="355"/>
      <c r="S13" s="356"/>
    </row>
    <row r="14" spans="2:19">
      <c r="K14" s="262"/>
      <c r="N14" s="262"/>
      <c r="O14" s="262"/>
      <c r="P14" s="262" t="s">
        <v>39</v>
      </c>
      <c r="Q14" s="263">
        <f>SUM(Q3:Q13)</f>
        <v>171.51760000000002</v>
      </c>
      <c r="R14" s="263">
        <f>SUM(R4:R13)</f>
        <v>171.51760000000002</v>
      </c>
      <c r="S14" s="264">
        <f>SUM(S4:S13)</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3BDD-170F-4D3D-A18E-9E1612F00E03}">
  <sheetPr>
    <tabColor theme="3" tint="0.59999389629810485"/>
    <pageSetUpPr fitToPage="1"/>
  </sheetPr>
  <dimension ref="B1:U48"/>
  <sheetViews>
    <sheetView view="pageBreakPreview" topLeftCell="M24" zoomScale="70" zoomScaleNormal="100" zoomScaleSheetLayoutView="70" workbookViewId="0">
      <selection activeCell="T44" sqref="T44"/>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7" width="12.109375" style="262" customWidth="1"/>
    <col min="18" max="18" width="12.109375" style="271" customWidth="1"/>
    <col min="19" max="20" width="12.109375" style="262" customWidth="1"/>
    <col min="21" max="21" width="15.6640625" style="262" customWidth="1"/>
    <col min="22" max="16384" width="9.109375" style="215"/>
  </cols>
  <sheetData>
    <row r="1" spans="2:21"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298" t="s">
        <v>169</v>
      </c>
      <c r="S1" s="344" t="s">
        <v>170</v>
      </c>
      <c r="T1" s="345" t="s">
        <v>134</v>
      </c>
      <c r="U1" s="344" t="s">
        <v>135</v>
      </c>
    </row>
    <row r="2" spans="2:21" ht="15" thickBot="1">
      <c r="B2" s="220" t="s">
        <v>213</v>
      </c>
      <c r="C2" s="221"/>
      <c r="D2" s="221"/>
      <c r="E2" s="221"/>
      <c r="F2" s="221"/>
      <c r="G2" s="222"/>
      <c r="H2" s="223" t="s">
        <v>124</v>
      </c>
      <c r="I2" s="224" t="s">
        <v>137</v>
      </c>
      <c r="J2" s="224" t="s">
        <v>138</v>
      </c>
      <c r="K2" s="225" t="s">
        <v>139</v>
      </c>
      <c r="L2" s="226"/>
      <c r="M2" s="227" t="s">
        <v>124</v>
      </c>
      <c r="N2" s="224" t="s">
        <v>137</v>
      </c>
      <c r="O2" s="224" t="s">
        <v>138</v>
      </c>
      <c r="P2" s="225" t="s">
        <v>139</v>
      </c>
      <c r="Q2" s="346"/>
      <c r="R2" s="266"/>
      <c r="S2" s="347"/>
      <c r="T2" s="347"/>
      <c r="U2" s="346" t="s">
        <v>140</v>
      </c>
    </row>
    <row r="3" spans="2:21">
      <c r="B3" s="236">
        <v>1</v>
      </c>
      <c r="C3" s="237" t="s">
        <v>214</v>
      </c>
      <c r="D3" s="237" t="s">
        <v>215</v>
      </c>
      <c r="E3" s="237" t="s">
        <v>216</v>
      </c>
      <c r="F3" s="239" t="s">
        <v>217</v>
      </c>
      <c r="G3" s="240"/>
      <c r="H3" s="241">
        <v>1</v>
      </c>
      <c r="I3" s="242">
        <v>9</v>
      </c>
      <c r="J3" s="243">
        <v>1.4</v>
      </c>
      <c r="K3" s="244">
        <f t="shared" ref="K3:K13" si="0">H3*I3*J3</f>
        <v>12.6</v>
      </c>
      <c r="L3" s="245"/>
      <c r="M3" s="246">
        <v>0</v>
      </c>
      <c r="N3" s="247">
        <v>0</v>
      </c>
      <c r="O3" s="247">
        <v>0</v>
      </c>
      <c r="P3" s="248">
        <f t="shared" ref="P3" si="1">M3*N3*O3</f>
        <v>0</v>
      </c>
      <c r="Q3" s="341">
        <f>K3</f>
        <v>12.6</v>
      </c>
      <c r="R3" s="267"/>
      <c r="S3" s="342">
        <v>12.6</v>
      </c>
      <c r="T3" s="342">
        <v>12.6</v>
      </c>
      <c r="U3" s="343">
        <f>Q3-T3</f>
        <v>0</v>
      </c>
    </row>
    <row r="4" spans="2:21">
      <c r="B4" s="236"/>
      <c r="C4" s="237" t="s">
        <v>218</v>
      </c>
      <c r="D4" s="237"/>
      <c r="E4" s="237"/>
      <c r="F4" s="239"/>
      <c r="G4" s="240"/>
      <c r="H4" s="241"/>
      <c r="I4" s="242"/>
      <c r="J4" s="243"/>
      <c r="K4" s="244"/>
      <c r="L4" s="245"/>
      <c r="M4" s="246"/>
      <c r="N4" s="247"/>
      <c r="O4" s="247"/>
      <c r="P4" s="248"/>
      <c r="Q4" s="341"/>
      <c r="R4" s="267"/>
      <c r="S4" s="342"/>
      <c r="T4" s="342"/>
      <c r="U4" s="343"/>
    </row>
    <row r="5" spans="2:21">
      <c r="B5" s="236"/>
      <c r="C5" s="237"/>
      <c r="D5" s="237"/>
      <c r="E5" s="237"/>
      <c r="F5" s="239"/>
      <c r="G5" s="240"/>
      <c r="H5" s="241"/>
      <c r="I5" s="242"/>
      <c r="J5" s="243"/>
      <c r="K5" s="244"/>
      <c r="L5" s="245"/>
      <c r="M5" s="246"/>
      <c r="N5" s="247"/>
      <c r="O5" s="247"/>
      <c r="P5" s="248"/>
      <c r="Q5" s="341"/>
      <c r="R5" s="267"/>
      <c r="S5" s="342"/>
      <c r="T5" s="342"/>
      <c r="U5" s="343"/>
    </row>
    <row r="6" spans="2:21">
      <c r="B6" s="236">
        <v>4</v>
      </c>
      <c r="C6" s="237" t="s">
        <v>162</v>
      </c>
      <c r="D6" s="237" t="s">
        <v>147</v>
      </c>
      <c r="E6" s="237" t="s">
        <v>163</v>
      </c>
      <c r="F6" s="239" t="s">
        <v>148</v>
      </c>
      <c r="G6" s="240"/>
      <c r="H6" s="241">
        <v>1</v>
      </c>
      <c r="I6" s="242">
        <v>2.9</v>
      </c>
      <c r="J6" s="242">
        <v>7.6</v>
      </c>
      <c r="K6" s="244">
        <f t="shared" si="0"/>
        <v>22.04</v>
      </c>
      <c r="L6" s="245" t="s">
        <v>164</v>
      </c>
      <c r="M6" s="246">
        <v>0</v>
      </c>
      <c r="N6" s="247">
        <v>0</v>
      </c>
      <c r="O6" s="247">
        <v>0</v>
      </c>
      <c r="P6" s="248">
        <f t="shared" ref="P6:P11" si="2">M6*N6*O6</f>
        <v>0</v>
      </c>
      <c r="Q6" s="341">
        <f>K6-P6</f>
        <v>22.04</v>
      </c>
      <c r="R6" s="267"/>
      <c r="S6" s="342">
        <v>22.04</v>
      </c>
      <c r="T6" s="342">
        <v>22.04</v>
      </c>
      <c r="U6" s="343">
        <f>Q6-T6</f>
        <v>0</v>
      </c>
    </row>
    <row r="7" spans="2:21">
      <c r="B7" s="241"/>
      <c r="C7" s="250" t="s">
        <v>165</v>
      </c>
      <c r="D7" s="249"/>
      <c r="E7" s="237"/>
      <c r="F7" s="239"/>
      <c r="G7" s="240"/>
      <c r="H7" s="241"/>
      <c r="I7" s="242"/>
      <c r="J7" s="243"/>
      <c r="K7" s="244"/>
      <c r="L7" s="245"/>
      <c r="M7" s="246"/>
      <c r="N7" s="247"/>
      <c r="O7" s="247"/>
      <c r="P7" s="248"/>
      <c r="Q7" s="341"/>
      <c r="R7" s="267"/>
      <c r="S7" s="342"/>
      <c r="T7" s="342"/>
      <c r="U7" s="343"/>
    </row>
    <row r="8" spans="2:21">
      <c r="B8" s="241"/>
      <c r="C8" s="249" t="s">
        <v>166</v>
      </c>
      <c r="D8" s="249"/>
      <c r="E8" s="237"/>
      <c r="F8" s="239"/>
      <c r="G8" s="240"/>
      <c r="H8" s="241"/>
      <c r="I8" s="242"/>
      <c r="J8" s="243"/>
      <c r="K8" s="244"/>
      <c r="L8" s="245"/>
      <c r="M8" s="246"/>
      <c r="N8" s="247"/>
      <c r="O8" s="247"/>
      <c r="P8" s="248"/>
      <c r="Q8" s="341"/>
      <c r="R8" s="267"/>
      <c r="S8" s="342"/>
      <c r="T8" s="342"/>
      <c r="U8" s="343"/>
    </row>
    <row r="9" spans="2:21">
      <c r="B9" s="241"/>
      <c r="C9" s="249"/>
      <c r="D9" s="249"/>
      <c r="E9" s="237"/>
      <c r="F9" s="239"/>
      <c r="G9" s="240"/>
      <c r="H9" s="241"/>
      <c r="I9" s="242"/>
      <c r="J9" s="243"/>
      <c r="K9" s="244"/>
      <c r="L9" s="245"/>
      <c r="M9" s="246"/>
      <c r="N9" s="247"/>
      <c r="O9" s="247"/>
      <c r="P9" s="248"/>
      <c r="Q9" s="341"/>
      <c r="R9" s="267"/>
      <c r="S9" s="342"/>
      <c r="T9" s="342"/>
      <c r="U9" s="343"/>
    </row>
    <row r="10" spans="2:21">
      <c r="B10" s="236">
        <v>3</v>
      </c>
      <c r="C10" s="237" t="s">
        <v>183</v>
      </c>
      <c r="D10" s="237" t="s">
        <v>142</v>
      </c>
      <c r="E10" s="237" t="s">
        <v>184</v>
      </c>
      <c r="F10" s="239" t="s">
        <v>185</v>
      </c>
      <c r="G10" s="240"/>
      <c r="H10" s="241">
        <v>1</v>
      </c>
      <c r="I10" s="242">
        <v>4</v>
      </c>
      <c r="J10" s="243">
        <v>3.82</v>
      </c>
      <c r="K10" s="244">
        <f t="shared" si="0"/>
        <v>15.28</v>
      </c>
      <c r="L10" s="245"/>
      <c r="M10" s="246">
        <v>0</v>
      </c>
      <c r="N10" s="247">
        <v>0</v>
      </c>
      <c r="O10" s="247">
        <v>0</v>
      </c>
      <c r="P10" s="248">
        <f t="shared" si="2"/>
        <v>0</v>
      </c>
      <c r="Q10" s="341">
        <f t="shared" ref="Q10:Q11" si="3">K10-P10</f>
        <v>15.28</v>
      </c>
      <c r="R10" s="267"/>
      <c r="S10" s="342">
        <v>15.28</v>
      </c>
      <c r="T10" s="342">
        <v>15.28</v>
      </c>
      <c r="U10" s="343">
        <f t="shared" ref="U10:U11" si="4">Q10-T10</f>
        <v>0</v>
      </c>
    </row>
    <row r="11" spans="2:21">
      <c r="B11" s="241"/>
      <c r="C11" s="237" t="s">
        <v>186</v>
      </c>
      <c r="D11" s="249"/>
      <c r="E11" s="237"/>
      <c r="F11" s="239"/>
      <c r="G11" s="240"/>
      <c r="H11" s="241">
        <v>1</v>
      </c>
      <c r="I11" s="242">
        <v>1.7</v>
      </c>
      <c r="J11" s="243">
        <v>4.87</v>
      </c>
      <c r="K11" s="244">
        <f t="shared" si="0"/>
        <v>8.2789999999999999</v>
      </c>
      <c r="L11" s="245"/>
      <c r="M11" s="246">
        <v>0</v>
      </c>
      <c r="N11" s="247">
        <v>0</v>
      </c>
      <c r="O11" s="247">
        <v>0</v>
      </c>
      <c r="P11" s="248">
        <f t="shared" si="2"/>
        <v>0</v>
      </c>
      <c r="Q11" s="341">
        <f t="shared" si="3"/>
        <v>8.2789999999999999</v>
      </c>
      <c r="R11" s="267"/>
      <c r="S11" s="342">
        <v>8.2789999999999999</v>
      </c>
      <c r="T11" s="342">
        <v>8.2789999999999999</v>
      </c>
      <c r="U11" s="343">
        <f t="shared" si="4"/>
        <v>0</v>
      </c>
    </row>
    <row r="12" spans="2:21">
      <c r="B12" s="241"/>
      <c r="C12" s="237"/>
      <c r="D12" s="249"/>
      <c r="E12" s="237"/>
      <c r="F12" s="239"/>
      <c r="G12" s="240"/>
      <c r="H12" s="241"/>
      <c r="I12" s="242"/>
      <c r="J12" s="243"/>
      <c r="K12" s="244"/>
      <c r="L12" s="245"/>
      <c r="M12" s="246"/>
      <c r="N12" s="247"/>
      <c r="O12" s="247"/>
      <c r="P12" s="248"/>
      <c r="Q12" s="341"/>
      <c r="R12" s="267"/>
      <c r="S12" s="342"/>
      <c r="T12" s="342"/>
      <c r="U12" s="343"/>
    </row>
    <row r="13" spans="2:21">
      <c r="B13" s="236">
        <v>4</v>
      </c>
      <c r="C13" s="237" t="s">
        <v>219</v>
      </c>
      <c r="D13" s="237" t="s">
        <v>220</v>
      </c>
      <c r="E13" s="237" t="s">
        <v>221</v>
      </c>
      <c r="F13" s="239" t="s">
        <v>222</v>
      </c>
      <c r="G13" s="240"/>
      <c r="H13" s="241">
        <v>1</v>
      </c>
      <c r="I13" s="242">
        <v>16.5</v>
      </c>
      <c r="J13" s="242">
        <v>1.4</v>
      </c>
      <c r="K13" s="244">
        <f t="shared" si="0"/>
        <v>23.099999999999998</v>
      </c>
      <c r="L13" s="245"/>
      <c r="M13" s="246">
        <v>0</v>
      </c>
      <c r="N13" s="247">
        <v>0</v>
      </c>
      <c r="O13" s="247">
        <v>0</v>
      </c>
      <c r="P13" s="248">
        <v>0</v>
      </c>
      <c r="Q13" s="341">
        <f t="shared" ref="Q13" si="5">K13-P13</f>
        <v>23.099999999999998</v>
      </c>
      <c r="R13" s="267"/>
      <c r="S13" s="342">
        <v>23.099999999999998</v>
      </c>
      <c r="T13" s="342">
        <v>23.099999999999998</v>
      </c>
      <c r="U13" s="343">
        <f t="shared" ref="U13" si="6">Q13-T13</f>
        <v>0</v>
      </c>
    </row>
    <row r="14" spans="2:21">
      <c r="B14" s="241"/>
      <c r="C14" s="237" t="s">
        <v>223</v>
      </c>
      <c r="D14" s="237"/>
      <c r="E14" s="238"/>
      <c r="F14" s="239"/>
      <c r="G14" s="240"/>
      <c r="H14" s="241"/>
      <c r="I14" s="242"/>
      <c r="J14" s="243"/>
      <c r="K14" s="244"/>
      <c r="L14" s="245"/>
      <c r="M14" s="246"/>
      <c r="N14" s="247"/>
      <c r="O14" s="247"/>
      <c r="P14" s="248"/>
      <c r="Q14" s="341"/>
      <c r="R14" s="267"/>
      <c r="S14" s="342"/>
      <c r="T14" s="342"/>
      <c r="U14" s="343"/>
    </row>
    <row r="15" spans="2:21">
      <c r="B15" s="276"/>
      <c r="C15" s="273"/>
      <c r="D15" s="273"/>
      <c r="E15" s="283"/>
      <c r="F15" s="274"/>
      <c r="G15" s="275"/>
      <c r="H15" s="276"/>
      <c r="I15" s="278"/>
      <c r="J15" s="288"/>
      <c r="K15" s="244"/>
      <c r="L15" s="245"/>
      <c r="M15" s="246"/>
      <c r="N15" s="247"/>
      <c r="O15" s="247"/>
      <c r="P15" s="248"/>
      <c r="Q15" s="341"/>
      <c r="R15" s="267"/>
      <c r="S15" s="342"/>
      <c r="T15" s="342"/>
      <c r="U15" s="343"/>
    </row>
    <row r="16" spans="2:21">
      <c r="B16" s="276">
        <v>5</v>
      </c>
      <c r="C16" s="237" t="s">
        <v>219</v>
      </c>
      <c r="D16" s="237" t="s">
        <v>220</v>
      </c>
      <c r="E16" s="237" t="s">
        <v>224</v>
      </c>
      <c r="F16" s="239" t="s">
        <v>222</v>
      </c>
      <c r="G16" s="275" t="s">
        <v>225</v>
      </c>
      <c r="H16" s="276">
        <v>1</v>
      </c>
      <c r="I16" s="278">
        <v>45</v>
      </c>
      <c r="J16" s="288">
        <v>1.4</v>
      </c>
      <c r="K16" s="244">
        <v>63</v>
      </c>
      <c r="L16" s="245"/>
      <c r="M16" s="246"/>
      <c r="N16" s="247"/>
      <c r="O16" s="247"/>
      <c r="P16" s="248"/>
      <c r="Q16" s="341">
        <f t="shared" ref="Q16" si="7">K16-P16</f>
        <v>63</v>
      </c>
      <c r="R16" s="267"/>
      <c r="S16" s="342">
        <v>63</v>
      </c>
      <c r="T16" s="342">
        <v>63</v>
      </c>
      <c r="U16" s="343">
        <f t="shared" ref="U16" si="8">Q16-T16</f>
        <v>0</v>
      </c>
    </row>
    <row r="17" spans="2:21">
      <c r="B17" s="276"/>
      <c r="C17" s="237" t="s">
        <v>226</v>
      </c>
      <c r="D17" s="273"/>
      <c r="E17" s="283"/>
      <c r="F17" s="274"/>
      <c r="G17" s="275"/>
      <c r="H17" s="276"/>
      <c r="I17" s="278"/>
      <c r="J17" s="288"/>
      <c r="K17" s="244"/>
      <c r="L17" s="245"/>
      <c r="M17" s="246"/>
      <c r="N17" s="247"/>
      <c r="O17" s="247"/>
      <c r="P17" s="248"/>
      <c r="Q17" s="341"/>
      <c r="R17" s="267"/>
      <c r="S17" s="342"/>
      <c r="T17" s="342"/>
      <c r="U17" s="343"/>
    </row>
    <row r="18" spans="2:21">
      <c r="B18" s="276"/>
      <c r="C18" s="273"/>
      <c r="D18" s="273"/>
      <c r="E18" s="283"/>
      <c r="F18" s="274"/>
      <c r="G18" s="275"/>
      <c r="H18" s="276"/>
      <c r="I18" s="278"/>
      <c r="J18" s="288"/>
      <c r="K18" s="244"/>
      <c r="L18" s="245"/>
      <c r="M18" s="246"/>
      <c r="N18" s="247"/>
      <c r="O18" s="247"/>
      <c r="P18" s="248"/>
      <c r="Q18" s="341"/>
      <c r="R18" s="267"/>
      <c r="S18" s="342"/>
      <c r="T18" s="342"/>
      <c r="U18" s="343"/>
    </row>
    <row r="19" spans="2:21">
      <c r="B19" s="276">
        <v>6</v>
      </c>
      <c r="C19" s="273" t="s">
        <v>227</v>
      </c>
      <c r="D19" s="237" t="s">
        <v>228</v>
      </c>
      <c r="E19" s="283" t="s">
        <v>229</v>
      </c>
      <c r="F19" s="239" t="s">
        <v>230</v>
      </c>
      <c r="G19" s="275" t="s">
        <v>231</v>
      </c>
      <c r="H19" s="276">
        <v>1</v>
      </c>
      <c r="I19" s="278">
        <v>30.7</v>
      </c>
      <c r="J19" s="288">
        <v>1.1000000000000001</v>
      </c>
      <c r="K19" s="244">
        <v>33.770000000000003</v>
      </c>
      <c r="L19" s="245"/>
      <c r="M19" s="246"/>
      <c r="N19" s="247"/>
      <c r="O19" s="247"/>
      <c r="P19" s="248"/>
      <c r="Q19" s="341">
        <f t="shared" ref="Q19" si="9">K19-P19</f>
        <v>33.770000000000003</v>
      </c>
      <c r="R19" s="267"/>
      <c r="S19" s="342">
        <v>33.770000000000003</v>
      </c>
      <c r="T19" s="342">
        <v>33.770000000000003</v>
      </c>
      <c r="U19" s="343">
        <f t="shared" ref="U19" si="10">Q19-T19</f>
        <v>0</v>
      </c>
    </row>
    <row r="20" spans="2:21">
      <c r="B20" s="276"/>
      <c r="C20" s="237" t="s">
        <v>232</v>
      </c>
      <c r="D20" s="273"/>
      <c r="E20" s="283"/>
      <c r="F20" s="274"/>
      <c r="G20" s="275"/>
      <c r="H20" s="276"/>
      <c r="I20" s="278"/>
      <c r="J20" s="288"/>
      <c r="K20" s="244"/>
      <c r="L20" s="245"/>
      <c r="M20" s="246"/>
      <c r="N20" s="247"/>
      <c r="O20" s="247"/>
      <c r="P20" s="248"/>
      <c r="Q20" s="341"/>
      <c r="R20" s="267"/>
      <c r="S20" s="342"/>
      <c r="T20" s="342"/>
      <c r="U20" s="343"/>
    </row>
    <row r="21" spans="2:21">
      <c r="B21" s="276"/>
      <c r="C21" s="273"/>
      <c r="D21" s="273"/>
      <c r="E21" s="283"/>
      <c r="F21" s="274"/>
      <c r="G21" s="275"/>
      <c r="H21" s="276"/>
      <c r="I21" s="278"/>
      <c r="J21" s="288"/>
      <c r="K21" s="244"/>
      <c r="L21" s="245"/>
      <c r="M21" s="246"/>
      <c r="N21" s="247"/>
      <c r="O21" s="247"/>
      <c r="P21" s="248"/>
      <c r="Q21" s="341"/>
      <c r="R21" s="267"/>
      <c r="S21" s="342"/>
      <c r="T21" s="342"/>
      <c r="U21" s="343"/>
    </row>
    <row r="22" spans="2:21">
      <c r="B22" s="276">
        <v>7</v>
      </c>
      <c r="C22" s="237" t="s">
        <v>219</v>
      </c>
      <c r="D22" s="237" t="s">
        <v>233</v>
      </c>
      <c r="E22" s="237" t="s">
        <v>234</v>
      </c>
      <c r="F22" s="239" t="s">
        <v>217</v>
      </c>
      <c r="G22" s="275" t="s">
        <v>235</v>
      </c>
      <c r="H22" s="276">
        <v>1</v>
      </c>
      <c r="I22" s="278">
        <v>28.31</v>
      </c>
      <c r="J22" s="278">
        <v>1.4</v>
      </c>
      <c r="K22" s="244">
        <f t="shared" ref="K22" si="11">H22*I22*J22</f>
        <v>39.633999999999993</v>
      </c>
      <c r="L22" s="245"/>
      <c r="M22" s="246"/>
      <c r="N22" s="247"/>
      <c r="O22" s="247"/>
      <c r="P22" s="248"/>
      <c r="Q22" s="341">
        <f t="shared" ref="Q22" si="12">K22-P22</f>
        <v>39.633999999999993</v>
      </c>
      <c r="R22" s="267"/>
      <c r="S22" s="342">
        <v>39.633999999999993</v>
      </c>
      <c r="T22" s="342">
        <v>39.633999999999993</v>
      </c>
      <c r="U22" s="351">
        <f t="shared" ref="U22" si="13">Q22-T22</f>
        <v>0</v>
      </c>
    </row>
    <row r="23" spans="2:21">
      <c r="B23" s="276"/>
      <c r="C23" s="237" t="s">
        <v>236</v>
      </c>
      <c r="D23" s="273"/>
      <c r="E23" s="283"/>
      <c r="F23" s="274"/>
      <c r="G23" s="275"/>
      <c r="H23" s="276"/>
      <c r="I23" s="278"/>
      <c r="J23" s="278"/>
      <c r="K23" s="244"/>
      <c r="L23" s="245"/>
      <c r="M23" s="246"/>
      <c r="N23" s="247"/>
      <c r="O23" s="247"/>
      <c r="P23" s="248"/>
      <c r="Q23" s="341"/>
      <c r="R23" s="267"/>
      <c r="S23" s="342"/>
      <c r="T23" s="342"/>
      <c r="U23" s="351"/>
    </row>
    <row r="24" spans="2:21">
      <c r="B24" s="276"/>
      <c r="C24" s="273"/>
      <c r="D24" s="273"/>
      <c r="E24" s="283"/>
      <c r="F24" s="274"/>
      <c r="G24" s="275"/>
      <c r="H24" s="276"/>
      <c r="I24" s="278"/>
      <c r="J24" s="278"/>
      <c r="K24" s="244"/>
      <c r="L24" s="245"/>
      <c r="M24" s="246"/>
      <c r="N24" s="247"/>
      <c r="O24" s="247"/>
      <c r="P24" s="248"/>
      <c r="Q24" s="341"/>
      <c r="R24" s="267"/>
      <c r="S24" s="342"/>
      <c r="T24" s="342"/>
      <c r="U24" s="351"/>
    </row>
    <row r="25" spans="2:21">
      <c r="B25" s="276">
        <v>8</v>
      </c>
      <c r="C25" s="237" t="s">
        <v>219</v>
      </c>
      <c r="D25" s="237" t="s">
        <v>233</v>
      </c>
      <c r="E25" s="283" t="s">
        <v>237</v>
      </c>
      <c r="F25" s="239" t="s">
        <v>217</v>
      </c>
      <c r="G25" s="275" t="s">
        <v>238</v>
      </c>
      <c r="H25" s="276">
        <v>1</v>
      </c>
      <c r="I25" s="278">
        <v>24.08</v>
      </c>
      <c r="J25" s="278">
        <v>1.4</v>
      </c>
      <c r="K25" s="244">
        <f t="shared" ref="K25" si="14">H25*I25*J25</f>
        <v>33.711999999999996</v>
      </c>
      <c r="L25" s="245"/>
      <c r="M25" s="246"/>
      <c r="N25" s="247"/>
      <c r="O25" s="247"/>
      <c r="P25" s="248"/>
      <c r="Q25" s="341">
        <f t="shared" ref="Q25" si="15">K25-P25</f>
        <v>33.711999999999996</v>
      </c>
      <c r="R25" s="267"/>
      <c r="S25" s="342">
        <v>33.711999999999996</v>
      </c>
      <c r="T25" s="342">
        <v>33.711999999999996</v>
      </c>
      <c r="U25" s="351">
        <f t="shared" ref="U25" si="16">Q25-T25</f>
        <v>0</v>
      </c>
    </row>
    <row r="26" spans="2:21">
      <c r="B26" s="276"/>
      <c r="C26" s="237" t="s">
        <v>239</v>
      </c>
      <c r="D26" s="273"/>
      <c r="E26" s="283"/>
      <c r="F26" s="274"/>
      <c r="G26" s="275"/>
      <c r="H26" s="276"/>
      <c r="I26" s="278"/>
      <c r="J26" s="278"/>
      <c r="K26" s="244"/>
      <c r="L26" s="245"/>
      <c r="M26" s="246"/>
      <c r="N26" s="247"/>
      <c r="O26" s="247"/>
      <c r="P26" s="248"/>
      <c r="Q26" s="341"/>
      <c r="R26" s="267"/>
      <c r="S26" s="342"/>
      <c r="T26" s="342"/>
      <c r="U26" s="351"/>
    </row>
    <row r="27" spans="2:21">
      <c r="B27" s="276"/>
      <c r="C27" s="273"/>
      <c r="D27" s="273"/>
      <c r="E27" s="283"/>
      <c r="F27" s="274"/>
      <c r="G27" s="275"/>
      <c r="H27" s="276"/>
      <c r="I27" s="278"/>
      <c r="J27" s="278"/>
      <c r="K27" s="244"/>
      <c r="L27" s="245"/>
      <c r="M27" s="246"/>
      <c r="N27" s="247"/>
      <c r="O27" s="247"/>
      <c r="P27" s="248"/>
      <c r="Q27" s="341"/>
      <c r="R27" s="267"/>
      <c r="S27" s="342"/>
      <c r="T27" s="342"/>
      <c r="U27" s="351"/>
    </row>
    <row r="28" spans="2:21">
      <c r="B28" s="276">
        <v>9</v>
      </c>
      <c r="C28" s="237" t="s">
        <v>219</v>
      </c>
      <c r="D28" s="237" t="s">
        <v>233</v>
      </c>
      <c r="E28" s="283" t="s">
        <v>240</v>
      </c>
      <c r="F28" s="239" t="s">
        <v>217</v>
      </c>
      <c r="G28" s="275" t="s">
        <v>241</v>
      </c>
      <c r="H28" s="276">
        <v>1</v>
      </c>
      <c r="I28" s="278">
        <v>7.5</v>
      </c>
      <c r="J28" s="278">
        <v>1.4</v>
      </c>
      <c r="K28" s="244">
        <f t="shared" ref="K28:K30" si="17">H28*I28*J28</f>
        <v>10.5</v>
      </c>
      <c r="L28" s="245"/>
      <c r="M28" s="246"/>
      <c r="N28" s="247"/>
      <c r="O28" s="247"/>
      <c r="P28" s="248"/>
      <c r="Q28" s="341">
        <f t="shared" ref="Q28:Q30" si="18">K28-P28</f>
        <v>10.5</v>
      </c>
      <c r="R28" s="267"/>
      <c r="S28" s="342">
        <v>10.5</v>
      </c>
      <c r="T28" s="342">
        <v>10.5</v>
      </c>
      <c r="U28" s="351">
        <f t="shared" ref="U28:U32" si="19">Q28-T28</f>
        <v>0</v>
      </c>
    </row>
    <row r="29" spans="2:21">
      <c r="B29" s="276"/>
      <c r="C29" s="237" t="s">
        <v>242</v>
      </c>
      <c r="D29" s="273"/>
      <c r="E29" s="283"/>
      <c r="F29" s="274"/>
      <c r="G29" s="275"/>
      <c r="H29" s="276">
        <v>1</v>
      </c>
      <c r="I29" s="278">
        <v>4.07</v>
      </c>
      <c r="J29" s="278">
        <v>1.6</v>
      </c>
      <c r="K29" s="244">
        <f t="shared" si="17"/>
        <v>6.5120000000000005</v>
      </c>
      <c r="L29" s="245"/>
      <c r="M29" s="246"/>
      <c r="N29" s="247"/>
      <c r="O29" s="247"/>
      <c r="P29" s="248"/>
      <c r="Q29" s="341">
        <f t="shared" si="18"/>
        <v>6.5120000000000005</v>
      </c>
      <c r="R29" s="267"/>
      <c r="S29" s="342">
        <v>6.5120000000000005</v>
      </c>
      <c r="T29" s="342">
        <v>6.5120000000000005</v>
      </c>
      <c r="U29" s="351">
        <f t="shared" si="19"/>
        <v>0</v>
      </c>
    </row>
    <row r="30" spans="2:21">
      <c r="B30" s="276"/>
      <c r="C30" s="273"/>
      <c r="D30" s="273"/>
      <c r="E30" s="283"/>
      <c r="F30" s="274"/>
      <c r="G30" s="275"/>
      <c r="H30" s="276">
        <v>1</v>
      </c>
      <c r="I30" s="278">
        <v>21.58</v>
      </c>
      <c r="J30" s="278">
        <v>1.65</v>
      </c>
      <c r="K30" s="244">
        <f t="shared" si="17"/>
        <v>35.606999999999992</v>
      </c>
      <c r="L30" s="245"/>
      <c r="M30" s="246"/>
      <c r="N30" s="247"/>
      <c r="O30" s="247"/>
      <c r="P30" s="248"/>
      <c r="Q30" s="341">
        <f t="shared" si="18"/>
        <v>35.606999999999992</v>
      </c>
      <c r="R30" s="267"/>
      <c r="S30" s="342">
        <v>35.606999999999992</v>
      </c>
      <c r="T30" s="342">
        <v>35.606999999999992</v>
      </c>
      <c r="U30" s="351">
        <f t="shared" si="19"/>
        <v>0</v>
      </c>
    </row>
    <row r="31" spans="2:21">
      <c r="B31" s="276"/>
      <c r="C31" s="273"/>
      <c r="D31" s="273"/>
      <c r="E31" s="283"/>
      <c r="F31" s="274"/>
      <c r="G31" s="275"/>
      <c r="H31" s="276"/>
      <c r="I31" s="278"/>
      <c r="J31" s="278"/>
      <c r="K31" s="244"/>
      <c r="L31" s="245"/>
      <c r="M31" s="246"/>
      <c r="N31" s="247"/>
      <c r="O31" s="247"/>
      <c r="P31" s="248"/>
      <c r="Q31" s="341"/>
      <c r="R31" s="267"/>
      <c r="S31" s="342"/>
      <c r="T31" s="342"/>
      <c r="U31" s="351"/>
    </row>
    <row r="32" spans="2:21">
      <c r="B32" s="276">
        <v>10</v>
      </c>
      <c r="C32" s="299" t="s">
        <v>243</v>
      </c>
      <c r="D32" s="299" t="s">
        <v>192</v>
      </c>
      <c r="E32" s="283" t="s">
        <v>244</v>
      </c>
      <c r="F32" s="239" t="s">
        <v>194</v>
      </c>
      <c r="G32" s="275" t="s">
        <v>245</v>
      </c>
      <c r="H32" s="276">
        <v>1</v>
      </c>
      <c r="I32" s="278">
        <v>49.2</v>
      </c>
      <c r="J32" s="278">
        <v>1.1000000000000001</v>
      </c>
      <c r="K32" s="244">
        <f t="shared" ref="K32" si="20">H32*I32*J32</f>
        <v>54.120000000000005</v>
      </c>
      <c r="L32" s="245"/>
      <c r="M32" s="246"/>
      <c r="N32" s="247"/>
      <c r="O32" s="247"/>
      <c r="P32" s="248"/>
      <c r="Q32" s="341">
        <f t="shared" ref="Q32" si="21">K32-P32</f>
        <v>54.120000000000005</v>
      </c>
      <c r="R32" s="267"/>
      <c r="S32" s="342">
        <v>54.120000000000005</v>
      </c>
      <c r="T32" s="342">
        <v>54.120000000000005</v>
      </c>
      <c r="U32" s="351">
        <f t="shared" si="19"/>
        <v>0</v>
      </c>
    </row>
    <row r="33" spans="2:21">
      <c r="B33" s="276"/>
      <c r="C33" s="300" t="s">
        <v>246</v>
      </c>
      <c r="D33" s="273"/>
      <c r="E33" s="283"/>
      <c r="F33" s="274"/>
      <c r="G33" s="275"/>
      <c r="H33" s="276"/>
      <c r="I33" s="278"/>
      <c r="J33" s="278"/>
      <c r="K33" s="244"/>
      <c r="L33" s="245"/>
      <c r="M33" s="246"/>
      <c r="N33" s="247"/>
      <c r="O33" s="247"/>
      <c r="P33" s="248"/>
      <c r="Q33" s="341"/>
      <c r="R33" s="267"/>
      <c r="S33" s="342"/>
      <c r="T33" s="342"/>
      <c r="U33" s="343"/>
    </row>
    <row r="34" spans="2:21">
      <c r="B34" s="276"/>
      <c r="C34" s="300"/>
      <c r="D34" s="273"/>
      <c r="E34" s="283"/>
      <c r="F34" s="274"/>
      <c r="G34" s="275"/>
      <c r="H34" s="276"/>
      <c r="I34" s="278"/>
      <c r="J34" s="278"/>
      <c r="K34" s="244"/>
      <c r="L34" s="245"/>
      <c r="M34" s="246"/>
      <c r="N34" s="247"/>
      <c r="O34" s="247"/>
      <c r="P34" s="248"/>
      <c r="Q34" s="341"/>
      <c r="R34" s="267"/>
      <c r="S34" s="342"/>
      <c r="T34" s="342"/>
      <c r="U34" s="343"/>
    </row>
    <row r="35" spans="2:21">
      <c r="B35" s="276">
        <v>11</v>
      </c>
      <c r="C35" s="299" t="s">
        <v>219</v>
      </c>
      <c r="D35" s="237" t="s">
        <v>247</v>
      </c>
      <c r="E35" s="283" t="s">
        <v>248</v>
      </c>
      <c r="F35" s="274" t="s">
        <v>249</v>
      </c>
      <c r="G35" s="275" t="s">
        <v>250</v>
      </c>
      <c r="H35" s="276">
        <v>1</v>
      </c>
      <c r="I35" s="278">
        <v>6.43</v>
      </c>
      <c r="J35" s="278">
        <v>1.4</v>
      </c>
      <c r="K35" s="244">
        <f>J35*I35</f>
        <v>9.0019999999999989</v>
      </c>
      <c r="L35" s="245"/>
      <c r="M35" s="246"/>
      <c r="N35" s="247"/>
      <c r="O35" s="247"/>
      <c r="P35" s="248"/>
      <c r="Q35" s="341">
        <f t="shared" ref="Q35" si="22">K35-P35</f>
        <v>9.0019999999999989</v>
      </c>
      <c r="R35" s="267"/>
      <c r="S35" s="342">
        <v>9.0019999999999989</v>
      </c>
      <c r="T35" s="342">
        <v>9.0019999999999989</v>
      </c>
      <c r="U35" s="351">
        <f t="shared" ref="U35" si="23">Q35-T35</f>
        <v>0</v>
      </c>
    </row>
    <row r="36" spans="2:21">
      <c r="B36" s="276"/>
      <c r="C36" s="237" t="s">
        <v>251</v>
      </c>
      <c r="D36" s="273"/>
      <c r="E36" s="283"/>
      <c r="F36" s="274"/>
      <c r="G36" s="275"/>
      <c r="H36" s="276"/>
      <c r="I36" s="278"/>
      <c r="J36" s="278"/>
      <c r="K36" s="244"/>
      <c r="L36" s="245"/>
      <c r="M36" s="246"/>
      <c r="N36" s="247"/>
      <c r="O36" s="247"/>
      <c r="P36" s="248"/>
      <c r="Q36" s="341"/>
      <c r="R36" s="267"/>
      <c r="S36" s="342"/>
      <c r="T36" s="342"/>
      <c r="U36" s="343"/>
    </row>
    <row r="37" spans="2:21">
      <c r="B37" s="276"/>
      <c r="C37" s="300"/>
      <c r="D37" s="273"/>
      <c r="E37" s="283"/>
      <c r="F37" s="274"/>
      <c r="G37" s="275"/>
      <c r="H37" s="276"/>
      <c r="I37" s="278"/>
      <c r="J37" s="278"/>
      <c r="K37" s="244"/>
      <c r="L37" s="245"/>
      <c r="M37" s="246"/>
      <c r="N37" s="247"/>
      <c r="O37" s="247"/>
      <c r="P37" s="248"/>
      <c r="Q37" s="341"/>
      <c r="R37" s="267"/>
      <c r="S37" s="342"/>
      <c r="T37" s="342"/>
      <c r="U37" s="343"/>
    </row>
    <row r="38" spans="2:21">
      <c r="B38" s="276">
        <v>12</v>
      </c>
      <c r="C38" s="299" t="s">
        <v>219</v>
      </c>
      <c r="D38" s="237" t="s">
        <v>247</v>
      </c>
      <c r="E38" s="283" t="s">
        <v>252</v>
      </c>
      <c r="F38" s="274" t="s">
        <v>249</v>
      </c>
      <c r="G38" s="275" t="s">
        <v>253</v>
      </c>
      <c r="H38" s="276">
        <v>1</v>
      </c>
      <c r="I38" s="278">
        <v>9.92</v>
      </c>
      <c r="J38" s="278">
        <v>1.4</v>
      </c>
      <c r="K38" s="244">
        <f>J38*I38</f>
        <v>13.888</v>
      </c>
      <c r="L38" s="245"/>
      <c r="M38" s="246"/>
      <c r="N38" s="247"/>
      <c r="O38" s="247"/>
      <c r="P38" s="248"/>
      <c r="Q38" s="341">
        <f t="shared" ref="Q38" si="24">K38-P38</f>
        <v>13.888</v>
      </c>
      <c r="R38" s="267"/>
      <c r="S38" s="342">
        <v>13.888</v>
      </c>
      <c r="T38" s="342">
        <v>13.888</v>
      </c>
      <c r="U38" s="351">
        <f t="shared" ref="U38" si="25">Q38-T38</f>
        <v>0</v>
      </c>
    </row>
    <row r="39" spans="2:21">
      <c r="B39" s="276"/>
      <c r="C39" s="237" t="s">
        <v>254</v>
      </c>
      <c r="D39" s="273"/>
      <c r="E39" s="283"/>
      <c r="F39" s="274"/>
      <c r="G39" s="275"/>
      <c r="H39" s="276"/>
      <c r="I39" s="278"/>
      <c r="J39" s="278"/>
      <c r="K39" s="244"/>
      <c r="L39" s="245"/>
      <c r="M39" s="246"/>
      <c r="N39" s="247"/>
      <c r="O39" s="247"/>
      <c r="P39" s="248"/>
      <c r="Q39" s="341"/>
      <c r="R39" s="267"/>
      <c r="S39" s="342"/>
      <c r="T39" s="342"/>
      <c r="U39" s="343"/>
    </row>
    <row r="40" spans="2:21">
      <c r="B40" s="276"/>
      <c r="C40" s="300"/>
      <c r="D40" s="273"/>
      <c r="E40" s="283"/>
      <c r="F40" s="274"/>
      <c r="G40" s="275"/>
      <c r="H40" s="276"/>
      <c r="I40" s="278"/>
      <c r="J40" s="278"/>
      <c r="K40" s="244"/>
      <c r="L40" s="245"/>
      <c r="M40" s="246"/>
      <c r="N40" s="247"/>
      <c r="O40" s="247"/>
      <c r="P40" s="248"/>
      <c r="Q40" s="341"/>
      <c r="R40" s="267"/>
      <c r="S40" s="342"/>
      <c r="T40" s="342"/>
      <c r="U40" s="343"/>
    </row>
    <row r="41" spans="2:21">
      <c r="B41" s="276">
        <v>13</v>
      </c>
      <c r="C41" s="300" t="s">
        <v>255</v>
      </c>
      <c r="D41" s="237" t="s">
        <v>256</v>
      </c>
      <c r="E41" s="283" t="s">
        <v>257</v>
      </c>
      <c r="F41" s="274" t="s">
        <v>185</v>
      </c>
      <c r="G41" s="275" t="s">
        <v>258</v>
      </c>
      <c r="H41" s="276">
        <v>1</v>
      </c>
      <c r="I41" s="278">
        <v>21.23</v>
      </c>
      <c r="J41" s="278">
        <v>7.28</v>
      </c>
      <c r="K41" s="244">
        <f>J41*I41</f>
        <v>154.55440000000002</v>
      </c>
      <c r="L41" s="245"/>
      <c r="M41" s="246"/>
      <c r="N41" s="247"/>
      <c r="O41" s="247"/>
      <c r="P41" s="248"/>
      <c r="Q41" s="341">
        <f t="shared" ref="Q41:Q42" si="26">K41-P41</f>
        <v>154.55440000000002</v>
      </c>
      <c r="R41" s="267"/>
      <c r="S41" s="342">
        <v>154.55440000000002</v>
      </c>
      <c r="T41" s="342">
        <v>154.55440000000002</v>
      </c>
      <c r="U41" s="351">
        <f t="shared" ref="U41:U42" si="27">Q41-T41</f>
        <v>0</v>
      </c>
    </row>
    <row r="42" spans="2:21">
      <c r="B42" s="276"/>
      <c r="C42" s="237" t="s">
        <v>259</v>
      </c>
      <c r="D42" s="273"/>
      <c r="E42" s="283"/>
      <c r="F42" s="274"/>
      <c r="G42" s="275"/>
      <c r="H42" s="276">
        <v>1</v>
      </c>
      <c r="I42" s="278">
        <v>9.32</v>
      </c>
      <c r="J42" s="278">
        <v>4.5</v>
      </c>
      <c r="K42" s="244">
        <f>J42*I42</f>
        <v>41.94</v>
      </c>
      <c r="L42" s="245"/>
      <c r="M42" s="246"/>
      <c r="N42" s="247"/>
      <c r="O42" s="247"/>
      <c r="P42" s="248"/>
      <c r="Q42" s="341">
        <f t="shared" si="26"/>
        <v>41.94</v>
      </c>
      <c r="R42" s="267"/>
      <c r="S42" s="342">
        <v>41.94</v>
      </c>
      <c r="T42" s="342">
        <v>41.94</v>
      </c>
      <c r="U42" s="351">
        <f t="shared" si="27"/>
        <v>0</v>
      </c>
    </row>
    <row r="43" spans="2:21">
      <c r="B43" s="276"/>
      <c r="C43" s="249"/>
      <c r="D43" s="273"/>
      <c r="E43" s="283"/>
      <c r="F43" s="274"/>
      <c r="G43" s="275"/>
      <c r="H43" s="276"/>
      <c r="I43" s="278"/>
      <c r="J43" s="278"/>
      <c r="K43" s="244"/>
      <c r="L43" s="245"/>
      <c r="M43" s="246"/>
      <c r="N43" s="247"/>
      <c r="O43" s="247"/>
      <c r="P43" s="248"/>
      <c r="Q43" s="341"/>
      <c r="R43" s="267"/>
      <c r="S43" s="342"/>
      <c r="T43" s="342"/>
      <c r="U43" s="351"/>
    </row>
    <row r="44" spans="2:21">
      <c r="B44" s="241">
        <v>14</v>
      </c>
      <c r="C44" s="280" t="s">
        <v>260</v>
      </c>
      <c r="D44" s="237" t="s">
        <v>261</v>
      </c>
      <c r="E44" s="273" t="s">
        <v>262</v>
      </c>
      <c r="F44" s="274" t="s">
        <v>263</v>
      </c>
      <c r="G44" s="275"/>
      <c r="H44" s="276">
        <v>1</v>
      </c>
      <c r="I44" s="278">
        <v>4.62</v>
      </c>
      <c r="J44" s="278">
        <v>7.4420000000000002</v>
      </c>
      <c r="K44" s="244">
        <f>H44*I44*J44</f>
        <v>34.382040000000003</v>
      </c>
      <c r="L44" s="245"/>
      <c r="M44" s="246">
        <v>0</v>
      </c>
      <c r="N44" s="247">
        <v>0</v>
      </c>
      <c r="O44" s="247">
        <v>0</v>
      </c>
      <c r="P44" s="248">
        <v>0</v>
      </c>
      <c r="Q44" s="341">
        <f>K44-P44</f>
        <v>34.382040000000003</v>
      </c>
      <c r="R44" s="267">
        <v>0.7</v>
      </c>
      <c r="S44" s="342">
        <f>Q44*R44</f>
        <v>24.067428</v>
      </c>
      <c r="T44" s="366">
        <v>24.067428</v>
      </c>
      <c r="U44" s="284">
        <f>S44-T44</f>
        <v>0</v>
      </c>
    </row>
    <row r="45" spans="2:21">
      <c r="B45" s="241"/>
      <c r="C45" s="277" t="s">
        <v>264</v>
      </c>
      <c r="D45" s="237"/>
      <c r="E45" s="273"/>
      <c r="F45" s="274"/>
      <c r="G45" s="275"/>
      <c r="H45" s="276"/>
      <c r="I45" s="278"/>
      <c r="J45" s="242"/>
      <c r="K45" s="244"/>
      <c r="L45" s="245"/>
      <c r="M45" s="246"/>
      <c r="N45" s="247"/>
      <c r="O45" s="247"/>
      <c r="P45" s="248"/>
      <c r="Q45" s="341"/>
      <c r="R45" s="267"/>
      <c r="S45" s="342"/>
      <c r="T45" s="272"/>
      <c r="U45" s="367"/>
    </row>
    <row r="46" spans="2:21">
      <c r="B46" s="276"/>
      <c r="C46" s="300"/>
      <c r="D46" s="273"/>
      <c r="E46" s="283"/>
      <c r="F46" s="274"/>
      <c r="G46" s="275"/>
      <c r="H46" s="276"/>
      <c r="I46" s="278"/>
      <c r="J46" s="278"/>
      <c r="K46" s="244"/>
      <c r="L46" s="245"/>
      <c r="M46" s="246"/>
      <c r="N46" s="247"/>
      <c r="O46" s="247"/>
      <c r="P46" s="248"/>
      <c r="Q46" s="341"/>
      <c r="R46" s="267"/>
      <c r="S46" s="342"/>
      <c r="T46" s="342"/>
      <c r="U46" s="343"/>
    </row>
    <row r="47" spans="2:21" ht="15" customHeight="1" thickBot="1">
      <c r="B47" s="251"/>
      <c r="C47" s="252"/>
      <c r="D47" s="252"/>
      <c r="E47" s="252"/>
      <c r="F47" s="253"/>
      <c r="G47" s="254"/>
      <c r="H47" s="255"/>
      <c r="I47" s="256"/>
      <c r="J47" s="256"/>
      <c r="K47" s="257"/>
      <c r="L47" s="258"/>
      <c r="M47" s="259"/>
      <c r="N47" s="260"/>
      <c r="O47" s="260"/>
      <c r="P47" s="261"/>
      <c r="Q47" s="341"/>
      <c r="R47" s="267"/>
      <c r="S47" s="342"/>
      <c r="T47" s="342"/>
      <c r="U47" s="343"/>
    </row>
    <row r="48" spans="2:21">
      <c r="K48" s="262"/>
      <c r="N48" s="262"/>
      <c r="O48" s="262"/>
      <c r="P48" s="262" t="s">
        <v>39</v>
      </c>
      <c r="Q48" s="263">
        <f>SUM(Q3:Q47)</f>
        <v>611.92043999999987</v>
      </c>
      <c r="R48" s="269"/>
      <c r="S48" s="263">
        <f>SUM(S3:S47)</f>
        <v>601.60582799999986</v>
      </c>
      <c r="T48" s="263">
        <f>SUM(T3:T47)</f>
        <v>601.60582799999986</v>
      </c>
      <c r="U48" s="264">
        <f>SUM(U3:U47)</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9AB0-533C-4367-98C9-A88FD4916624}">
  <sheetPr>
    <tabColor theme="3" tint="0.59999389629810485"/>
    <pageSetUpPr fitToPage="1"/>
  </sheetPr>
  <dimension ref="B1:S44"/>
  <sheetViews>
    <sheetView view="pageBreakPreview" topLeftCell="G22" zoomScale="70" zoomScaleNormal="100" zoomScaleSheetLayoutView="70" workbookViewId="0">
      <selection activeCell="T50" sqref="T50"/>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8.1093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8" width="12.109375" style="262" customWidth="1"/>
    <col min="19" max="19" width="15.6640625" style="262" customWidth="1"/>
    <col min="20" max="16384" width="9.109375" style="215"/>
  </cols>
  <sheetData>
    <row r="1" spans="2:19"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345" t="s">
        <v>134</v>
      </c>
      <c r="S1" s="344" t="s">
        <v>135</v>
      </c>
    </row>
    <row r="2" spans="2:19" ht="15" thickBot="1">
      <c r="B2" s="220" t="s">
        <v>265</v>
      </c>
      <c r="C2" s="221"/>
      <c r="D2" s="221"/>
      <c r="E2" s="221"/>
      <c r="F2" s="221"/>
      <c r="G2" s="222"/>
      <c r="H2" s="223" t="s">
        <v>124</v>
      </c>
      <c r="I2" s="224" t="s">
        <v>137</v>
      </c>
      <c r="J2" s="224" t="s">
        <v>138</v>
      </c>
      <c r="K2" s="225" t="s">
        <v>139</v>
      </c>
      <c r="L2" s="226"/>
      <c r="M2" s="227" t="s">
        <v>124</v>
      </c>
      <c r="N2" s="224" t="s">
        <v>137</v>
      </c>
      <c r="O2" s="224" t="s">
        <v>138</v>
      </c>
      <c r="P2" s="225" t="s">
        <v>139</v>
      </c>
      <c r="Q2" s="346"/>
      <c r="R2" s="347"/>
      <c r="S2" s="346" t="s">
        <v>140</v>
      </c>
    </row>
    <row r="3" spans="2:19">
      <c r="B3" s="236">
        <v>3</v>
      </c>
      <c r="C3" s="237" t="s">
        <v>214</v>
      </c>
      <c r="D3" s="237" t="s">
        <v>215</v>
      </c>
      <c r="E3" s="237" t="s">
        <v>216</v>
      </c>
      <c r="F3" s="239" t="s">
        <v>217</v>
      </c>
      <c r="G3" s="240"/>
      <c r="H3" s="241">
        <v>1</v>
      </c>
      <c r="I3" s="242">
        <v>9</v>
      </c>
      <c r="J3" s="243">
        <v>1.4</v>
      </c>
      <c r="K3" s="244">
        <f t="shared" ref="K3:K11" si="0">H3*I3*J3</f>
        <v>12.6</v>
      </c>
      <c r="L3" s="245"/>
      <c r="M3" s="246">
        <v>0</v>
      </c>
      <c r="N3" s="247">
        <v>0</v>
      </c>
      <c r="O3" s="247">
        <v>0</v>
      </c>
      <c r="P3" s="248">
        <f t="shared" ref="P3" si="1">M3*N3*O3</f>
        <v>0</v>
      </c>
      <c r="Q3" s="341">
        <f>K3</f>
        <v>12.6</v>
      </c>
      <c r="R3" s="342">
        <v>12.6</v>
      </c>
      <c r="S3" s="343">
        <f>Q3-R3</f>
        <v>0</v>
      </c>
    </row>
    <row r="4" spans="2:19">
      <c r="B4" s="236"/>
      <c r="C4" s="237" t="s">
        <v>266</v>
      </c>
      <c r="D4" s="237"/>
      <c r="E4" s="237"/>
      <c r="F4" s="239"/>
      <c r="G4" s="240"/>
      <c r="H4" s="241"/>
      <c r="I4" s="242"/>
      <c r="J4" s="243"/>
      <c r="K4" s="244"/>
      <c r="L4" s="245"/>
      <c r="M4" s="246"/>
      <c r="N4" s="247"/>
      <c r="O4" s="247"/>
      <c r="P4" s="248"/>
      <c r="Q4" s="341"/>
      <c r="R4" s="342"/>
      <c r="S4" s="343"/>
    </row>
    <row r="5" spans="2:19">
      <c r="B5" s="236"/>
      <c r="C5" s="237"/>
      <c r="D5" s="237"/>
      <c r="E5" s="237"/>
      <c r="F5" s="239"/>
      <c r="G5" s="240"/>
      <c r="H5" s="241"/>
      <c r="I5" s="242"/>
      <c r="J5" s="243"/>
      <c r="K5" s="244"/>
      <c r="L5" s="245"/>
      <c r="M5" s="246"/>
      <c r="N5" s="247"/>
      <c r="O5" s="247"/>
      <c r="P5" s="248"/>
      <c r="Q5" s="341"/>
      <c r="R5" s="342"/>
      <c r="S5" s="343"/>
    </row>
    <row r="6" spans="2:19">
      <c r="B6" s="236">
        <v>4</v>
      </c>
      <c r="C6" s="237" t="s">
        <v>162</v>
      </c>
      <c r="D6" s="237" t="s">
        <v>147</v>
      </c>
      <c r="E6" s="237" t="s">
        <v>163</v>
      </c>
      <c r="F6" s="239" t="s">
        <v>148</v>
      </c>
      <c r="G6" s="240"/>
      <c r="H6" s="241">
        <v>1</v>
      </c>
      <c r="I6" s="242">
        <v>2.9</v>
      </c>
      <c r="J6" s="242">
        <v>7.6</v>
      </c>
      <c r="K6" s="244">
        <f t="shared" si="0"/>
        <v>22.04</v>
      </c>
      <c r="L6" s="245" t="s">
        <v>164</v>
      </c>
      <c r="M6" s="246">
        <v>0</v>
      </c>
      <c r="N6" s="247">
        <v>0</v>
      </c>
      <c r="O6" s="247">
        <v>0</v>
      </c>
      <c r="P6" s="248">
        <f t="shared" ref="P6:P11" si="2">M6*N6*O6</f>
        <v>0</v>
      </c>
      <c r="Q6" s="341">
        <f>K6-P6</f>
        <v>22.04</v>
      </c>
      <c r="R6" s="342">
        <v>22.04</v>
      </c>
      <c r="S6" s="343">
        <f>Q6-R6</f>
        <v>0</v>
      </c>
    </row>
    <row r="7" spans="2:19">
      <c r="B7" s="241"/>
      <c r="C7" s="250" t="s">
        <v>165</v>
      </c>
      <c r="D7" s="249"/>
      <c r="E7" s="237"/>
      <c r="F7" s="239"/>
      <c r="G7" s="240"/>
      <c r="H7" s="241"/>
      <c r="I7" s="242"/>
      <c r="J7" s="243"/>
      <c r="K7" s="244"/>
      <c r="L7" s="245"/>
      <c r="M7" s="246"/>
      <c r="N7" s="247"/>
      <c r="O7" s="247"/>
      <c r="P7" s="248"/>
      <c r="Q7" s="341"/>
      <c r="R7" s="342"/>
      <c r="S7" s="343"/>
    </row>
    <row r="8" spans="2:19">
      <c r="B8" s="241"/>
      <c r="C8" s="237" t="s">
        <v>168</v>
      </c>
      <c r="D8" s="249"/>
      <c r="E8" s="237"/>
      <c r="F8" s="239"/>
      <c r="G8" s="240"/>
      <c r="H8" s="241"/>
      <c r="I8" s="242"/>
      <c r="J8" s="243"/>
      <c r="K8" s="244"/>
      <c r="L8" s="245"/>
      <c r="M8" s="246"/>
      <c r="N8" s="247"/>
      <c r="O8" s="247"/>
      <c r="P8" s="248"/>
      <c r="Q8" s="341"/>
      <c r="R8" s="342"/>
      <c r="S8" s="343"/>
    </row>
    <row r="9" spans="2:19">
      <c r="B9" s="241"/>
      <c r="C9" s="237"/>
      <c r="D9" s="249"/>
      <c r="E9" s="237"/>
      <c r="F9" s="239"/>
      <c r="G9" s="240"/>
      <c r="H9" s="241"/>
      <c r="I9" s="242"/>
      <c r="J9" s="243"/>
      <c r="K9" s="244"/>
      <c r="L9" s="245"/>
      <c r="M9" s="246"/>
      <c r="N9" s="247"/>
      <c r="O9" s="247"/>
      <c r="P9" s="248"/>
      <c r="Q9" s="341"/>
      <c r="R9" s="342"/>
      <c r="S9" s="343"/>
    </row>
    <row r="10" spans="2:19">
      <c r="B10" s="236">
        <v>3</v>
      </c>
      <c r="C10" s="237" t="s">
        <v>183</v>
      </c>
      <c r="D10" s="237" t="s">
        <v>142</v>
      </c>
      <c r="E10" s="237" t="s">
        <v>184</v>
      </c>
      <c r="F10" s="239" t="s">
        <v>185</v>
      </c>
      <c r="G10" s="240"/>
      <c r="H10" s="241">
        <v>1</v>
      </c>
      <c r="I10" s="242">
        <v>4</v>
      </c>
      <c r="J10" s="243">
        <v>3.82</v>
      </c>
      <c r="K10" s="244">
        <f t="shared" si="0"/>
        <v>15.28</v>
      </c>
      <c r="L10" s="245"/>
      <c r="M10" s="246">
        <v>0</v>
      </c>
      <c r="N10" s="247">
        <v>0</v>
      </c>
      <c r="O10" s="247">
        <v>0</v>
      </c>
      <c r="P10" s="248">
        <f t="shared" si="2"/>
        <v>0</v>
      </c>
      <c r="Q10" s="341">
        <f t="shared" ref="Q10:Q11" si="3">K10-P10</f>
        <v>15.28</v>
      </c>
      <c r="R10" s="342">
        <v>15.28</v>
      </c>
      <c r="S10" s="343">
        <f t="shared" ref="S10:S11" si="4">Q10-R10</f>
        <v>0</v>
      </c>
    </row>
    <row r="11" spans="2:19">
      <c r="B11" s="241"/>
      <c r="C11" s="237"/>
      <c r="D11" s="249"/>
      <c r="E11" s="237"/>
      <c r="F11" s="239"/>
      <c r="G11" s="240"/>
      <c r="H11" s="241">
        <v>1</v>
      </c>
      <c r="I11" s="242">
        <v>1.7</v>
      </c>
      <c r="J11" s="243">
        <v>4.87</v>
      </c>
      <c r="K11" s="244">
        <f t="shared" si="0"/>
        <v>8.2789999999999999</v>
      </c>
      <c r="L11" s="245"/>
      <c r="M11" s="246">
        <v>0</v>
      </c>
      <c r="N11" s="247">
        <v>0</v>
      </c>
      <c r="O11" s="247">
        <v>0</v>
      </c>
      <c r="P11" s="248">
        <f t="shared" si="2"/>
        <v>0</v>
      </c>
      <c r="Q11" s="341">
        <f t="shared" si="3"/>
        <v>8.2789999999999999</v>
      </c>
      <c r="R11" s="342">
        <v>8.2789999999999999</v>
      </c>
      <c r="S11" s="343">
        <f t="shared" si="4"/>
        <v>0</v>
      </c>
    </row>
    <row r="12" spans="2:19">
      <c r="B12" s="241"/>
      <c r="C12" s="237"/>
      <c r="D12" s="249"/>
      <c r="E12" s="237"/>
      <c r="F12" s="239"/>
      <c r="G12" s="240"/>
      <c r="H12" s="241"/>
      <c r="I12" s="242"/>
      <c r="J12" s="243"/>
      <c r="K12" s="244"/>
      <c r="L12" s="245"/>
      <c r="M12" s="246"/>
      <c r="N12" s="247"/>
      <c r="O12" s="247"/>
      <c r="P12" s="248"/>
      <c r="Q12" s="341"/>
      <c r="R12" s="342"/>
      <c r="S12" s="343"/>
    </row>
    <row r="13" spans="2:19">
      <c r="B13" s="236">
        <v>4</v>
      </c>
      <c r="C13" s="237" t="s">
        <v>219</v>
      </c>
      <c r="D13" s="237" t="s">
        <v>220</v>
      </c>
      <c r="E13" s="237" t="s">
        <v>221</v>
      </c>
      <c r="F13" s="239" t="s">
        <v>222</v>
      </c>
      <c r="G13" s="240"/>
      <c r="H13" s="241">
        <v>1</v>
      </c>
      <c r="I13" s="242">
        <v>16.5</v>
      </c>
      <c r="J13" s="242">
        <v>1.4</v>
      </c>
      <c r="K13" s="244">
        <f t="shared" ref="K13" si="5">H13*I13*J13</f>
        <v>23.099999999999998</v>
      </c>
      <c r="L13" s="245"/>
      <c r="M13" s="246">
        <v>0</v>
      </c>
      <c r="N13" s="247">
        <v>0</v>
      </c>
      <c r="O13" s="247">
        <v>0</v>
      </c>
      <c r="P13" s="248">
        <v>0</v>
      </c>
      <c r="Q13" s="341">
        <f t="shared" ref="Q13" si="6">K13-P13</f>
        <v>23.099999999999998</v>
      </c>
      <c r="R13" s="342">
        <v>23.099999999999998</v>
      </c>
      <c r="S13" s="343">
        <f t="shared" ref="S13" si="7">Q13-R13</f>
        <v>0</v>
      </c>
    </row>
    <row r="14" spans="2:19">
      <c r="B14" s="241"/>
      <c r="C14" s="237" t="s">
        <v>223</v>
      </c>
      <c r="D14" s="237"/>
      <c r="E14" s="238"/>
      <c r="F14" s="239"/>
      <c r="G14" s="240"/>
      <c r="H14" s="241"/>
      <c r="I14" s="242"/>
      <c r="J14" s="243"/>
      <c r="K14" s="244"/>
      <c r="L14" s="245"/>
      <c r="M14" s="246"/>
      <c r="N14" s="247"/>
      <c r="O14" s="247"/>
      <c r="P14" s="248"/>
      <c r="Q14" s="341"/>
      <c r="R14" s="342"/>
      <c r="S14" s="343"/>
    </row>
    <row r="15" spans="2:19">
      <c r="B15" s="276"/>
      <c r="C15" s="273"/>
      <c r="D15" s="273"/>
      <c r="E15" s="283"/>
      <c r="F15" s="274"/>
      <c r="G15" s="275"/>
      <c r="H15" s="276"/>
      <c r="I15" s="278"/>
      <c r="J15" s="288"/>
      <c r="K15" s="244"/>
      <c r="L15" s="245"/>
      <c r="M15" s="246"/>
      <c r="N15" s="247"/>
      <c r="O15" s="247"/>
      <c r="P15" s="248"/>
      <c r="Q15" s="341"/>
      <c r="R15" s="342"/>
      <c r="S15" s="343"/>
    </row>
    <row r="16" spans="2:19">
      <c r="B16" s="276">
        <v>5</v>
      </c>
      <c r="C16" s="237" t="s">
        <v>219</v>
      </c>
      <c r="D16" s="237" t="s">
        <v>220</v>
      </c>
      <c r="E16" s="237" t="s">
        <v>224</v>
      </c>
      <c r="F16" s="239" t="s">
        <v>222</v>
      </c>
      <c r="G16" s="275" t="s">
        <v>225</v>
      </c>
      <c r="H16" s="276">
        <v>1</v>
      </c>
      <c r="I16" s="278">
        <v>45</v>
      </c>
      <c r="J16" s="288">
        <v>1.4</v>
      </c>
      <c r="K16" s="244">
        <f t="shared" ref="K16" si="8">H16*I16*J16</f>
        <v>62.999999999999993</v>
      </c>
      <c r="L16" s="245"/>
      <c r="M16" s="246"/>
      <c r="N16" s="247"/>
      <c r="O16" s="247"/>
      <c r="P16" s="248"/>
      <c r="Q16" s="341">
        <f t="shared" ref="Q16" si="9">K16-P16</f>
        <v>62.999999999999993</v>
      </c>
      <c r="R16" s="342">
        <v>62.999999999999993</v>
      </c>
      <c r="S16" s="343">
        <f t="shared" ref="S16" si="10">Q16-R16</f>
        <v>0</v>
      </c>
    </row>
    <row r="17" spans="2:19">
      <c r="B17" s="276"/>
      <c r="C17" s="237" t="s">
        <v>226</v>
      </c>
      <c r="D17" s="273"/>
      <c r="E17" s="283"/>
      <c r="F17" s="274"/>
      <c r="G17" s="275"/>
      <c r="H17" s="276"/>
      <c r="I17" s="278"/>
      <c r="J17" s="288"/>
      <c r="K17" s="244"/>
      <c r="L17" s="245"/>
      <c r="M17" s="246"/>
      <c r="N17" s="247"/>
      <c r="O17" s="247"/>
      <c r="P17" s="248"/>
      <c r="Q17" s="341"/>
      <c r="R17" s="342"/>
      <c r="S17" s="343"/>
    </row>
    <row r="18" spans="2:19">
      <c r="B18" s="276"/>
      <c r="C18" s="273"/>
      <c r="D18" s="273"/>
      <c r="E18" s="283"/>
      <c r="F18" s="274"/>
      <c r="G18" s="275"/>
      <c r="H18" s="276"/>
      <c r="I18" s="278"/>
      <c r="J18" s="288"/>
      <c r="K18" s="244"/>
      <c r="L18" s="245"/>
      <c r="M18" s="246"/>
      <c r="N18" s="247"/>
      <c r="O18" s="247"/>
      <c r="P18" s="248"/>
      <c r="Q18" s="341"/>
      <c r="R18" s="342"/>
      <c r="S18" s="343"/>
    </row>
    <row r="19" spans="2:19">
      <c r="B19" s="276">
        <v>6</v>
      </c>
      <c r="C19" s="273" t="s">
        <v>227</v>
      </c>
      <c r="D19" s="237" t="s">
        <v>228</v>
      </c>
      <c r="E19" s="283" t="s">
        <v>229</v>
      </c>
      <c r="F19" s="239" t="s">
        <v>194</v>
      </c>
      <c r="G19" s="275" t="s">
        <v>231</v>
      </c>
      <c r="H19" s="276">
        <v>1</v>
      </c>
      <c r="I19" s="278">
        <v>30.7</v>
      </c>
      <c r="J19" s="288">
        <v>1.1000000000000001</v>
      </c>
      <c r="K19" s="244">
        <f t="shared" ref="K19" si="11">H19*I19*J19</f>
        <v>33.770000000000003</v>
      </c>
      <c r="L19" s="245"/>
      <c r="M19" s="246"/>
      <c r="N19" s="247"/>
      <c r="O19" s="247"/>
      <c r="P19" s="248"/>
      <c r="Q19" s="341">
        <f t="shared" ref="Q19" si="12">K19-P19</f>
        <v>33.770000000000003</v>
      </c>
      <c r="R19" s="342">
        <v>33.770000000000003</v>
      </c>
      <c r="S19" s="343">
        <f t="shared" ref="S19" si="13">Q19-R19</f>
        <v>0</v>
      </c>
    </row>
    <row r="20" spans="2:19">
      <c r="B20" s="276"/>
      <c r="C20" s="237" t="s">
        <v>267</v>
      </c>
      <c r="D20" s="273"/>
      <c r="E20" s="283"/>
      <c r="F20" s="274"/>
      <c r="G20" s="275"/>
      <c r="H20" s="276"/>
      <c r="I20" s="278"/>
      <c r="J20" s="288"/>
      <c r="K20" s="244"/>
      <c r="L20" s="245"/>
      <c r="M20" s="246"/>
      <c r="N20" s="247"/>
      <c r="O20" s="247"/>
      <c r="P20" s="248"/>
      <c r="Q20" s="341"/>
      <c r="R20" s="342"/>
      <c r="S20" s="343"/>
    </row>
    <row r="21" spans="2:19">
      <c r="B21" s="276"/>
      <c r="C21" s="273"/>
      <c r="D21" s="273"/>
      <c r="E21" s="283"/>
      <c r="F21" s="274"/>
      <c r="G21" s="275"/>
      <c r="H21" s="276"/>
      <c r="I21" s="278"/>
      <c r="J21" s="288"/>
      <c r="K21" s="244"/>
      <c r="L21" s="245"/>
      <c r="M21" s="246"/>
      <c r="N21" s="247"/>
      <c r="O21" s="247"/>
      <c r="P21" s="248"/>
      <c r="Q21" s="341"/>
      <c r="R21" s="342"/>
      <c r="S21" s="351"/>
    </row>
    <row r="22" spans="2:19">
      <c r="B22" s="276">
        <v>7</v>
      </c>
      <c r="C22" s="273" t="s">
        <v>268</v>
      </c>
      <c r="D22" s="237" t="s">
        <v>233</v>
      </c>
      <c r="E22" s="283" t="s">
        <v>234</v>
      </c>
      <c r="F22" s="239" t="s">
        <v>217</v>
      </c>
      <c r="G22" s="275" t="s">
        <v>269</v>
      </c>
      <c r="H22" s="276">
        <v>1</v>
      </c>
      <c r="I22" s="278">
        <v>28.31</v>
      </c>
      <c r="J22" s="288">
        <v>1.4</v>
      </c>
      <c r="K22" s="244">
        <f t="shared" ref="K22" si="14">H22*I22*J22</f>
        <v>39.633999999999993</v>
      </c>
      <c r="L22" s="245"/>
      <c r="M22" s="246"/>
      <c r="N22" s="247"/>
      <c r="O22" s="247"/>
      <c r="P22" s="248"/>
      <c r="Q22" s="341">
        <f t="shared" ref="Q22" si="15">K22-P22</f>
        <v>39.633999999999993</v>
      </c>
      <c r="R22" s="342">
        <v>39.633999999999993</v>
      </c>
      <c r="S22" s="351">
        <f t="shared" ref="S22" si="16">Q22-R22</f>
        <v>0</v>
      </c>
    </row>
    <row r="23" spans="2:19">
      <c r="B23" s="276"/>
      <c r="C23" s="237" t="s">
        <v>270</v>
      </c>
      <c r="D23" s="273"/>
      <c r="E23" s="283"/>
      <c r="F23" s="274"/>
      <c r="G23" s="275"/>
      <c r="H23" s="276"/>
      <c r="I23" s="278"/>
      <c r="J23" s="288"/>
      <c r="K23" s="244"/>
      <c r="L23" s="245"/>
      <c r="M23" s="246"/>
      <c r="N23" s="247"/>
      <c r="O23" s="247"/>
      <c r="P23" s="248"/>
      <c r="Q23" s="341"/>
      <c r="R23" s="342"/>
      <c r="S23" s="351"/>
    </row>
    <row r="24" spans="2:19">
      <c r="B24" s="276"/>
      <c r="C24" s="273"/>
      <c r="D24" s="273"/>
      <c r="E24" s="283"/>
      <c r="F24" s="274"/>
      <c r="G24" s="275"/>
      <c r="H24" s="276"/>
      <c r="I24" s="278"/>
      <c r="J24" s="288"/>
      <c r="K24" s="244"/>
      <c r="L24" s="245"/>
      <c r="M24" s="246"/>
      <c r="N24" s="247"/>
      <c r="O24" s="247"/>
      <c r="P24" s="248"/>
      <c r="Q24" s="341"/>
      <c r="R24" s="342"/>
      <c r="S24" s="351"/>
    </row>
    <row r="25" spans="2:19">
      <c r="B25" s="276">
        <v>8</v>
      </c>
      <c r="C25" s="273" t="s">
        <v>268</v>
      </c>
      <c r="D25" s="237" t="s">
        <v>233</v>
      </c>
      <c r="E25" s="283" t="s">
        <v>237</v>
      </c>
      <c r="F25" s="239" t="s">
        <v>217</v>
      </c>
      <c r="G25" s="275" t="s">
        <v>271</v>
      </c>
      <c r="H25" s="276">
        <v>1</v>
      </c>
      <c r="I25" s="278">
        <v>24.08</v>
      </c>
      <c r="J25" s="288">
        <v>1.4</v>
      </c>
      <c r="K25" s="244">
        <f t="shared" ref="K25" si="17">H25*I25*J25</f>
        <v>33.711999999999996</v>
      </c>
      <c r="L25" s="245"/>
      <c r="M25" s="246"/>
      <c r="N25" s="247"/>
      <c r="O25" s="247"/>
      <c r="P25" s="248"/>
      <c r="Q25" s="341">
        <f t="shared" ref="Q25" si="18">K25-P25</f>
        <v>33.711999999999996</v>
      </c>
      <c r="R25" s="342">
        <v>33.711999999999996</v>
      </c>
      <c r="S25" s="351">
        <f t="shared" ref="S25" si="19">Q25-R25</f>
        <v>0</v>
      </c>
    </row>
    <row r="26" spans="2:19">
      <c r="B26" s="276"/>
      <c r="C26" s="237" t="s">
        <v>270</v>
      </c>
      <c r="D26" s="273"/>
      <c r="E26" s="283"/>
      <c r="F26" s="274"/>
      <c r="G26" s="275"/>
      <c r="H26" s="276"/>
      <c r="I26" s="278"/>
      <c r="J26" s="288"/>
      <c r="K26" s="244"/>
      <c r="L26" s="245"/>
      <c r="M26" s="246"/>
      <c r="N26" s="247"/>
      <c r="O26" s="247"/>
      <c r="P26" s="248"/>
      <c r="Q26" s="341"/>
      <c r="R26" s="342"/>
      <c r="S26" s="351"/>
    </row>
    <row r="27" spans="2:19">
      <c r="B27" s="276"/>
      <c r="C27" s="273"/>
      <c r="D27" s="273"/>
      <c r="E27" s="283"/>
      <c r="F27" s="274"/>
      <c r="G27" s="275"/>
      <c r="H27" s="276"/>
      <c r="I27" s="278"/>
      <c r="J27" s="288"/>
      <c r="K27" s="244"/>
      <c r="L27" s="245"/>
      <c r="M27" s="246"/>
      <c r="N27" s="247"/>
      <c r="O27" s="247"/>
      <c r="P27" s="248"/>
      <c r="Q27" s="341"/>
      <c r="R27" s="342"/>
      <c r="S27" s="351"/>
    </row>
    <row r="28" spans="2:19">
      <c r="B28" s="276">
        <v>9</v>
      </c>
      <c r="C28" s="273" t="s">
        <v>227</v>
      </c>
      <c r="D28" s="237" t="s">
        <v>192</v>
      </c>
      <c r="E28" s="283" t="s">
        <v>244</v>
      </c>
      <c r="F28" s="239" t="s">
        <v>194</v>
      </c>
      <c r="G28" s="275" t="s">
        <v>272</v>
      </c>
      <c r="H28" s="276">
        <v>1</v>
      </c>
      <c r="I28" s="278">
        <v>49.2</v>
      </c>
      <c r="J28" s="288">
        <v>1.1000000000000001</v>
      </c>
      <c r="K28" s="244">
        <f t="shared" ref="K28" si="20">H28*I28*J28</f>
        <v>54.120000000000005</v>
      </c>
      <c r="L28" s="245"/>
      <c r="M28" s="246"/>
      <c r="N28" s="247"/>
      <c r="O28" s="247"/>
      <c r="P28" s="248"/>
      <c r="Q28" s="341">
        <f t="shared" ref="Q28" si="21">K28-P28</f>
        <v>54.120000000000005</v>
      </c>
      <c r="R28" s="342">
        <v>54.120000000000005</v>
      </c>
      <c r="S28" s="351">
        <f t="shared" ref="S28" si="22">Q28-R28</f>
        <v>0</v>
      </c>
    </row>
    <row r="29" spans="2:19">
      <c r="B29" s="276"/>
      <c r="C29" s="237" t="s">
        <v>273</v>
      </c>
      <c r="D29" s="273"/>
      <c r="E29" s="283"/>
      <c r="F29" s="274"/>
      <c r="G29" s="275"/>
      <c r="H29" s="276"/>
      <c r="I29" s="278"/>
      <c r="J29" s="288"/>
      <c r="K29" s="244"/>
      <c r="L29" s="245"/>
      <c r="M29" s="246"/>
      <c r="N29" s="247"/>
      <c r="O29" s="247"/>
      <c r="P29" s="248"/>
      <c r="Q29" s="341"/>
      <c r="R29" s="342"/>
      <c r="S29" s="351"/>
    </row>
    <row r="30" spans="2:19">
      <c r="B30" s="276"/>
      <c r="C30" s="273"/>
      <c r="D30" s="273"/>
      <c r="E30" s="283"/>
      <c r="F30" s="274"/>
      <c r="G30" s="275"/>
      <c r="H30" s="276"/>
      <c r="I30" s="278"/>
      <c r="J30" s="288"/>
      <c r="K30" s="244"/>
      <c r="L30" s="245"/>
      <c r="M30" s="246"/>
      <c r="N30" s="247"/>
      <c r="O30" s="247"/>
      <c r="P30" s="248"/>
      <c r="Q30" s="341"/>
      <c r="R30" s="342"/>
      <c r="S30" s="351"/>
    </row>
    <row r="31" spans="2:19">
      <c r="B31" s="276">
        <v>10</v>
      </c>
      <c r="C31" s="299" t="s">
        <v>219</v>
      </c>
      <c r="D31" s="301" t="s">
        <v>274</v>
      </c>
      <c r="E31" s="302" t="s">
        <v>240</v>
      </c>
      <c r="F31" s="274" t="s">
        <v>217</v>
      </c>
      <c r="G31" s="275" t="s">
        <v>275</v>
      </c>
      <c r="H31" s="276">
        <v>1</v>
      </c>
      <c r="I31" s="278">
        <v>7.5</v>
      </c>
      <c r="J31" s="288">
        <v>1.4</v>
      </c>
      <c r="K31" s="244">
        <f t="shared" ref="K31:K33" si="23">H31*I31*J31</f>
        <v>10.5</v>
      </c>
      <c r="L31" s="245"/>
      <c r="M31" s="246"/>
      <c r="N31" s="247"/>
      <c r="O31" s="247"/>
      <c r="P31" s="248"/>
      <c r="Q31" s="341">
        <f t="shared" ref="Q31:Q35" si="24">K31-P31</f>
        <v>10.5</v>
      </c>
      <c r="R31" s="342">
        <v>10.5</v>
      </c>
      <c r="S31" s="351">
        <f t="shared" ref="S31:S35" si="25">Q31-R31</f>
        <v>0</v>
      </c>
    </row>
    <row r="32" spans="2:19">
      <c r="B32" s="276"/>
      <c r="C32" s="300" t="s">
        <v>276</v>
      </c>
      <c r="D32" s="303"/>
      <c r="E32" s="302"/>
      <c r="F32" s="274"/>
      <c r="G32" s="275"/>
      <c r="H32" s="276">
        <v>1</v>
      </c>
      <c r="I32" s="278">
        <v>4.07</v>
      </c>
      <c r="J32" s="288">
        <v>1.6</v>
      </c>
      <c r="K32" s="244">
        <f t="shared" si="23"/>
        <v>6.5120000000000005</v>
      </c>
      <c r="L32" s="245"/>
      <c r="M32" s="246"/>
      <c r="N32" s="247"/>
      <c r="O32" s="247"/>
      <c r="P32" s="248"/>
      <c r="Q32" s="341">
        <f t="shared" si="24"/>
        <v>6.5120000000000005</v>
      </c>
      <c r="R32" s="342">
        <v>6.5120000000000005</v>
      </c>
      <c r="S32" s="351">
        <f t="shared" si="25"/>
        <v>0</v>
      </c>
    </row>
    <row r="33" spans="2:19">
      <c r="B33" s="276"/>
      <c r="C33" s="273"/>
      <c r="D33" s="273"/>
      <c r="E33" s="283"/>
      <c r="F33" s="274"/>
      <c r="G33" s="275"/>
      <c r="H33" s="276">
        <v>1</v>
      </c>
      <c r="I33" s="278">
        <v>21.58</v>
      </c>
      <c r="J33" s="288">
        <v>1.65</v>
      </c>
      <c r="K33" s="244">
        <f t="shared" si="23"/>
        <v>35.606999999999992</v>
      </c>
      <c r="L33" s="245"/>
      <c r="M33" s="246"/>
      <c r="N33" s="247"/>
      <c r="O33" s="247"/>
      <c r="P33" s="248"/>
      <c r="Q33" s="341">
        <f t="shared" si="24"/>
        <v>35.606999999999992</v>
      </c>
      <c r="R33" s="342">
        <v>35.606999999999992</v>
      </c>
      <c r="S33" s="351">
        <f t="shared" si="25"/>
        <v>0</v>
      </c>
    </row>
    <row r="34" spans="2:19">
      <c r="B34" s="276"/>
      <c r="C34" s="273"/>
      <c r="D34" s="273"/>
      <c r="E34" s="283"/>
      <c r="F34" s="274"/>
      <c r="G34" s="275"/>
      <c r="H34" s="276"/>
      <c r="I34" s="278"/>
      <c r="J34" s="288"/>
      <c r="K34" s="244"/>
      <c r="L34" s="245"/>
      <c r="M34" s="246"/>
      <c r="N34" s="247"/>
      <c r="O34" s="247"/>
      <c r="P34" s="248"/>
      <c r="Q34" s="341"/>
      <c r="R34" s="342"/>
      <c r="S34" s="351"/>
    </row>
    <row r="35" spans="2:19">
      <c r="B35" s="276">
        <v>11</v>
      </c>
      <c r="C35" s="299" t="s">
        <v>219</v>
      </c>
      <c r="D35" s="301" t="s">
        <v>247</v>
      </c>
      <c r="E35" s="302" t="s">
        <v>248</v>
      </c>
      <c r="F35" s="274" t="s">
        <v>249</v>
      </c>
      <c r="G35" s="275" t="s">
        <v>277</v>
      </c>
      <c r="H35" s="276">
        <v>1</v>
      </c>
      <c r="I35" s="278">
        <v>6.43</v>
      </c>
      <c r="J35" s="288">
        <v>1.4</v>
      </c>
      <c r="K35" s="244">
        <f t="shared" ref="K35" si="26">H35*I35*J35</f>
        <v>9.0019999999999989</v>
      </c>
      <c r="L35" s="245"/>
      <c r="M35" s="246"/>
      <c r="N35" s="247"/>
      <c r="O35" s="247"/>
      <c r="P35" s="248"/>
      <c r="Q35" s="341">
        <f t="shared" si="24"/>
        <v>9.0019999999999989</v>
      </c>
      <c r="R35" s="342">
        <v>9.0019999999999989</v>
      </c>
      <c r="S35" s="351">
        <f t="shared" si="25"/>
        <v>0</v>
      </c>
    </row>
    <row r="36" spans="2:19">
      <c r="B36" s="276"/>
      <c r="C36" s="300" t="s">
        <v>278</v>
      </c>
      <c r="D36" s="303"/>
      <c r="E36" s="302"/>
      <c r="F36" s="274"/>
      <c r="G36" s="275"/>
      <c r="H36" s="276"/>
      <c r="I36" s="278"/>
      <c r="J36" s="288"/>
      <c r="K36" s="244"/>
      <c r="L36" s="245"/>
      <c r="M36" s="246"/>
      <c r="N36" s="247"/>
      <c r="O36" s="247"/>
      <c r="P36" s="248"/>
      <c r="Q36" s="341"/>
      <c r="R36" s="342"/>
      <c r="S36" s="351"/>
    </row>
    <row r="37" spans="2:19">
      <c r="B37" s="276"/>
      <c r="C37" s="273"/>
      <c r="D37" s="273"/>
      <c r="E37" s="283"/>
      <c r="F37" s="274"/>
      <c r="G37" s="275"/>
      <c r="H37" s="276"/>
      <c r="I37" s="278"/>
      <c r="J37" s="288"/>
      <c r="K37" s="244"/>
      <c r="L37" s="245"/>
      <c r="M37" s="246"/>
      <c r="N37" s="247"/>
      <c r="O37" s="247"/>
      <c r="P37" s="248"/>
      <c r="Q37" s="341"/>
      <c r="R37" s="342"/>
      <c r="S37" s="351"/>
    </row>
    <row r="38" spans="2:19">
      <c r="B38" s="276">
        <v>12</v>
      </c>
      <c r="C38" s="299" t="s">
        <v>219</v>
      </c>
      <c r="D38" s="301" t="s">
        <v>247</v>
      </c>
      <c r="E38" s="302" t="s">
        <v>279</v>
      </c>
      <c r="F38" s="274" t="s">
        <v>249</v>
      </c>
      <c r="G38" s="275" t="s">
        <v>280</v>
      </c>
      <c r="H38" s="276">
        <v>1</v>
      </c>
      <c r="I38" s="278">
        <v>9.92</v>
      </c>
      <c r="J38" s="288">
        <v>1.4</v>
      </c>
      <c r="K38" s="244">
        <f t="shared" ref="K38" si="27">H38*I38*J38</f>
        <v>13.888</v>
      </c>
      <c r="L38" s="245"/>
      <c r="M38" s="246"/>
      <c r="N38" s="247"/>
      <c r="O38" s="247"/>
      <c r="P38" s="248"/>
      <c r="Q38" s="341">
        <f t="shared" ref="Q38" si="28">K38-P38</f>
        <v>13.888</v>
      </c>
      <c r="R38" s="342">
        <v>13.888</v>
      </c>
      <c r="S38" s="351">
        <f t="shared" ref="S38" si="29">Q38-R38</f>
        <v>0</v>
      </c>
    </row>
    <row r="39" spans="2:19">
      <c r="B39" s="276"/>
      <c r="C39" s="300" t="s">
        <v>281</v>
      </c>
      <c r="D39" s="303"/>
      <c r="E39" s="302"/>
      <c r="F39" s="274"/>
      <c r="G39" s="275"/>
      <c r="H39" s="276"/>
      <c r="I39" s="278"/>
      <c r="J39" s="288"/>
      <c r="K39" s="244"/>
      <c r="L39" s="245"/>
      <c r="M39" s="246"/>
      <c r="N39" s="247"/>
      <c r="O39" s="247"/>
      <c r="P39" s="248"/>
      <c r="Q39" s="341"/>
      <c r="R39" s="342"/>
      <c r="S39" s="351"/>
    </row>
    <row r="40" spans="2:19">
      <c r="B40" s="276"/>
      <c r="C40" s="273"/>
      <c r="D40" s="273"/>
      <c r="E40" s="283"/>
      <c r="F40" s="274"/>
      <c r="G40" s="275"/>
      <c r="H40" s="276"/>
      <c r="I40" s="278"/>
      <c r="J40" s="288"/>
      <c r="K40" s="244"/>
      <c r="L40" s="245"/>
      <c r="M40" s="246"/>
      <c r="N40" s="247"/>
      <c r="O40" s="247"/>
      <c r="P40" s="248"/>
      <c r="Q40" s="341"/>
      <c r="R40" s="342"/>
      <c r="S40" s="351"/>
    </row>
    <row r="41" spans="2:19">
      <c r="B41" s="276">
        <v>12</v>
      </c>
      <c r="C41" s="299" t="s">
        <v>282</v>
      </c>
      <c r="D41" s="301" t="s">
        <v>256</v>
      </c>
      <c r="E41" s="302" t="s">
        <v>257</v>
      </c>
      <c r="F41" s="274" t="s">
        <v>185</v>
      </c>
      <c r="G41" s="275" t="s">
        <v>283</v>
      </c>
      <c r="H41" s="276">
        <v>1</v>
      </c>
      <c r="I41" s="278">
        <v>21.23</v>
      </c>
      <c r="J41" s="288">
        <v>7.28</v>
      </c>
      <c r="K41" s="244">
        <f t="shared" ref="K41" si="30">H41*I41*J41</f>
        <v>154.55440000000002</v>
      </c>
      <c r="L41" s="245"/>
      <c r="M41" s="246"/>
      <c r="N41" s="247"/>
      <c r="O41" s="247"/>
      <c r="P41" s="248"/>
      <c r="Q41" s="341">
        <f t="shared" ref="Q41:Q42" si="31">K41-P41</f>
        <v>154.55440000000002</v>
      </c>
      <c r="R41" s="342">
        <v>154.55440000000002</v>
      </c>
      <c r="S41" s="351">
        <f t="shared" ref="S41:S42" si="32">Q41-R41</f>
        <v>0</v>
      </c>
    </row>
    <row r="42" spans="2:19">
      <c r="B42" s="276"/>
      <c r="C42" s="300" t="s">
        <v>284</v>
      </c>
      <c r="D42" s="303"/>
      <c r="E42" s="302"/>
      <c r="F42" s="274"/>
      <c r="G42" s="275"/>
      <c r="H42" s="276">
        <v>1</v>
      </c>
      <c r="I42" s="278">
        <v>9.32</v>
      </c>
      <c r="J42" s="288">
        <v>4.5</v>
      </c>
      <c r="K42" s="244">
        <v>41.94</v>
      </c>
      <c r="L42" s="245"/>
      <c r="M42" s="246"/>
      <c r="N42" s="247"/>
      <c r="O42" s="247"/>
      <c r="P42" s="248"/>
      <c r="Q42" s="341">
        <f t="shared" si="31"/>
        <v>41.94</v>
      </c>
      <c r="R42" s="342">
        <v>41.94</v>
      </c>
      <c r="S42" s="351">
        <f t="shared" si="32"/>
        <v>0</v>
      </c>
    </row>
    <row r="43" spans="2:19" ht="15" customHeight="1" thickBot="1">
      <c r="B43" s="251"/>
      <c r="C43" s="252"/>
      <c r="D43" s="252"/>
      <c r="E43" s="252"/>
      <c r="F43" s="253"/>
      <c r="G43" s="254"/>
      <c r="H43" s="255"/>
      <c r="I43" s="256"/>
      <c r="J43" s="256"/>
      <c r="K43" s="257"/>
      <c r="L43" s="258"/>
      <c r="M43" s="259"/>
      <c r="N43" s="260"/>
      <c r="O43" s="260"/>
      <c r="P43" s="261"/>
      <c r="Q43" s="341"/>
      <c r="R43" s="342"/>
      <c r="S43" s="343"/>
    </row>
    <row r="44" spans="2:19">
      <c r="K44" s="262"/>
      <c r="N44" s="262"/>
      <c r="O44" s="262"/>
      <c r="P44" s="262" t="s">
        <v>39</v>
      </c>
      <c r="Q44" s="263">
        <f>SUM(Q3:Q43)</f>
        <v>577.53839999999991</v>
      </c>
      <c r="R44" s="263">
        <f>SUM(R3:R43)</f>
        <v>577.53839999999991</v>
      </c>
      <c r="S44" s="264">
        <f>SUM(S3:S43)</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0B0F1-4F99-44F0-A8E0-EFCD364D5F8A}">
  <sheetPr>
    <tabColor theme="3" tint="0.59999389629810485"/>
    <pageSetUpPr fitToPage="1"/>
  </sheetPr>
  <dimension ref="B1:S34"/>
  <sheetViews>
    <sheetView view="pageBreakPreview" zoomScale="70" zoomScaleNormal="100" zoomScaleSheetLayoutView="70" workbookViewId="0">
      <selection activeCell="A21" sqref="A21"/>
    </sheetView>
  </sheetViews>
  <sheetFormatPr defaultColWidth="9.109375" defaultRowHeight="14.4"/>
  <cols>
    <col min="1" max="1" width="2.109375" style="215" customWidth="1"/>
    <col min="2" max="2" width="4.5546875" style="215" customWidth="1"/>
    <col min="3" max="3" width="26.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8" width="12.109375" style="262" customWidth="1"/>
    <col min="19" max="19" width="15.6640625" style="262" customWidth="1"/>
    <col min="20" max="16384" width="9.109375" style="215"/>
  </cols>
  <sheetData>
    <row r="1" spans="2:19"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345" t="s">
        <v>134</v>
      </c>
      <c r="S1" s="344" t="s">
        <v>135</v>
      </c>
    </row>
    <row r="2" spans="2:19" ht="15" thickBot="1">
      <c r="B2" s="220" t="s">
        <v>285</v>
      </c>
      <c r="C2" s="221"/>
      <c r="D2" s="221"/>
      <c r="E2" s="221"/>
      <c r="F2" s="221"/>
      <c r="G2" s="222"/>
      <c r="H2" s="223" t="s">
        <v>124</v>
      </c>
      <c r="I2" s="224" t="s">
        <v>137</v>
      </c>
      <c r="J2" s="224" t="s">
        <v>138</v>
      </c>
      <c r="K2" s="225" t="s">
        <v>139</v>
      </c>
      <c r="L2" s="226"/>
      <c r="M2" s="227" t="s">
        <v>124</v>
      </c>
      <c r="N2" s="224" t="s">
        <v>137</v>
      </c>
      <c r="O2" s="224" t="s">
        <v>138</v>
      </c>
      <c r="P2" s="225" t="s">
        <v>139</v>
      </c>
      <c r="Q2" s="346"/>
      <c r="R2" s="347"/>
      <c r="S2" s="346" t="s">
        <v>140</v>
      </c>
    </row>
    <row r="3" spans="2:19">
      <c r="B3" s="229"/>
      <c r="C3" s="230"/>
      <c r="D3" s="230"/>
      <c r="E3" s="230"/>
      <c r="F3" s="231"/>
      <c r="G3" s="231"/>
      <c r="H3" s="229"/>
      <c r="I3" s="232"/>
      <c r="J3" s="232"/>
      <c r="K3" s="233"/>
      <c r="L3" s="234"/>
      <c r="M3" s="235"/>
      <c r="N3" s="230"/>
      <c r="O3" s="230"/>
      <c r="P3" s="233"/>
      <c r="Q3" s="362"/>
      <c r="R3" s="348"/>
      <c r="S3" s="349"/>
    </row>
    <row r="4" spans="2:19">
      <c r="B4" s="304">
        <v>1</v>
      </c>
      <c r="C4" s="237" t="s">
        <v>214</v>
      </c>
      <c r="D4" s="237" t="s">
        <v>215</v>
      </c>
      <c r="E4" s="237" t="s">
        <v>216</v>
      </c>
      <c r="F4" s="239"/>
      <c r="G4" s="240" t="s">
        <v>286</v>
      </c>
      <c r="H4" s="241">
        <v>1</v>
      </c>
      <c r="I4" s="242">
        <v>9</v>
      </c>
      <c r="J4" s="243">
        <v>1.4</v>
      </c>
      <c r="K4" s="244">
        <f t="shared" ref="K4" si="0">H4*I4*J4</f>
        <v>12.6</v>
      </c>
      <c r="L4" s="245"/>
      <c r="M4" s="246">
        <v>0</v>
      </c>
      <c r="N4" s="247">
        <v>0</v>
      </c>
      <c r="O4" s="247">
        <v>0</v>
      </c>
      <c r="P4" s="248">
        <f>M4*N4*O4</f>
        <v>0</v>
      </c>
      <c r="Q4" s="341">
        <f>K4</f>
        <v>12.6</v>
      </c>
      <c r="R4" s="365">
        <v>12.6</v>
      </c>
      <c r="S4" s="343">
        <f>Q4-R4</f>
        <v>0</v>
      </c>
    </row>
    <row r="5" spans="2:19">
      <c r="B5" s="241"/>
      <c r="C5" s="237" t="s">
        <v>287</v>
      </c>
      <c r="D5" s="249"/>
      <c r="E5" s="237"/>
      <c r="F5" s="239"/>
      <c r="G5" s="240"/>
      <c r="H5" s="241"/>
      <c r="I5" s="242"/>
      <c r="J5" s="243"/>
      <c r="K5" s="244"/>
      <c r="L5" s="245"/>
      <c r="M5" s="246"/>
      <c r="N5" s="247"/>
      <c r="O5" s="247"/>
      <c r="P5" s="248"/>
      <c r="Q5" s="341"/>
      <c r="R5" s="342"/>
      <c r="S5" s="343"/>
    </row>
    <row r="6" spans="2:19">
      <c r="B6" s="241"/>
      <c r="C6" s="237"/>
      <c r="D6" s="249"/>
      <c r="E6" s="237"/>
      <c r="F6" s="239"/>
      <c r="G6" s="240"/>
      <c r="H6" s="241"/>
      <c r="I6" s="242"/>
      <c r="J6" s="242"/>
      <c r="K6" s="244"/>
      <c r="L6" s="245"/>
      <c r="M6" s="246"/>
      <c r="N6" s="247"/>
      <c r="O6" s="247"/>
      <c r="P6" s="248"/>
      <c r="Q6" s="341"/>
      <c r="R6" s="342"/>
      <c r="S6" s="343"/>
    </row>
    <row r="7" spans="2:19">
      <c r="B7" s="304">
        <v>2</v>
      </c>
      <c r="C7" s="237" t="s">
        <v>219</v>
      </c>
      <c r="D7" s="237" t="s">
        <v>233</v>
      </c>
      <c r="E7" s="237" t="s">
        <v>221</v>
      </c>
      <c r="F7" s="239" t="s">
        <v>217</v>
      </c>
      <c r="G7" s="240" t="s">
        <v>288</v>
      </c>
      <c r="H7" s="241">
        <v>1</v>
      </c>
      <c r="I7" s="242">
        <v>16.5</v>
      </c>
      <c r="J7" s="242">
        <v>1.4</v>
      </c>
      <c r="K7" s="244">
        <f t="shared" ref="K7" si="1">H7*I7*J7</f>
        <v>23.099999999999998</v>
      </c>
      <c r="L7" s="245"/>
      <c r="M7" s="246">
        <v>0</v>
      </c>
      <c r="N7" s="247">
        <v>0</v>
      </c>
      <c r="O7" s="247">
        <v>0</v>
      </c>
      <c r="P7" s="248">
        <v>0</v>
      </c>
      <c r="Q7" s="341">
        <f t="shared" ref="Q7" si="2">K7-P7</f>
        <v>23.099999999999998</v>
      </c>
      <c r="R7" s="342">
        <v>23.099999999999998</v>
      </c>
      <c r="S7" s="343">
        <f t="shared" ref="S7" si="3">Q7-R7</f>
        <v>0</v>
      </c>
    </row>
    <row r="8" spans="2:19">
      <c r="B8" s="241"/>
      <c r="C8" s="237" t="s">
        <v>289</v>
      </c>
      <c r="D8" s="237"/>
      <c r="E8" s="238"/>
      <c r="F8" s="239"/>
      <c r="G8" s="240"/>
      <c r="H8" s="241"/>
      <c r="I8" s="242"/>
      <c r="J8" s="243"/>
      <c r="K8" s="244"/>
      <c r="L8" s="245"/>
      <c r="M8" s="246"/>
      <c r="N8" s="247"/>
      <c r="O8" s="247"/>
      <c r="P8" s="248"/>
      <c r="Q8" s="341"/>
      <c r="R8" s="342"/>
      <c r="S8" s="343"/>
    </row>
    <row r="9" spans="2:19">
      <c r="B9" s="241"/>
      <c r="C9" s="237"/>
      <c r="D9" s="249"/>
      <c r="E9" s="237"/>
      <c r="F9" s="239"/>
      <c r="G9" s="240"/>
      <c r="H9" s="241"/>
      <c r="I9" s="242"/>
      <c r="J9" s="243"/>
      <c r="K9" s="244"/>
      <c r="L9" s="245"/>
      <c r="M9" s="246"/>
      <c r="N9" s="247"/>
      <c r="O9" s="247"/>
      <c r="P9" s="248"/>
      <c r="Q9" s="341"/>
      <c r="R9" s="342"/>
      <c r="S9" s="352"/>
    </row>
    <row r="10" spans="2:19">
      <c r="B10" s="241">
        <v>3</v>
      </c>
      <c r="C10" s="237" t="s">
        <v>219</v>
      </c>
      <c r="D10" s="237" t="s">
        <v>233</v>
      </c>
      <c r="E10" s="237" t="s">
        <v>224</v>
      </c>
      <c r="F10" s="239" t="s">
        <v>217</v>
      </c>
      <c r="G10" s="240" t="s">
        <v>290</v>
      </c>
      <c r="H10" s="241">
        <v>1</v>
      </c>
      <c r="I10" s="242">
        <v>45</v>
      </c>
      <c r="J10" s="243">
        <v>1.4</v>
      </c>
      <c r="K10" s="244">
        <f t="shared" ref="K10" si="4">H10*I10*J10</f>
        <v>62.999999999999993</v>
      </c>
      <c r="L10" s="245"/>
      <c r="M10" s="246"/>
      <c r="N10" s="247"/>
      <c r="O10" s="247"/>
      <c r="P10" s="248"/>
      <c r="Q10" s="341">
        <f t="shared" ref="Q10" si="5">K10-P10</f>
        <v>62.999999999999993</v>
      </c>
      <c r="R10" s="342">
        <v>62.999999999999993</v>
      </c>
      <c r="S10" s="351">
        <f t="shared" ref="S10" si="6">Q10-R10</f>
        <v>0</v>
      </c>
    </row>
    <row r="11" spans="2:19">
      <c r="B11" s="241"/>
      <c r="C11" s="237" t="s">
        <v>291</v>
      </c>
      <c r="D11" s="237"/>
      <c r="E11" s="237"/>
      <c r="F11" s="239"/>
      <c r="G11" s="240"/>
      <c r="H11" s="241"/>
      <c r="I11" s="242"/>
      <c r="J11" s="243"/>
      <c r="K11" s="244"/>
      <c r="L11" s="245"/>
      <c r="M11" s="246"/>
      <c r="N11" s="247"/>
      <c r="O11" s="247"/>
      <c r="P11" s="248"/>
      <c r="Q11" s="341"/>
      <c r="R11" s="342"/>
      <c r="S11" s="351"/>
    </row>
    <row r="12" spans="2:19">
      <c r="B12" s="241"/>
      <c r="C12" s="237"/>
      <c r="D12" s="237"/>
      <c r="E12" s="237"/>
      <c r="F12" s="239"/>
      <c r="G12" s="240"/>
      <c r="H12" s="241"/>
      <c r="I12" s="242"/>
      <c r="J12" s="242"/>
      <c r="K12" s="244"/>
      <c r="L12" s="245"/>
      <c r="M12" s="246"/>
      <c r="N12" s="247"/>
      <c r="O12" s="247"/>
      <c r="P12" s="248"/>
      <c r="Q12" s="341"/>
      <c r="R12" s="342"/>
      <c r="S12" s="351"/>
    </row>
    <row r="13" spans="2:19">
      <c r="B13" s="241">
        <v>4</v>
      </c>
      <c r="C13" s="237" t="s">
        <v>243</v>
      </c>
      <c r="D13" s="237" t="s">
        <v>192</v>
      </c>
      <c r="E13" s="237" t="s">
        <v>229</v>
      </c>
      <c r="F13" s="239" t="s">
        <v>194</v>
      </c>
      <c r="G13" s="240" t="s">
        <v>292</v>
      </c>
      <c r="H13" s="241">
        <v>1</v>
      </c>
      <c r="I13" s="242">
        <v>30.7</v>
      </c>
      <c r="J13" s="242">
        <v>1.1000000000000001</v>
      </c>
      <c r="K13" s="244">
        <f t="shared" ref="K13" si="7">H13*I13*J13</f>
        <v>33.770000000000003</v>
      </c>
      <c r="L13" s="245"/>
      <c r="M13" s="246"/>
      <c r="N13" s="247"/>
      <c r="O13" s="247"/>
      <c r="P13" s="248"/>
      <c r="Q13" s="341">
        <f t="shared" ref="Q13" si="8">K13-P13</f>
        <v>33.770000000000003</v>
      </c>
      <c r="R13" s="342">
        <v>33.770000000000003</v>
      </c>
      <c r="S13" s="351">
        <f t="shared" ref="S13" si="9">Q13-R13</f>
        <v>0</v>
      </c>
    </row>
    <row r="14" spans="2:19">
      <c r="B14" s="241"/>
      <c r="C14" s="237" t="s">
        <v>293</v>
      </c>
      <c r="D14" s="249"/>
      <c r="E14" s="237"/>
      <c r="F14" s="239"/>
      <c r="G14" s="240"/>
      <c r="H14" s="241"/>
      <c r="I14" s="242"/>
      <c r="J14" s="243"/>
      <c r="K14" s="244"/>
      <c r="L14" s="245"/>
      <c r="M14" s="246"/>
      <c r="N14" s="247"/>
      <c r="O14" s="247"/>
      <c r="P14" s="248"/>
      <c r="Q14" s="341"/>
      <c r="R14" s="342"/>
      <c r="S14" s="351"/>
    </row>
    <row r="15" spans="2:19">
      <c r="B15" s="241"/>
      <c r="C15" s="237"/>
      <c r="D15" s="249"/>
      <c r="E15" s="237"/>
      <c r="F15" s="239"/>
      <c r="G15" s="240"/>
      <c r="H15" s="241"/>
      <c r="I15" s="242"/>
      <c r="J15" s="243"/>
      <c r="K15" s="244"/>
      <c r="L15" s="245"/>
      <c r="M15" s="246"/>
      <c r="N15" s="247"/>
      <c r="O15" s="247"/>
      <c r="P15" s="248"/>
      <c r="Q15" s="341"/>
      <c r="R15" s="342"/>
      <c r="S15" s="351"/>
    </row>
    <row r="16" spans="2:19">
      <c r="B16" s="241">
        <v>5</v>
      </c>
      <c r="C16" s="237" t="s">
        <v>219</v>
      </c>
      <c r="D16" s="237" t="s">
        <v>233</v>
      </c>
      <c r="E16" s="237" t="s">
        <v>234</v>
      </c>
      <c r="F16" s="239" t="s">
        <v>217</v>
      </c>
      <c r="G16" s="240" t="s">
        <v>294</v>
      </c>
      <c r="H16" s="241">
        <v>1</v>
      </c>
      <c r="I16" s="242">
        <v>28.31</v>
      </c>
      <c r="J16" s="243">
        <v>1.4</v>
      </c>
      <c r="K16" s="244">
        <f t="shared" ref="K16" si="10">H16*I16*J16</f>
        <v>39.633999999999993</v>
      </c>
      <c r="L16" s="245"/>
      <c r="M16" s="246"/>
      <c r="N16" s="247"/>
      <c r="O16" s="247"/>
      <c r="P16" s="248"/>
      <c r="Q16" s="341">
        <f t="shared" ref="Q16" si="11">K16-P16</f>
        <v>39.633999999999993</v>
      </c>
      <c r="R16" s="342">
        <v>39.633999999999993</v>
      </c>
      <c r="S16" s="351">
        <f t="shared" ref="S16" si="12">Q16-R16</f>
        <v>0</v>
      </c>
    </row>
    <row r="17" spans="2:19">
      <c r="B17" s="241"/>
      <c r="C17" s="237" t="s">
        <v>295</v>
      </c>
      <c r="D17" s="249"/>
      <c r="E17" s="237"/>
      <c r="F17" s="239"/>
      <c r="G17" s="240"/>
      <c r="H17" s="241"/>
      <c r="I17" s="242"/>
      <c r="J17" s="243"/>
      <c r="K17" s="244"/>
      <c r="L17" s="245"/>
      <c r="M17" s="246"/>
      <c r="N17" s="247"/>
      <c r="O17" s="247"/>
      <c r="P17" s="248"/>
      <c r="Q17" s="341"/>
      <c r="R17" s="342"/>
      <c r="S17" s="351"/>
    </row>
    <row r="18" spans="2:19">
      <c r="B18" s="241"/>
      <c r="C18" s="237"/>
      <c r="D18" s="249"/>
      <c r="E18" s="237"/>
      <c r="F18" s="239"/>
      <c r="G18" s="240"/>
      <c r="H18" s="241"/>
      <c r="I18" s="242"/>
      <c r="J18" s="243"/>
      <c r="K18" s="244"/>
      <c r="L18" s="245"/>
      <c r="M18" s="246"/>
      <c r="N18" s="247"/>
      <c r="O18" s="247"/>
      <c r="P18" s="248"/>
      <c r="Q18" s="341"/>
      <c r="R18" s="342"/>
      <c r="S18" s="351"/>
    </row>
    <row r="19" spans="2:19">
      <c r="B19" s="241">
        <v>6</v>
      </c>
      <c r="C19" s="299" t="s">
        <v>219</v>
      </c>
      <c r="D19" s="301" t="s">
        <v>247</v>
      </c>
      <c r="E19" s="302" t="s">
        <v>237</v>
      </c>
      <c r="F19" s="239" t="s">
        <v>217</v>
      </c>
      <c r="G19" s="240" t="s">
        <v>296</v>
      </c>
      <c r="H19" s="241">
        <v>1</v>
      </c>
      <c r="I19" s="242">
        <v>24.08</v>
      </c>
      <c r="J19" s="243">
        <v>1.4</v>
      </c>
      <c r="K19" s="244">
        <f t="shared" ref="K19" si="13">H19*I19*J19</f>
        <v>33.711999999999996</v>
      </c>
      <c r="L19" s="245"/>
      <c r="M19" s="246"/>
      <c r="N19" s="247"/>
      <c r="O19" s="247"/>
      <c r="P19" s="248"/>
      <c r="Q19" s="341">
        <f t="shared" ref="Q19" si="14">K19-P19</f>
        <v>33.711999999999996</v>
      </c>
      <c r="R19" s="342">
        <v>33.711999999999996</v>
      </c>
      <c r="S19" s="351">
        <f t="shared" ref="S19" si="15">Q19-R19</f>
        <v>0</v>
      </c>
    </row>
    <row r="20" spans="2:19">
      <c r="B20" s="241"/>
      <c r="C20" s="300" t="s">
        <v>297</v>
      </c>
      <c r="D20" s="303"/>
      <c r="E20" s="302"/>
      <c r="F20" s="239"/>
      <c r="G20" s="240"/>
      <c r="H20" s="241"/>
      <c r="I20" s="242"/>
      <c r="J20" s="243"/>
      <c r="K20" s="244"/>
      <c r="L20" s="245"/>
      <c r="M20" s="246"/>
      <c r="N20" s="247"/>
      <c r="O20" s="247"/>
      <c r="P20" s="248"/>
      <c r="Q20" s="341"/>
      <c r="R20" s="342"/>
      <c r="S20" s="351"/>
    </row>
    <row r="21" spans="2:19">
      <c r="B21" s="241"/>
      <c r="C21" s="237"/>
      <c r="D21" s="249"/>
      <c r="E21" s="237"/>
      <c r="F21" s="239"/>
      <c r="G21" s="240"/>
      <c r="H21" s="241"/>
      <c r="I21" s="242"/>
      <c r="J21" s="243"/>
      <c r="K21" s="244"/>
      <c r="L21" s="245"/>
      <c r="M21" s="246"/>
      <c r="N21" s="247"/>
      <c r="O21" s="247"/>
      <c r="P21" s="248"/>
      <c r="Q21" s="341"/>
      <c r="R21" s="342"/>
      <c r="S21" s="351"/>
    </row>
    <row r="22" spans="2:19">
      <c r="B22" s="241">
        <v>7</v>
      </c>
      <c r="C22" s="237" t="s">
        <v>243</v>
      </c>
      <c r="D22" s="237" t="s">
        <v>192</v>
      </c>
      <c r="E22" s="237" t="s">
        <v>244</v>
      </c>
      <c r="F22" s="239" t="s">
        <v>194</v>
      </c>
      <c r="G22" s="240" t="s">
        <v>298</v>
      </c>
      <c r="H22" s="241">
        <v>1</v>
      </c>
      <c r="I22" s="242">
        <v>49.2</v>
      </c>
      <c r="J22" s="243">
        <v>1.1000000000000001</v>
      </c>
      <c r="K22" s="244">
        <f t="shared" ref="K22" si="16">H22*I22*J22</f>
        <v>54.120000000000005</v>
      </c>
      <c r="L22" s="245"/>
      <c r="M22" s="246"/>
      <c r="N22" s="247"/>
      <c r="O22" s="247"/>
      <c r="P22" s="248"/>
      <c r="Q22" s="341">
        <f t="shared" ref="Q22" si="17">K22-P22</f>
        <v>54.120000000000005</v>
      </c>
      <c r="R22" s="342">
        <v>54.120000000000005</v>
      </c>
      <c r="S22" s="351">
        <f t="shared" ref="S22" si="18">Q22-R22</f>
        <v>0</v>
      </c>
    </row>
    <row r="23" spans="2:19">
      <c r="B23" s="241"/>
      <c r="C23" s="237" t="s">
        <v>299</v>
      </c>
      <c r="D23" s="249"/>
      <c r="E23" s="237"/>
      <c r="F23" s="239"/>
      <c r="G23" s="240"/>
      <c r="H23" s="241"/>
      <c r="I23" s="242"/>
      <c r="J23" s="243"/>
      <c r="K23" s="244"/>
      <c r="L23" s="245"/>
      <c r="M23" s="246"/>
      <c r="N23" s="247"/>
      <c r="O23" s="247"/>
      <c r="P23" s="248"/>
      <c r="Q23" s="341"/>
      <c r="R23" s="342"/>
      <c r="S23" s="351"/>
    </row>
    <row r="24" spans="2:19">
      <c r="B24" s="241"/>
      <c r="C24" s="237"/>
      <c r="D24" s="249"/>
      <c r="E24" s="237"/>
      <c r="F24" s="239"/>
      <c r="G24" s="240"/>
      <c r="H24" s="241"/>
      <c r="I24" s="242"/>
      <c r="J24" s="243"/>
      <c r="K24" s="244"/>
      <c r="L24" s="245"/>
      <c r="M24" s="246"/>
      <c r="N24" s="247"/>
      <c r="O24" s="247"/>
      <c r="P24" s="248"/>
      <c r="Q24" s="341"/>
      <c r="R24" s="342"/>
      <c r="S24" s="351"/>
    </row>
    <row r="25" spans="2:19">
      <c r="B25" s="241">
        <v>8</v>
      </c>
      <c r="C25" s="237" t="s">
        <v>219</v>
      </c>
      <c r="D25" s="237" t="s">
        <v>300</v>
      </c>
      <c r="E25" s="237" t="s">
        <v>248</v>
      </c>
      <c r="F25" s="239" t="s">
        <v>249</v>
      </c>
      <c r="G25" s="240" t="s">
        <v>301</v>
      </c>
      <c r="H25" s="241">
        <v>1</v>
      </c>
      <c r="I25" s="242">
        <v>6.43</v>
      </c>
      <c r="J25" s="243">
        <v>1.4</v>
      </c>
      <c r="K25" s="244">
        <f t="shared" ref="K25" si="19">H25*I25*J25</f>
        <v>9.0019999999999989</v>
      </c>
      <c r="L25" s="245"/>
      <c r="M25" s="246"/>
      <c r="N25" s="247"/>
      <c r="O25" s="247"/>
      <c r="P25" s="248"/>
      <c r="Q25" s="341">
        <f t="shared" ref="Q25" si="20">K25-P25</f>
        <v>9.0019999999999989</v>
      </c>
      <c r="R25" s="342">
        <v>9.0019999999999989</v>
      </c>
      <c r="S25" s="351">
        <f t="shared" ref="S25" si="21">Q25-R25</f>
        <v>0</v>
      </c>
    </row>
    <row r="26" spans="2:19">
      <c r="B26" s="241"/>
      <c r="C26" s="237" t="s">
        <v>302</v>
      </c>
      <c r="D26" s="249"/>
      <c r="E26" s="237"/>
      <c r="F26" s="239"/>
      <c r="G26" s="240"/>
      <c r="H26" s="241"/>
      <c r="I26" s="242"/>
      <c r="J26" s="243"/>
      <c r="K26" s="244"/>
      <c r="L26" s="245"/>
      <c r="M26" s="246"/>
      <c r="N26" s="247"/>
      <c r="O26" s="247"/>
      <c r="P26" s="248"/>
      <c r="Q26" s="341"/>
      <c r="R26" s="342"/>
      <c r="S26" s="351"/>
    </row>
    <row r="27" spans="2:19">
      <c r="B27" s="241"/>
      <c r="C27" s="237"/>
      <c r="D27" s="249"/>
      <c r="E27" s="237"/>
      <c r="F27" s="239"/>
      <c r="G27" s="240"/>
      <c r="H27" s="241"/>
      <c r="I27" s="242"/>
      <c r="J27" s="243"/>
      <c r="K27" s="244"/>
      <c r="L27" s="245"/>
      <c r="M27" s="246"/>
      <c r="N27" s="247"/>
      <c r="O27" s="247"/>
      <c r="P27" s="248"/>
      <c r="Q27" s="341"/>
      <c r="R27" s="342"/>
      <c r="S27" s="351"/>
    </row>
    <row r="28" spans="2:19">
      <c r="B28" s="241">
        <v>9</v>
      </c>
      <c r="C28" s="299" t="s">
        <v>219</v>
      </c>
      <c r="D28" s="301" t="s">
        <v>300</v>
      </c>
      <c r="E28" s="301" t="s">
        <v>279</v>
      </c>
      <c r="F28" s="239" t="s">
        <v>249</v>
      </c>
      <c r="G28" s="240" t="s">
        <v>303</v>
      </c>
      <c r="H28" s="241">
        <v>1</v>
      </c>
      <c r="I28" s="242">
        <v>17.55</v>
      </c>
      <c r="J28" s="243">
        <v>1.4</v>
      </c>
      <c r="K28" s="244">
        <f t="shared" ref="K28" si="22">H28*I28*J28</f>
        <v>24.57</v>
      </c>
      <c r="L28" s="245"/>
      <c r="M28" s="246"/>
      <c r="N28" s="247"/>
      <c r="O28" s="247"/>
      <c r="P28" s="248"/>
      <c r="Q28" s="341">
        <f t="shared" ref="Q28" si="23">K28-P28</f>
        <v>24.57</v>
      </c>
      <c r="R28" s="342">
        <v>24.57</v>
      </c>
      <c r="S28" s="351">
        <f t="shared" ref="S28" si="24">Q28-R28</f>
        <v>0</v>
      </c>
    </row>
    <row r="29" spans="2:19">
      <c r="B29" s="241"/>
      <c r="C29" s="300" t="s">
        <v>304</v>
      </c>
      <c r="D29" s="305"/>
      <c r="E29" s="305"/>
      <c r="F29" s="306"/>
      <c r="G29" s="240"/>
      <c r="H29" s="241"/>
      <c r="I29" s="242"/>
      <c r="J29" s="243"/>
      <c r="K29" s="244"/>
      <c r="L29" s="245"/>
      <c r="M29" s="246"/>
      <c r="N29" s="247"/>
      <c r="O29" s="247"/>
      <c r="P29" s="248"/>
      <c r="Q29" s="341"/>
      <c r="R29" s="342"/>
      <c r="S29" s="351"/>
    </row>
    <row r="30" spans="2:19">
      <c r="B30" s="241"/>
      <c r="C30" s="237"/>
      <c r="D30" s="249"/>
      <c r="E30" s="237"/>
      <c r="F30" s="239"/>
      <c r="G30" s="240"/>
      <c r="H30" s="241"/>
      <c r="I30" s="242"/>
      <c r="J30" s="243"/>
      <c r="K30" s="244"/>
      <c r="L30" s="245"/>
      <c r="M30" s="246"/>
      <c r="N30" s="247"/>
      <c r="O30" s="247"/>
      <c r="P30" s="248"/>
      <c r="Q30" s="341"/>
      <c r="R30" s="342"/>
      <c r="S30" s="351"/>
    </row>
    <row r="31" spans="2:19">
      <c r="B31" s="241"/>
      <c r="C31" s="237"/>
      <c r="D31" s="249"/>
      <c r="E31" s="237"/>
      <c r="F31" s="239"/>
      <c r="G31" s="240"/>
      <c r="H31" s="241"/>
      <c r="I31" s="242"/>
      <c r="J31" s="243"/>
      <c r="K31" s="244"/>
      <c r="L31" s="245"/>
      <c r="M31" s="246"/>
      <c r="N31" s="247"/>
      <c r="O31" s="247"/>
      <c r="P31" s="248"/>
      <c r="Q31" s="341"/>
      <c r="R31" s="342"/>
      <c r="S31" s="351"/>
    </row>
    <row r="32" spans="2:19">
      <c r="B32" s="241"/>
      <c r="C32" s="237"/>
      <c r="D32" s="237"/>
      <c r="E32" s="237"/>
      <c r="F32" s="239"/>
      <c r="G32" s="240"/>
      <c r="H32" s="241"/>
      <c r="I32" s="242"/>
      <c r="J32" s="242"/>
      <c r="K32" s="244"/>
      <c r="L32" s="245"/>
      <c r="M32" s="246"/>
      <c r="N32" s="247"/>
      <c r="O32" s="247"/>
      <c r="P32" s="248"/>
      <c r="Q32" s="341"/>
      <c r="R32" s="342"/>
      <c r="S32" s="343"/>
    </row>
    <row r="33" spans="2:19" ht="15" customHeight="1" thickBot="1">
      <c r="B33" s="251"/>
      <c r="C33" s="252"/>
      <c r="D33" s="252"/>
      <c r="E33" s="252"/>
      <c r="F33" s="253"/>
      <c r="G33" s="254"/>
      <c r="H33" s="255"/>
      <c r="I33" s="256"/>
      <c r="J33" s="256"/>
      <c r="K33" s="257"/>
      <c r="L33" s="258"/>
      <c r="M33" s="259"/>
      <c r="N33" s="260"/>
      <c r="O33" s="260"/>
      <c r="P33" s="261"/>
      <c r="Q33" s="363"/>
      <c r="R33" s="355"/>
      <c r="S33" s="356"/>
    </row>
    <row r="34" spans="2:19">
      <c r="K34" s="262"/>
      <c r="N34" s="262"/>
      <c r="O34" s="262"/>
      <c r="P34" s="262" t="s">
        <v>39</v>
      </c>
      <c r="Q34" s="263">
        <f>SUM(Q3:Q33)</f>
        <v>293.50799999999998</v>
      </c>
      <c r="R34" s="263">
        <f>SUM(R3:R33)</f>
        <v>293.50799999999998</v>
      </c>
      <c r="S34" s="264">
        <f>SUM(S4:S33)</f>
        <v>0</v>
      </c>
    </row>
  </sheetData>
  <mergeCells count="2">
    <mergeCell ref="H1:K1"/>
    <mergeCell ref="M1:P1"/>
  </mergeCells>
  <printOptions horizontalCentered="1"/>
  <pageMargins left="0.25" right="0.25" top="0.75" bottom="0.75" header="0.3" footer="0.3"/>
  <pageSetup paperSize="9" scale="63"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B9AB6-027E-4650-874C-E1146325930F}">
  <sheetPr>
    <tabColor theme="7" tint="-0.249977111117893"/>
    <pageSetUpPr fitToPage="1"/>
  </sheetPr>
  <dimension ref="B1:S21"/>
  <sheetViews>
    <sheetView view="pageBreakPreview" zoomScale="70" zoomScaleNormal="100" zoomScaleSheetLayoutView="70" workbookViewId="0">
      <selection activeCell="R9" sqref="R9"/>
    </sheetView>
  </sheetViews>
  <sheetFormatPr defaultColWidth="9.109375" defaultRowHeight="14.4"/>
  <cols>
    <col min="1" max="1" width="2.109375" style="215" customWidth="1"/>
    <col min="2" max="2" width="4.5546875" style="215" customWidth="1"/>
    <col min="3" max="3" width="26.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8" width="12.109375" style="262" customWidth="1"/>
    <col min="19" max="19" width="15.6640625" style="262" customWidth="1"/>
    <col min="20" max="16384" width="9.109375" style="215"/>
  </cols>
  <sheetData>
    <row r="1" spans="2:19"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345" t="s">
        <v>134</v>
      </c>
      <c r="S1" s="344" t="s">
        <v>135</v>
      </c>
    </row>
    <row r="2" spans="2:19" ht="15" thickBot="1">
      <c r="B2" s="220" t="s">
        <v>285</v>
      </c>
      <c r="C2" s="221"/>
      <c r="D2" s="221"/>
      <c r="E2" s="221"/>
      <c r="F2" s="221"/>
      <c r="G2" s="222"/>
      <c r="H2" s="223" t="s">
        <v>124</v>
      </c>
      <c r="I2" s="224" t="s">
        <v>137</v>
      </c>
      <c r="J2" s="224" t="s">
        <v>138</v>
      </c>
      <c r="K2" s="225" t="s">
        <v>139</v>
      </c>
      <c r="L2" s="226"/>
      <c r="M2" s="227" t="s">
        <v>124</v>
      </c>
      <c r="N2" s="224" t="s">
        <v>137</v>
      </c>
      <c r="O2" s="224" t="s">
        <v>138</v>
      </c>
      <c r="P2" s="225" t="s">
        <v>139</v>
      </c>
      <c r="Q2" s="346"/>
      <c r="R2" s="347"/>
      <c r="S2" s="346" t="s">
        <v>140</v>
      </c>
    </row>
    <row r="3" spans="2:19">
      <c r="B3" s="229"/>
      <c r="C3" s="230"/>
      <c r="D3" s="230"/>
      <c r="E3" s="230"/>
      <c r="F3" s="231"/>
      <c r="G3" s="231"/>
      <c r="H3" s="229"/>
      <c r="I3" s="232"/>
      <c r="J3" s="232"/>
      <c r="K3" s="233"/>
      <c r="L3" s="234"/>
      <c r="M3" s="235"/>
      <c r="N3" s="230"/>
      <c r="O3" s="230"/>
      <c r="P3" s="233"/>
      <c r="Q3" s="362"/>
      <c r="R3" s="348"/>
      <c r="S3" s="349"/>
    </row>
    <row r="4" spans="2:19">
      <c r="B4" s="304">
        <v>1</v>
      </c>
      <c r="C4" s="237" t="s">
        <v>305</v>
      </c>
      <c r="D4" s="237" t="s">
        <v>306</v>
      </c>
      <c r="E4" s="237" t="s">
        <v>307</v>
      </c>
      <c r="F4" s="239"/>
      <c r="G4" s="240"/>
      <c r="H4" s="241">
        <v>1</v>
      </c>
      <c r="I4" s="242">
        <v>79.900000000000006</v>
      </c>
      <c r="J4" s="243">
        <v>1.2</v>
      </c>
      <c r="K4" s="244">
        <f>H4*I4*J4</f>
        <v>95.88000000000001</v>
      </c>
      <c r="L4" s="245"/>
      <c r="M4" s="246">
        <v>0</v>
      </c>
      <c r="N4" s="247">
        <v>0</v>
      </c>
      <c r="O4" s="247">
        <v>0</v>
      </c>
      <c r="P4" s="248">
        <f>M4*N4*O4</f>
        <v>0</v>
      </c>
      <c r="Q4" s="359">
        <f>K4-P4</f>
        <v>95.88000000000001</v>
      </c>
      <c r="R4" s="342">
        <v>95.88000000000001</v>
      </c>
      <c r="S4" s="343">
        <f>Q4-R4</f>
        <v>0</v>
      </c>
    </row>
    <row r="5" spans="2:19">
      <c r="B5" s="286"/>
      <c r="C5" s="237" t="s">
        <v>139</v>
      </c>
      <c r="D5" s="237"/>
      <c r="E5" s="237"/>
      <c r="F5" s="239"/>
      <c r="G5" s="240"/>
      <c r="H5" s="241"/>
      <c r="I5" s="242"/>
      <c r="J5" s="242"/>
      <c r="K5" s="244"/>
      <c r="L5" s="245"/>
      <c r="M5" s="246"/>
      <c r="N5" s="247"/>
      <c r="O5" s="247"/>
      <c r="P5" s="248"/>
      <c r="Q5" s="359"/>
      <c r="R5" s="342"/>
      <c r="S5" s="343"/>
    </row>
    <row r="6" spans="2:19">
      <c r="B6" s="241"/>
      <c r="C6" s="237" t="s">
        <v>308</v>
      </c>
      <c r="D6" s="249"/>
      <c r="E6" s="237"/>
      <c r="F6" s="239"/>
      <c r="G6" s="240"/>
      <c r="H6" s="241"/>
      <c r="I6" s="242"/>
      <c r="J6" s="242"/>
      <c r="K6" s="244"/>
      <c r="L6" s="245"/>
      <c r="M6" s="246"/>
      <c r="N6" s="247"/>
      <c r="O6" s="247"/>
      <c r="P6" s="248"/>
      <c r="Q6" s="341"/>
      <c r="R6" s="342"/>
      <c r="S6" s="343"/>
    </row>
    <row r="7" spans="2:19">
      <c r="B7" s="241"/>
      <c r="C7" s="237"/>
      <c r="D7" s="237"/>
      <c r="E7" s="237"/>
      <c r="F7" s="239"/>
      <c r="G7" s="240"/>
      <c r="H7" s="241"/>
      <c r="I7" s="242"/>
      <c r="J7" s="243"/>
      <c r="K7" s="244"/>
      <c r="L7" s="245"/>
      <c r="M7" s="246"/>
      <c r="N7" s="247"/>
      <c r="O7" s="247"/>
      <c r="P7" s="248"/>
      <c r="Q7" s="341"/>
      <c r="R7" s="342"/>
      <c r="S7" s="343"/>
    </row>
    <row r="8" spans="2:19">
      <c r="B8" s="241"/>
      <c r="C8" s="237"/>
      <c r="D8" s="249"/>
      <c r="E8" s="237"/>
      <c r="F8" s="239"/>
      <c r="G8" s="240"/>
      <c r="H8" s="241"/>
      <c r="I8" s="242"/>
      <c r="J8" s="243"/>
      <c r="K8" s="244"/>
      <c r="L8" s="245"/>
      <c r="M8" s="246"/>
      <c r="N8" s="247"/>
      <c r="O8" s="247"/>
      <c r="P8" s="248"/>
      <c r="Q8" s="341"/>
      <c r="R8" s="342"/>
      <c r="S8" s="343"/>
    </row>
    <row r="9" spans="2:19">
      <c r="B9" s="241"/>
      <c r="C9" s="237"/>
      <c r="D9" s="249"/>
      <c r="E9" s="237"/>
      <c r="F9" s="239"/>
      <c r="G9" s="240"/>
      <c r="H9" s="241"/>
      <c r="I9" s="242"/>
      <c r="J9" s="243"/>
      <c r="K9" s="244"/>
      <c r="L9" s="245"/>
      <c r="M9" s="246"/>
      <c r="N9" s="247"/>
      <c r="O9" s="247"/>
      <c r="P9" s="248"/>
      <c r="Q9" s="341"/>
      <c r="R9" s="342"/>
      <c r="S9" s="364"/>
    </row>
    <row r="10" spans="2:19">
      <c r="B10" s="241"/>
      <c r="C10" s="237"/>
      <c r="D10" s="249"/>
      <c r="E10" s="237"/>
      <c r="F10" s="239"/>
      <c r="G10" s="240"/>
      <c r="H10" s="241"/>
      <c r="I10" s="242"/>
      <c r="J10" s="243"/>
      <c r="K10" s="244"/>
      <c r="L10" s="245"/>
      <c r="M10" s="246"/>
      <c r="N10" s="247"/>
      <c r="O10" s="247"/>
      <c r="P10" s="248"/>
      <c r="Q10" s="341"/>
      <c r="R10" s="342"/>
      <c r="S10" s="361"/>
    </row>
    <row r="11" spans="2:19">
      <c r="B11" s="241"/>
      <c r="C11" s="237"/>
      <c r="D11" s="237"/>
      <c r="E11" s="237"/>
      <c r="F11" s="239"/>
      <c r="G11" s="240"/>
      <c r="H11" s="241"/>
      <c r="I11" s="242"/>
      <c r="J11" s="243"/>
      <c r="K11" s="244"/>
      <c r="L11" s="245"/>
      <c r="M11" s="246"/>
      <c r="N11" s="247"/>
      <c r="O11" s="247"/>
      <c r="P11" s="248"/>
      <c r="Q11" s="341"/>
      <c r="R11" s="342"/>
      <c r="S11" s="343"/>
    </row>
    <row r="12" spans="2:19">
      <c r="B12" s="241"/>
      <c r="C12" s="237"/>
      <c r="D12" s="237"/>
      <c r="E12" s="237"/>
      <c r="F12" s="239"/>
      <c r="G12" s="240"/>
      <c r="H12" s="241"/>
      <c r="I12" s="242"/>
      <c r="J12" s="242"/>
      <c r="K12" s="244"/>
      <c r="L12" s="245"/>
      <c r="M12" s="246"/>
      <c r="N12" s="247"/>
      <c r="O12" s="247"/>
      <c r="P12" s="248"/>
      <c r="Q12" s="341"/>
      <c r="R12" s="342"/>
      <c r="S12" s="343"/>
    </row>
    <row r="13" spans="2:19">
      <c r="B13" s="241"/>
      <c r="C13" s="237"/>
      <c r="D13" s="237"/>
      <c r="E13" s="237"/>
      <c r="F13" s="239"/>
      <c r="G13" s="240"/>
      <c r="H13" s="241"/>
      <c r="I13" s="242"/>
      <c r="J13" s="242"/>
      <c r="K13" s="244"/>
      <c r="L13" s="245"/>
      <c r="M13" s="246"/>
      <c r="N13" s="247"/>
      <c r="O13" s="247"/>
      <c r="P13" s="248"/>
      <c r="Q13" s="341"/>
      <c r="R13" s="342"/>
      <c r="S13" s="343"/>
    </row>
    <row r="14" spans="2:19">
      <c r="B14" s="241"/>
      <c r="C14" s="250"/>
      <c r="D14" s="249"/>
      <c r="E14" s="237"/>
      <c r="F14" s="239"/>
      <c r="G14" s="240"/>
      <c r="H14" s="241"/>
      <c r="I14" s="242"/>
      <c r="J14" s="243"/>
      <c r="K14" s="244"/>
      <c r="L14" s="245"/>
      <c r="M14" s="246"/>
      <c r="N14" s="247"/>
      <c r="O14" s="247"/>
      <c r="P14" s="248"/>
      <c r="Q14" s="341"/>
      <c r="R14" s="342"/>
      <c r="S14" s="343"/>
    </row>
    <row r="15" spans="2:19">
      <c r="B15" s="241"/>
      <c r="C15" s="237"/>
      <c r="D15" s="249"/>
      <c r="E15" s="237"/>
      <c r="F15" s="239"/>
      <c r="G15" s="240"/>
      <c r="H15" s="241"/>
      <c r="I15" s="242"/>
      <c r="J15" s="243"/>
      <c r="K15" s="244"/>
      <c r="L15" s="245"/>
      <c r="M15" s="246"/>
      <c r="N15" s="247"/>
      <c r="O15" s="247"/>
      <c r="P15" s="248"/>
      <c r="Q15" s="341"/>
      <c r="R15" s="342"/>
      <c r="S15" s="343"/>
    </row>
    <row r="16" spans="2:19">
      <c r="B16" s="241"/>
      <c r="C16" s="237"/>
      <c r="D16" s="249"/>
      <c r="E16" s="237"/>
      <c r="F16" s="239"/>
      <c r="G16" s="240"/>
      <c r="H16" s="241"/>
      <c r="I16" s="242"/>
      <c r="J16" s="243"/>
      <c r="K16" s="244"/>
      <c r="L16" s="245"/>
      <c r="M16" s="246"/>
      <c r="N16" s="247"/>
      <c r="O16" s="247"/>
      <c r="P16" s="248"/>
      <c r="Q16" s="341"/>
      <c r="R16" s="342"/>
      <c r="S16" s="343"/>
    </row>
    <row r="17" spans="2:19">
      <c r="B17" s="241"/>
      <c r="C17" s="237"/>
      <c r="D17" s="249"/>
      <c r="E17" s="237"/>
      <c r="F17" s="239"/>
      <c r="G17" s="240"/>
      <c r="H17" s="241"/>
      <c r="I17" s="242"/>
      <c r="J17" s="243"/>
      <c r="K17" s="244"/>
      <c r="L17" s="245"/>
      <c r="M17" s="246"/>
      <c r="N17" s="247"/>
      <c r="O17" s="247"/>
      <c r="P17" s="248"/>
      <c r="Q17" s="341"/>
      <c r="R17" s="342"/>
      <c r="S17" s="343"/>
    </row>
    <row r="18" spans="2:19">
      <c r="B18" s="241"/>
      <c r="C18" s="237"/>
      <c r="D18" s="237"/>
      <c r="E18" s="237"/>
      <c r="F18" s="239"/>
      <c r="G18" s="240"/>
      <c r="H18" s="241"/>
      <c r="I18" s="242"/>
      <c r="J18" s="242"/>
      <c r="K18" s="244"/>
      <c r="L18" s="245"/>
      <c r="M18" s="246"/>
      <c r="N18" s="247"/>
      <c r="O18" s="247"/>
      <c r="P18" s="248"/>
      <c r="Q18" s="341"/>
      <c r="R18" s="342"/>
      <c r="S18" s="343"/>
    </row>
    <row r="19" spans="2:19">
      <c r="B19" s="241"/>
      <c r="C19" s="237"/>
      <c r="D19" s="237"/>
      <c r="E19" s="238"/>
      <c r="F19" s="239"/>
      <c r="G19" s="240"/>
      <c r="H19" s="241"/>
      <c r="I19" s="242"/>
      <c r="J19" s="243"/>
      <c r="K19" s="244"/>
      <c r="L19" s="245"/>
      <c r="M19" s="246"/>
      <c r="N19" s="247"/>
      <c r="O19" s="247"/>
      <c r="P19" s="248"/>
      <c r="Q19" s="341"/>
      <c r="R19" s="342"/>
      <c r="S19" s="343"/>
    </row>
    <row r="20" spans="2:19" ht="15" customHeight="1" thickBot="1">
      <c r="B20" s="251"/>
      <c r="C20" s="252"/>
      <c r="D20" s="252"/>
      <c r="E20" s="252"/>
      <c r="F20" s="253"/>
      <c r="G20" s="254"/>
      <c r="H20" s="255"/>
      <c r="I20" s="256"/>
      <c r="J20" s="256"/>
      <c r="K20" s="257"/>
      <c r="L20" s="258"/>
      <c r="M20" s="259"/>
      <c r="N20" s="260"/>
      <c r="O20" s="260"/>
      <c r="P20" s="261"/>
      <c r="Q20" s="363"/>
      <c r="R20" s="355"/>
      <c r="S20" s="356"/>
    </row>
    <row r="21" spans="2:19">
      <c r="K21" s="262"/>
      <c r="N21" s="262"/>
      <c r="O21" s="262"/>
      <c r="P21" s="262" t="s">
        <v>39</v>
      </c>
      <c r="Q21" s="263">
        <f>SUM(Q3:Q20)</f>
        <v>95.88000000000001</v>
      </c>
      <c r="R21" s="263">
        <f>SUM(R3:R20)</f>
        <v>95.88000000000001</v>
      </c>
      <c r="S21" s="263">
        <f>SUM(S4:S20)</f>
        <v>0</v>
      </c>
    </row>
  </sheetData>
  <mergeCells count="2">
    <mergeCell ref="H1:K1"/>
    <mergeCell ref="M1:P1"/>
  </mergeCells>
  <printOptions horizontalCentered="1"/>
  <pageMargins left="0.25" right="0.25" top="0.75" bottom="0.75" header="0.3" footer="0.3"/>
  <pageSetup paperSize="9" scale="63"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7F9B0-4E55-453B-8E6C-69EDC8561AA6}">
  <sheetPr>
    <tabColor theme="6" tint="-0.249977111117893"/>
  </sheetPr>
  <dimension ref="B1:V29"/>
  <sheetViews>
    <sheetView view="pageBreakPreview" topLeftCell="K1" zoomScale="80" zoomScaleNormal="40" zoomScaleSheetLayoutView="80" workbookViewId="0">
      <selection activeCell="V31" sqref="V31"/>
    </sheetView>
  </sheetViews>
  <sheetFormatPr defaultColWidth="9.109375" defaultRowHeight="14.4"/>
  <cols>
    <col min="1" max="1" width="2.109375" style="215" customWidth="1"/>
    <col min="2" max="2" width="4.5546875" style="215" customWidth="1"/>
    <col min="3" max="3" width="26.33203125" style="215" customWidth="1"/>
    <col min="4" max="4" width="22" style="215" customWidth="1"/>
    <col min="5" max="5" width="11.33203125" style="215" customWidth="1"/>
    <col min="6" max="6" width="10.6640625" style="215" customWidth="1"/>
    <col min="7" max="7" width="9.88671875" style="215" customWidth="1"/>
    <col min="8" max="8" width="3.88671875" style="215" customWidth="1"/>
    <col min="9" max="9" width="6.88671875" style="215" customWidth="1"/>
    <col min="10" max="10" width="7.88671875" style="215" bestFit="1" customWidth="1"/>
    <col min="11" max="11" width="8.88671875" style="215" customWidth="1"/>
    <col min="12" max="12" width="12.44140625" style="215" customWidth="1"/>
    <col min="13" max="13" width="3.88671875" style="216" customWidth="1"/>
    <col min="14" max="14" width="6.88671875" style="215" customWidth="1"/>
    <col min="15" max="15" width="7.88671875" style="215" bestFit="1" customWidth="1"/>
    <col min="16" max="16" width="8.88671875" style="215" customWidth="1"/>
    <col min="17" max="17" width="13.33203125" style="426" customWidth="1"/>
    <col min="18" max="21" width="12.88671875" style="215" customWidth="1"/>
    <col min="22" max="16384" width="9.109375" style="215"/>
  </cols>
  <sheetData>
    <row r="1" spans="2:22">
      <c r="Q1" s="215"/>
    </row>
    <row r="2" spans="2:22" ht="15.6">
      <c r="Q2" s="378"/>
      <c r="R2" s="379"/>
      <c r="S2" s="379"/>
      <c r="T2" s="379"/>
      <c r="U2" s="379"/>
    </row>
    <row r="3" spans="2:22" ht="15.6">
      <c r="B3" s="614" t="s">
        <v>349</v>
      </c>
      <c r="C3" s="614"/>
      <c r="D3" s="614"/>
      <c r="E3" s="614"/>
      <c r="F3" s="614"/>
      <c r="G3" s="614"/>
      <c r="H3" s="614"/>
      <c r="I3" s="614"/>
      <c r="J3" s="614"/>
      <c r="K3" s="614"/>
      <c r="L3" s="614"/>
      <c r="M3" s="614"/>
      <c r="N3" s="614"/>
      <c r="O3" s="614"/>
      <c r="P3" s="614"/>
      <c r="Q3" s="614"/>
      <c r="R3" s="614"/>
      <c r="S3" s="614"/>
      <c r="T3" s="614"/>
      <c r="U3" s="614"/>
    </row>
    <row r="4" spans="2:22" ht="15.6">
      <c r="B4" s="379"/>
      <c r="C4" s="379"/>
      <c r="D4" s="379"/>
      <c r="E4" s="379"/>
      <c r="F4" s="379"/>
      <c r="G4" s="379"/>
      <c r="H4" s="379"/>
      <c r="I4" s="379"/>
      <c r="J4" s="379"/>
      <c r="K4" s="379"/>
      <c r="L4" s="379"/>
      <c r="M4" s="380"/>
      <c r="N4" s="379"/>
      <c r="O4" s="379"/>
      <c r="P4" s="379"/>
      <c r="Q4" s="381"/>
      <c r="R4" s="117"/>
      <c r="S4" s="117"/>
      <c r="T4" s="117"/>
      <c r="U4" s="117"/>
    </row>
    <row r="5" spans="2:22">
      <c r="B5" s="116" t="s">
        <v>350</v>
      </c>
      <c r="C5" s="118"/>
      <c r="D5" s="117" t="s">
        <v>351</v>
      </c>
      <c r="E5" s="118" t="s">
        <v>352</v>
      </c>
      <c r="F5" s="118"/>
      <c r="G5" s="382"/>
      <c r="H5" s="382"/>
      <c r="I5" s="382"/>
      <c r="J5" s="117"/>
      <c r="K5" s="117"/>
      <c r="L5" s="117"/>
      <c r="M5" s="383"/>
      <c r="N5" s="117"/>
      <c r="O5" s="117"/>
      <c r="P5" s="117"/>
      <c r="Q5" s="381"/>
      <c r="R5" s="117"/>
      <c r="S5" s="117"/>
      <c r="T5" s="117"/>
      <c r="U5" s="117"/>
    </row>
    <row r="6" spans="2:22">
      <c r="B6" s="116" t="s">
        <v>353</v>
      </c>
      <c r="C6" s="118"/>
      <c r="D6" s="117" t="s">
        <v>351</v>
      </c>
      <c r="E6" s="118" t="s">
        <v>354</v>
      </c>
      <c r="F6" s="118"/>
      <c r="G6" s="382"/>
      <c r="H6" s="382"/>
      <c r="I6" s="382"/>
      <c r="J6" s="117"/>
      <c r="K6" s="117"/>
      <c r="L6" s="117"/>
      <c r="M6" s="383"/>
      <c r="N6" s="117"/>
      <c r="O6" s="117"/>
      <c r="P6" s="117"/>
      <c r="Q6" s="381"/>
      <c r="R6" s="117"/>
      <c r="S6" s="117"/>
      <c r="T6" s="117"/>
      <c r="U6" s="117"/>
    </row>
    <row r="7" spans="2:22">
      <c r="B7" s="116" t="s">
        <v>355</v>
      </c>
      <c r="C7" s="118"/>
      <c r="D7" s="117" t="s">
        <v>351</v>
      </c>
      <c r="E7" s="118" t="s">
        <v>356</v>
      </c>
      <c r="F7" s="118"/>
      <c r="G7" s="382"/>
      <c r="H7" s="382"/>
      <c r="I7" s="382"/>
      <c r="J7" s="117"/>
      <c r="K7" s="117"/>
      <c r="L7" s="117"/>
      <c r="M7" s="383"/>
      <c r="N7" s="117"/>
      <c r="O7" s="117"/>
      <c r="P7" s="117"/>
      <c r="Q7" s="381"/>
      <c r="R7" s="117"/>
      <c r="S7" s="117"/>
    </row>
    <row r="8" spans="2:22">
      <c r="B8" s="116" t="s">
        <v>357</v>
      </c>
      <c r="C8" s="118"/>
      <c r="D8" s="117" t="s">
        <v>351</v>
      </c>
      <c r="E8" s="118" t="s">
        <v>358</v>
      </c>
      <c r="F8" s="118"/>
      <c r="G8" s="382"/>
      <c r="H8" s="382"/>
      <c r="I8" s="382"/>
      <c r="J8" s="117"/>
      <c r="K8" s="117"/>
      <c r="L8" s="117"/>
      <c r="M8" s="383"/>
      <c r="N8" s="117"/>
      <c r="O8" s="117"/>
      <c r="P8" s="117"/>
      <c r="Q8" s="381"/>
      <c r="R8" s="117"/>
      <c r="S8" s="117"/>
    </row>
    <row r="9" spans="2:22">
      <c r="B9" s="384"/>
      <c r="C9" s="385"/>
      <c r="D9" s="117"/>
      <c r="E9" s="117"/>
      <c r="F9" s="117"/>
      <c r="G9" s="117"/>
      <c r="H9" s="117"/>
      <c r="I9" s="117"/>
      <c r="J9" s="117"/>
      <c r="K9" s="117"/>
      <c r="L9" s="117"/>
      <c r="M9" s="383"/>
      <c r="N9" s="117"/>
      <c r="O9" s="117"/>
      <c r="P9" s="117"/>
      <c r="Q9" s="381"/>
      <c r="R9" s="117"/>
      <c r="S9" s="117"/>
    </row>
    <row r="10" spans="2:22" ht="15" thickBot="1">
      <c r="B10" s="386" t="s">
        <v>173</v>
      </c>
      <c r="P10" s="387"/>
      <c r="Q10" s="381"/>
      <c r="R10" s="117"/>
      <c r="S10" s="117"/>
      <c r="T10" s="388" t="s">
        <v>359</v>
      </c>
      <c r="U10" s="389" t="s">
        <v>360</v>
      </c>
    </row>
    <row r="11" spans="2:22" ht="53.4" thickBot="1">
      <c r="B11" s="370" t="s">
        <v>124</v>
      </c>
      <c r="C11" s="218" t="s">
        <v>125</v>
      </c>
      <c r="D11" s="218" t="s">
        <v>126</v>
      </c>
      <c r="E11" s="370" t="s">
        <v>127</v>
      </c>
      <c r="F11" s="370" t="s">
        <v>128</v>
      </c>
      <c r="G11" s="370" t="s">
        <v>129</v>
      </c>
      <c r="H11" s="611" t="s">
        <v>130</v>
      </c>
      <c r="I11" s="612"/>
      <c r="J11" s="612"/>
      <c r="K11" s="613"/>
      <c r="L11" s="371" t="s">
        <v>131</v>
      </c>
      <c r="M11" s="611" t="s">
        <v>132</v>
      </c>
      <c r="N11" s="612"/>
      <c r="O11" s="612"/>
      <c r="P11" s="613"/>
      <c r="Q11" s="390" t="s">
        <v>133</v>
      </c>
      <c r="R11" s="391" t="s">
        <v>169</v>
      </c>
      <c r="S11" s="370" t="s">
        <v>170</v>
      </c>
      <c r="T11" s="392" t="s">
        <v>171</v>
      </c>
      <c r="U11" s="393" t="s">
        <v>172</v>
      </c>
      <c r="V11" s="370" t="s">
        <v>361</v>
      </c>
    </row>
    <row r="12" spans="2:22" ht="15" thickBot="1">
      <c r="B12" s="394" t="s">
        <v>362</v>
      </c>
      <c r="C12" s="221"/>
      <c r="D12" s="221"/>
      <c r="E12" s="221"/>
      <c r="F12" s="221"/>
      <c r="G12" s="222"/>
      <c r="H12" s="223" t="s">
        <v>124</v>
      </c>
      <c r="I12" s="224" t="s">
        <v>137</v>
      </c>
      <c r="J12" s="224" t="s">
        <v>138</v>
      </c>
      <c r="K12" s="225" t="s">
        <v>139</v>
      </c>
      <c r="L12" s="226"/>
      <c r="M12" s="227" t="s">
        <v>124</v>
      </c>
      <c r="N12" s="224" t="s">
        <v>137</v>
      </c>
      <c r="O12" s="224" t="s">
        <v>138</v>
      </c>
      <c r="P12" s="225" t="s">
        <v>139</v>
      </c>
      <c r="Q12" s="395"/>
      <c r="R12" s="396"/>
      <c r="S12" s="228"/>
      <c r="T12" s="397"/>
      <c r="U12" s="398" t="s">
        <v>140</v>
      </c>
      <c r="V12" s="228"/>
    </row>
    <row r="13" spans="2:22">
      <c r="B13" s="229"/>
      <c r="C13" s="230"/>
      <c r="D13" s="230"/>
      <c r="E13" s="230"/>
      <c r="F13" s="231"/>
      <c r="G13" s="231"/>
      <c r="H13" s="229"/>
      <c r="I13" s="399"/>
      <c r="J13" s="399"/>
      <c r="K13" s="233"/>
      <c r="L13" s="234"/>
      <c r="M13" s="235"/>
      <c r="N13" s="230"/>
      <c r="O13" s="230"/>
      <c r="P13" s="233"/>
      <c r="Q13" s="400"/>
      <c r="R13" s="401"/>
      <c r="S13" s="402"/>
      <c r="T13" s="403"/>
      <c r="U13" s="404"/>
      <c r="V13" s="405"/>
    </row>
    <row r="14" spans="2:22" s="534" customFormat="1">
      <c r="B14" s="521">
        <v>1</v>
      </c>
      <c r="C14" s="541" t="s">
        <v>363</v>
      </c>
      <c r="D14" s="522" t="s">
        <v>174</v>
      </c>
      <c r="E14" s="542" t="s">
        <v>175</v>
      </c>
      <c r="F14" s="548" t="s">
        <v>176</v>
      </c>
      <c r="G14" s="549"/>
      <c r="H14" s="550">
        <v>1</v>
      </c>
      <c r="I14" s="526">
        <v>4</v>
      </c>
      <c r="J14" s="519">
        <v>7.2750000000000004</v>
      </c>
      <c r="K14" s="528">
        <f>H14*I14*J14</f>
        <v>29.1</v>
      </c>
      <c r="L14" s="529"/>
      <c r="M14" s="530">
        <v>0</v>
      </c>
      <c r="N14" s="544">
        <v>0</v>
      </c>
      <c r="O14" s="544">
        <v>0</v>
      </c>
      <c r="P14" s="556">
        <v>0</v>
      </c>
      <c r="Q14" s="552">
        <f>K14-P14</f>
        <v>29.1</v>
      </c>
      <c r="R14" s="546">
        <v>0.9</v>
      </c>
      <c r="S14" s="547">
        <f>Q14*R14</f>
        <v>26.19</v>
      </c>
      <c r="T14" s="547">
        <v>0</v>
      </c>
      <c r="U14" s="547">
        <f>S14-T14</f>
        <v>26.19</v>
      </c>
      <c r="V14" s="554"/>
    </row>
    <row r="15" spans="2:22" s="534" customFormat="1">
      <c r="B15" s="521"/>
      <c r="C15" s="536" t="s">
        <v>409</v>
      </c>
      <c r="D15" s="522"/>
      <c r="E15" s="542"/>
      <c r="F15" s="543"/>
      <c r="G15" s="549"/>
      <c r="H15" s="550"/>
      <c r="I15" s="553"/>
      <c r="J15" s="526"/>
      <c r="K15" s="528"/>
      <c r="L15" s="529"/>
      <c r="M15" s="530"/>
      <c r="N15" s="544"/>
      <c r="O15" s="544"/>
      <c r="P15" s="556"/>
      <c r="Q15" s="552"/>
      <c r="R15" s="555"/>
      <c r="S15" s="547"/>
      <c r="T15" s="547"/>
      <c r="U15" s="547"/>
      <c r="V15" s="554"/>
    </row>
    <row r="16" spans="2:22">
      <c r="B16" s="241"/>
      <c r="C16" s="279"/>
      <c r="D16" s="249"/>
      <c r="E16" s="238"/>
      <c r="F16" s="239"/>
      <c r="G16" s="240"/>
      <c r="H16" s="241"/>
      <c r="I16" s="242"/>
      <c r="J16" s="243"/>
      <c r="K16" s="244"/>
      <c r="L16" s="245"/>
      <c r="M16" s="246"/>
      <c r="N16" s="243"/>
      <c r="O16" s="243"/>
      <c r="P16" s="248"/>
      <c r="Q16" s="406"/>
      <c r="R16" s="412"/>
      <c r="S16" s="408"/>
      <c r="T16" s="409"/>
      <c r="U16" s="410"/>
      <c r="V16" s="411"/>
    </row>
    <row r="17" spans="2:22" s="475" customFormat="1">
      <c r="B17" s="459">
        <v>2</v>
      </c>
      <c r="C17" s="478" t="s">
        <v>364</v>
      </c>
      <c r="D17" s="460" t="s">
        <v>192</v>
      </c>
      <c r="E17" s="460" t="s">
        <v>365</v>
      </c>
      <c r="F17" s="518" t="s">
        <v>366</v>
      </c>
      <c r="G17" s="463"/>
      <c r="H17" s="459">
        <v>1</v>
      </c>
      <c r="I17" s="464">
        <v>4</v>
      </c>
      <c r="J17" s="488">
        <v>9.92</v>
      </c>
      <c r="K17" s="466">
        <f>H17*I17*J17</f>
        <v>39.68</v>
      </c>
      <c r="L17" s="467"/>
      <c r="M17" s="468">
        <v>0</v>
      </c>
      <c r="N17" s="488">
        <v>0</v>
      </c>
      <c r="O17" s="488">
        <v>0</v>
      </c>
      <c r="P17" s="501">
        <v>0</v>
      </c>
      <c r="Q17" s="496">
        <f t="shared" ref="Q17" si="0">K17-P17</f>
        <v>39.68</v>
      </c>
      <c r="R17" s="490">
        <v>1</v>
      </c>
      <c r="S17" s="491">
        <f t="shared" ref="S17" si="1">Q17*R17</f>
        <v>39.68</v>
      </c>
      <c r="T17" s="491">
        <v>0</v>
      </c>
      <c r="U17" s="491">
        <f t="shared" ref="U17" si="2">S17-T17</f>
        <v>39.68</v>
      </c>
      <c r="V17" s="499"/>
    </row>
    <row r="18" spans="2:22" s="475" customFormat="1">
      <c r="B18" s="459"/>
      <c r="C18" s="478" t="s">
        <v>367</v>
      </c>
      <c r="D18" s="460"/>
      <c r="E18" s="460"/>
      <c r="F18" s="462"/>
      <c r="G18" s="463"/>
      <c r="H18" s="459"/>
      <c r="I18" s="464"/>
      <c r="J18" s="488"/>
      <c r="K18" s="466"/>
      <c r="L18" s="467"/>
      <c r="M18" s="468"/>
      <c r="N18" s="469"/>
      <c r="O18" s="469"/>
      <c r="P18" s="470"/>
      <c r="Q18" s="496"/>
      <c r="R18" s="500"/>
      <c r="S18" s="491"/>
      <c r="T18" s="491"/>
      <c r="U18" s="491"/>
      <c r="V18" s="499"/>
    </row>
    <row r="19" spans="2:22">
      <c r="B19" s="241"/>
      <c r="C19" s="277"/>
      <c r="D19" s="237"/>
      <c r="E19" s="237"/>
      <c r="F19" s="239"/>
      <c r="G19" s="240"/>
      <c r="H19" s="241"/>
      <c r="I19" s="242"/>
      <c r="J19" s="243"/>
      <c r="K19" s="244"/>
      <c r="L19" s="245"/>
      <c r="M19" s="246"/>
      <c r="N19" s="247"/>
      <c r="O19" s="247"/>
      <c r="P19" s="248"/>
      <c r="Q19" s="406"/>
      <c r="R19" s="412"/>
      <c r="S19" s="408"/>
      <c r="T19" s="409"/>
      <c r="U19" s="410"/>
      <c r="V19" s="411"/>
    </row>
    <row r="20" spans="2:22">
      <c r="B20" s="241"/>
      <c r="C20" s="277"/>
      <c r="D20" s="237"/>
      <c r="E20" s="238"/>
      <c r="F20" s="239"/>
      <c r="G20" s="240"/>
      <c r="H20" s="241"/>
      <c r="I20" s="242"/>
      <c r="J20" s="243"/>
      <c r="K20" s="244"/>
      <c r="L20" s="245"/>
      <c r="M20" s="246"/>
      <c r="N20" s="247"/>
      <c r="O20" s="247"/>
      <c r="P20" s="248"/>
      <c r="Q20" s="406"/>
      <c r="R20" s="412"/>
      <c r="S20" s="408"/>
      <c r="T20" s="409"/>
      <c r="U20" s="410"/>
      <c r="V20" s="411"/>
    </row>
    <row r="21" spans="2:22">
      <c r="B21" s="241"/>
      <c r="C21" s="277"/>
      <c r="D21" s="237"/>
      <c r="E21" s="237"/>
      <c r="F21" s="239"/>
      <c r="G21" s="240"/>
      <c r="H21" s="241"/>
      <c r="I21" s="242"/>
      <c r="J21" s="243"/>
      <c r="K21" s="244"/>
      <c r="L21" s="245"/>
      <c r="M21" s="246"/>
      <c r="N21" s="247"/>
      <c r="O21" s="247"/>
      <c r="P21" s="248"/>
      <c r="Q21" s="406"/>
      <c r="R21" s="412"/>
      <c r="S21" s="408"/>
      <c r="T21" s="409"/>
      <c r="U21" s="410"/>
      <c r="V21" s="411"/>
    </row>
    <row r="22" spans="2:22">
      <c r="B22" s="241"/>
      <c r="C22" s="277"/>
      <c r="D22" s="249"/>
      <c r="E22" s="237"/>
      <c r="F22" s="239"/>
      <c r="G22" s="240"/>
      <c r="H22" s="241"/>
      <c r="I22" s="242"/>
      <c r="J22" s="243"/>
      <c r="K22" s="244"/>
      <c r="L22" s="245"/>
      <c r="M22" s="246"/>
      <c r="N22" s="247"/>
      <c r="O22" s="247"/>
      <c r="P22" s="248"/>
      <c r="Q22" s="406"/>
      <c r="R22" s="412"/>
      <c r="S22" s="408"/>
      <c r="T22" s="409"/>
      <c r="U22" s="410"/>
      <c r="V22" s="411"/>
    </row>
    <row r="23" spans="2:22">
      <c r="B23" s="276"/>
      <c r="C23" s="280"/>
      <c r="D23" s="237"/>
      <c r="E23" s="273"/>
      <c r="F23" s="239"/>
      <c r="G23" s="275"/>
      <c r="H23" s="276"/>
      <c r="I23" s="278"/>
      <c r="J23" s="243"/>
      <c r="K23" s="244"/>
      <c r="L23" s="281"/>
      <c r="M23" s="246"/>
      <c r="N23" s="247"/>
      <c r="O23" s="247"/>
      <c r="P23" s="248"/>
      <c r="Q23" s="406"/>
      <c r="R23" s="412"/>
      <c r="S23" s="408"/>
      <c r="T23" s="409"/>
      <c r="U23" s="410"/>
      <c r="V23" s="411"/>
    </row>
    <row r="24" spans="2:22">
      <c r="B24" s="276"/>
      <c r="C24" s="277"/>
      <c r="D24" s="273"/>
      <c r="E24" s="273"/>
      <c r="F24" s="274"/>
      <c r="G24" s="275"/>
      <c r="H24" s="276"/>
      <c r="I24" s="278"/>
      <c r="J24" s="242"/>
      <c r="K24" s="244"/>
      <c r="L24" s="282"/>
      <c r="M24" s="246"/>
      <c r="N24" s="247"/>
      <c r="O24" s="247"/>
      <c r="P24" s="248"/>
      <c r="Q24" s="406"/>
      <c r="R24" s="412"/>
      <c r="S24" s="408"/>
      <c r="T24" s="409"/>
      <c r="U24" s="410"/>
      <c r="V24" s="411"/>
    </row>
    <row r="25" spans="2:22">
      <c r="B25" s="241"/>
      <c r="C25" s="277"/>
      <c r="D25" s="237"/>
      <c r="E25" s="238"/>
      <c r="F25" s="239"/>
      <c r="G25" s="240"/>
      <c r="H25" s="241"/>
      <c r="I25" s="242"/>
      <c r="J25" s="243"/>
      <c r="K25" s="244"/>
      <c r="L25" s="245"/>
      <c r="M25" s="246"/>
      <c r="N25" s="247"/>
      <c r="O25" s="247"/>
      <c r="P25" s="248"/>
      <c r="Q25" s="406"/>
      <c r="R25" s="412"/>
      <c r="S25" s="408"/>
      <c r="T25" s="409"/>
      <c r="U25" s="410"/>
      <c r="V25" s="411"/>
    </row>
    <row r="26" spans="2:22">
      <c r="B26" s="276"/>
      <c r="C26" s="280"/>
      <c r="D26" s="237"/>
      <c r="E26" s="283"/>
      <c r="F26" s="239"/>
      <c r="G26" s="275"/>
      <c r="H26" s="276"/>
      <c r="I26" s="278"/>
      <c r="J26" s="242"/>
      <c r="K26" s="284"/>
      <c r="L26" s="282"/>
      <c r="M26" s="285"/>
      <c r="N26" s="286"/>
      <c r="O26" s="286"/>
      <c r="P26" s="287"/>
      <c r="Q26" s="406"/>
      <c r="R26" s="412"/>
      <c r="S26" s="408"/>
      <c r="T26" s="409"/>
      <c r="U26" s="410"/>
      <c r="V26" s="411"/>
    </row>
    <row r="27" spans="2:22">
      <c r="B27" s="276"/>
      <c r="C27" s="277"/>
      <c r="D27" s="273"/>
      <c r="E27" s="283"/>
      <c r="F27" s="274"/>
      <c r="G27" s="275"/>
      <c r="H27" s="276"/>
      <c r="I27" s="278"/>
      <c r="J27" s="288"/>
      <c r="K27" s="289"/>
      <c r="M27" s="290"/>
      <c r="N27" s="291"/>
      <c r="O27" s="291"/>
      <c r="P27" s="292"/>
      <c r="Q27" s="414"/>
      <c r="R27" s="415"/>
      <c r="S27" s="416"/>
      <c r="T27" s="417"/>
      <c r="U27" s="418"/>
      <c r="V27" s="419"/>
    </row>
    <row r="28" spans="2:22" ht="15" thickBot="1">
      <c r="B28" s="255"/>
      <c r="C28" s="420"/>
      <c r="D28" s="252"/>
      <c r="E28" s="252"/>
      <c r="F28" s="253"/>
      <c r="G28" s="254"/>
      <c r="H28" s="255"/>
      <c r="I28" s="256"/>
      <c r="J28" s="256"/>
      <c r="K28" s="257"/>
      <c r="L28" s="258"/>
      <c r="M28" s="259"/>
      <c r="N28" s="260"/>
      <c r="O28" s="260"/>
      <c r="P28" s="261"/>
      <c r="Q28" s="421"/>
      <c r="R28" s="422"/>
      <c r="S28" s="354"/>
      <c r="T28" s="423"/>
      <c r="U28" s="424"/>
      <c r="V28" s="425"/>
    </row>
    <row r="29" spans="2:22">
      <c r="K29" s="262"/>
      <c r="N29" s="262"/>
      <c r="O29" s="262"/>
      <c r="P29" s="262" t="s">
        <v>39</v>
      </c>
      <c r="Q29" s="263">
        <f>SUM(Q10:Q28)</f>
        <v>68.78</v>
      </c>
      <c r="R29" s="263"/>
      <c r="S29" s="263">
        <f>SUM(S10:S28)</f>
        <v>65.87</v>
      </c>
      <c r="T29" s="263">
        <f>SUM(T10:T28)</f>
        <v>0</v>
      </c>
      <c r="U29" s="263">
        <f>SUM(U10:U28)</f>
        <v>65.87</v>
      </c>
    </row>
  </sheetData>
  <mergeCells count="3">
    <mergeCell ref="B3:U3"/>
    <mergeCell ref="H11:K11"/>
    <mergeCell ref="M11:P11"/>
  </mergeCells>
  <pageMargins left="0.7" right="0.7" top="0.75" bottom="0.75" header="0.3" footer="0.3"/>
  <pageSetup scale="3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199B-A38D-44FF-8D98-51D451D301D7}">
  <sheetPr>
    <tabColor theme="6" tint="-0.249977111117893"/>
  </sheetPr>
  <dimension ref="B1:V29"/>
  <sheetViews>
    <sheetView view="pageBreakPreview" topLeftCell="M1" zoomScale="80" zoomScaleNormal="40" zoomScaleSheetLayoutView="80" workbookViewId="0">
      <selection activeCell="R20" sqref="R20"/>
    </sheetView>
  </sheetViews>
  <sheetFormatPr defaultColWidth="9.109375" defaultRowHeight="14.4"/>
  <cols>
    <col min="1" max="1" width="2.109375" style="215" customWidth="1"/>
    <col min="2" max="2" width="4.5546875" style="215" customWidth="1"/>
    <col min="3" max="3" width="26.33203125" style="215" customWidth="1"/>
    <col min="4" max="4" width="22" style="215" customWidth="1"/>
    <col min="5" max="5" width="11.33203125" style="215" customWidth="1"/>
    <col min="6" max="6" width="10.6640625" style="215" customWidth="1"/>
    <col min="7" max="7" width="9.88671875" style="215" customWidth="1"/>
    <col min="8" max="8" width="3.88671875" style="215" customWidth="1"/>
    <col min="9" max="9" width="6.88671875" style="215" customWidth="1"/>
    <col min="10" max="10" width="7.88671875" style="215" bestFit="1" customWidth="1"/>
    <col min="11" max="11" width="8.88671875" style="215" customWidth="1"/>
    <col min="12" max="12" width="12.44140625" style="215" customWidth="1"/>
    <col min="13" max="13" width="3.88671875" style="216" customWidth="1"/>
    <col min="14" max="14" width="6.88671875" style="215" customWidth="1"/>
    <col min="15" max="15" width="7.88671875" style="215" bestFit="1" customWidth="1"/>
    <col min="16" max="16" width="8.88671875" style="215" customWidth="1"/>
    <col min="17" max="17" width="13.33203125" style="426" customWidth="1"/>
    <col min="18" max="21" width="12.88671875" style="215" customWidth="1"/>
    <col min="22" max="22" width="12.5546875" style="215" customWidth="1"/>
    <col min="23" max="16384" width="9.109375" style="215"/>
  </cols>
  <sheetData>
    <row r="1" spans="2:22">
      <c r="Q1" s="215"/>
    </row>
    <row r="2" spans="2:22" ht="15.6">
      <c r="Q2" s="378"/>
      <c r="R2" s="379"/>
      <c r="S2" s="379"/>
      <c r="T2" s="379"/>
      <c r="U2" s="379"/>
    </row>
    <row r="3" spans="2:22" ht="15.6">
      <c r="B3" s="614" t="s">
        <v>349</v>
      </c>
      <c r="C3" s="614"/>
      <c r="D3" s="614"/>
      <c r="E3" s="614"/>
      <c r="F3" s="614"/>
      <c r="G3" s="614"/>
      <c r="H3" s="614"/>
      <c r="I3" s="614"/>
      <c r="J3" s="614"/>
      <c r="K3" s="614"/>
      <c r="L3" s="614"/>
      <c r="M3" s="614"/>
      <c r="N3" s="614"/>
      <c r="O3" s="614"/>
      <c r="P3" s="614"/>
      <c r="Q3" s="614"/>
      <c r="R3" s="614"/>
      <c r="S3" s="614"/>
      <c r="T3" s="614"/>
      <c r="U3" s="614"/>
    </row>
    <row r="4" spans="2:22" ht="15.6">
      <c r="B4" s="379"/>
      <c r="C4" s="379"/>
      <c r="D4" s="379"/>
      <c r="E4" s="379"/>
      <c r="F4" s="379"/>
      <c r="G4" s="379"/>
      <c r="H4" s="379"/>
      <c r="I4" s="379"/>
      <c r="J4" s="379"/>
      <c r="K4" s="379"/>
      <c r="L4" s="379"/>
      <c r="M4" s="380"/>
      <c r="N4" s="379"/>
      <c r="O4" s="379"/>
      <c r="P4" s="379"/>
      <c r="Q4" s="381"/>
      <c r="R4" s="117"/>
      <c r="S4" s="117"/>
      <c r="T4" s="117"/>
      <c r="U4" s="117"/>
    </row>
    <row r="5" spans="2:22">
      <c r="B5" s="116" t="s">
        <v>350</v>
      </c>
      <c r="C5" s="118"/>
      <c r="D5" s="117" t="s">
        <v>351</v>
      </c>
      <c r="E5" s="118" t="s">
        <v>352</v>
      </c>
      <c r="F5" s="118"/>
      <c r="G5" s="382"/>
      <c r="H5" s="382"/>
      <c r="I5" s="382"/>
      <c r="J5" s="117"/>
      <c r="K5" s="117"/>
      <c r="L5" s="117"/>
      <c r="M5" s="383"/>
      <c r="N5" s="117"/>
      <c r="O5" s="117"/>
      <c r="P5" s="117"/>
      <c r="Q5" s="381"/>
      <c r="R5" s="117"/>
      <c r="S5" s="117"/>
      <c r="T5" s="117"/>
      <c r="U5" s="117"/>
    </row>
    <row r="6" spans="2:22">
      <c r="B6" s="116" t="s">
        <v>353</v>
      </c>
      <c r="C6" s="118"/>
      <c r="D6" s="117" t="s">
        <v>351</v>
      </c>
      <c r="E6" s="118" t="s">
        <v>354</v>
      </c>
      <c r="F6" s="118"/>
      <c r="G6" s="382"/>
      <c r="H6" s="382"/>
      <c r="I6" s="382"/>
      <c r="J6" s="117"/>
      <c r="K6" s="117"/>
      <c r="L6" s="117"/>
      <c r="M6" s="383"/>
      <c r="N6" s="117"/>
      <c r="O6" s="117"/>
      <c r="P6" s="117"/>
      <c r="Q6" s="381"/>
      <c r="R6" s="117"/>
      <c r="S6" s="117"/>
      <c r="T6" s="117"/>
      <c r="U6" s="117"/>
    </row>
    <row r="7" spans="2:22">
      <c r="B7" s="116" t="s">
        <v>355</v>
      </c>
      <c r="C7" s="118"/>
      <c r="D7" s="117" t="s">
        <v>351</v>
      </c>
      <c r="E7" s="118" t="s">
        <v>356</v>
      </c>
      <c r="F7" s="118"/>
      <c r="G7" s="382"/>
      <c r="H7" s="382"/>
      <c r="I7" s="382"/>
      <c r="J7" s="117"/>
      <c r="K7" s="117"/>
      <c r="L7" s="117"/>
      <c r="M7" s="383"/>
      <c r="N7" s="117"/>
      <c r="O7" s="117"/>
      <c r="P7" s="117"/>
      <c r="Q7" s="381"/>
      <c r="R7" s="117"/>
      <c r="S7" s="117"/>
    </row>
    <row r="8" spans="2:22">
      <c r="B8" s="116" t="s">
        <v>357</v>
      </c>
      <c r="C8" s="118"/>
      <c r="D8" s="117" t="s">
        <v>351</v>
      </c>
      <c r="E8" s="118" t="s">
        <v>358</v>
      </c>
      <c r="F8" s="118"/>
      <c r="G8" s="382"/>
      <c r="H8" s="382"/>
      <c r="I8" s="382"/>
      <c r="J8" s="117"/>
      <c r="K8" s="117"/>
      <c r="L8" s="117"/>
      <c r="M8" s="383"/>
      <c r="N8" s="117"/>
      <c r="O8" s="117"/>
      <c r="P8" s="117"/>
      <c r="Q8" s="381"/>
      <c r="R8" s="117"/>
      <c r="S8" s="117"/>
    </row>
    <row r="9" spans="2:22">
      <c r="B9" s="384"/>
      <c r="C9" s="385"/>
      <c r="D9" s="117"/>
      <c r="E9" s="117"/>
      <c r="F9" s="117"/>
      <c r="G9" s="117"/>
      <c r="H9" s="117"/>
      <c r="I9" s="117"/>
      <c r="J9" s="117"/>
      <c r="K9" s="117"/>
      <c r="L9" s="117"/>
      <c r="M9" s="383"/>
      <c r="N9" s="117"/>
      <c r="O9" s="117"/>
      <c r="P9" s="117"/>
      <c r="Q9" s="381"/>
      <c r="R9" s="117"/>
      <c r="S9" s="117"/>
    </row>
    <row r="10" spans="2:22" ht="15" thickBot="1">
      <c r="B10" s="386" t="s">
        <v>368</v>
      </c>
      <c r="P10" s="387"/>
      <c r="Q10" s="381"/>
      <c r="R10" s="117"/>
      <c r="S10" s="117"/>
      <c r="T10" s="388" t="s">
        <v>359</v>
      </c>
      <c r="U10" s="389" t="s">
        <v>360</v>
      </c>
    </row>
    <row r="11" spans="2:22" ht="53.4" thickBot="1">
      <c r="B11" s="370" t="s">
        <v>124</v>
      </c>
      <c r="C11" s="218" t="s">
        <v>125</v>
      </c>
      <c r="D11" s="218" t="s">
        <v>126</v>
      </c>
      <c r="E11" s="370" t="s">
        <v>127</v>
      </c>
      <c r="F11" s="370" t="s">
        <v>128</v>
      </c>
      <c r="G11" s="370" t="s">
        <v>129</v>
      </c>
      <c r="H11" s="611" t="s">
        <v>130</v>
      </c>
      <c r="I11" s="612"/>
      <c r="J11" s="612"/>
      <c r="K11" s="613"/>
      <c r="L11" s="371" t="s">
        <v>131</v>
      </c>
      <c r="M11" s="611" t="s">
        <v>132</v>
      </c>
      <c r="N11" s="612"/>
      <c r="O11" s="612"/>
      <c r="P11" s="613"/>
      <c r="Q11" s="390" t="s">
        <v>133</v>
      </c>
      <c r="R11" s="391" t="s">
        <v>169</v>
      </c>
      <c r="S11" s="370" t="s">
        <v>170</v>
      </c>
      <c r="T11" s="392" t="s">
        <v>171</v>
      </c>
      <c r="U11" s="393" t="s">
        <v>172</v>
      </c>
      <c r="V11" s="370" t="s">
        <v>361</v>
      </c>
    </row>
    <row r="12" spans="2:22" ht="15" thickBot="1">
      <c r="B12" s="394" t="s">
        <v>362</v>
      </c>
      <c r="C12" s="221"/>
      <c r="D12" s="221"/>
      <c r="E12" s="221"/>
      <c r="F12" s="221"/>
      <c r="G12" s="222"/>
      <c r="H12" s="223" t="s">
        <v>124</v>
      </c>
      <c r="I12" s="224" t="s">
        <v>137</v>
      </c>
      <c r="J12" s="224" t="s">
        <v>138</v>
      </c>
      <c r="K12" s="225" t="s">
        <v>139</v>
      </c>
      <c r="L12" s="226"/>
      <c r="M12" s="227" t="s">
        <v>124</v>
      </c>
      <c r="N12" s="224" t="s">
        <v>137</v>
      </c>
      <c r="O12" s="224" t="s">
        <v>138</v>
      </c>
      <c r="P12" s="225" t="s">
        <v>139</v>
      </c>
      <c r="Q12" s="395"/>
      <c r="R12" s="396"/>
      <c r="S12" s="228"/>
      <c r="T12" s="397"/>
      <c r="U12" s="398" t="s">
        <v>140</v>
      </c>
      <c r="V12" s="228"/>
    </row>
    <row r="13" spans="2:22">
      <c r="B13" s="229"/>
      <c r="C13" s="230"/>
      <c r="D13" s="230"/>
      <c r="E13" s="230"/>
      <c r="F13" s="231"/>
      <c r="G13" s="231"/>
      <c r="H13" s="229"/>
      <c r="I13" s="399"/>
      <c r="J13" s="399"/>
      <c r="K13" s="233"/>
      <c r="L13" s="234"/>
      <c r="M13" s="235"/>
      <c r="N13" s="230"/>
      <c r="O13" s="230"/>
      <c r="P13" s="233"/>
      <c r="Q13" s="427"/>
      <c r="R13" s="401"/>
      <c r="S13" s="402"/>
      <c r="T13" s="403"/>
      <c r="U13" s="404"/>
      <c r="V13" s="405"/>
    </row>
    <row r="14" spans="2:22" s="534" customFormat="1">
      <c r="B14" s="521">
        <v>1</v>
      </c>
      <c r="C14" s="541" t="s">
        <v>369</v>
      </c>
      <c r="D14" s="522" t="s">
        <v>370</v>
      </c>
      <c r="E14" s="542" t="s">
        <v>371</v>
      </c>
      <c r="F14" s="548" t="s">
        <v>185</v>
      </c>
      <c r="G14" s="549"/>
      <c r="H14" s="550">
        <v>1</v>
      </c>
      <c r="I14" s="551">
        <v>3.22</v>
      </c>
      <c r="J14" s="534">
        <v>7.2750000000000004</v>
      </c>
      <c r="K14" s="528">
        <f>H14*I14*J14</f>
        <v>23.425500000000003</v>
      </c>
      <c r="L14" s="529"/>
      <c r="M14" s="530">
        <v>0</v>
      </c>
      <c r="N14" s="531">
        <v>0</v>
      </c>
      <c r="O14" s="531">
        <v>0</v>
      </c>
      <c r="P14" s="532">
        <v>0</v>
      </c>
      <c r="Q14" s="545">
        <f>K14-P14</f>
        <v>23.425500000000003</v>
      </c>
      <c r="R14" s="546">
        <v>0.9</v>
      </c>
      <c r="S14" s="547">
        <f>Q14*R14</f>
        <v>21.082950000000004</v>
      </c>
      <c r="T14" s="547">
        <v>0</v>
      </c>
      <c r="U14" s="547">
        <f>S14-T14</f>
        <v>21.082950000000004</v>
      </c>
      <c r="V14" s="554"/>
    </row>
    <row r="15" spans="2:22" s="534" customFormat="1">
      <c r="B15" s="521"/>
      <c r="C15" s="536" t="s">
        <v>372</v>
      </c>
      <c r="D15" s="522"/>
      <c r="E15" s="542"/>
      <c r="F15" s="543"/>
      <c r="G15" s="549"/>
      <c r="H15" s="550"/>
      <c r="I15" s="553"/>
      <c r="J15" s="526"/>
      <c r="K15" s="528"/>
      <c r="L15" s="529"/>
      <c r="M15" s="530"/>
      <c r="N15" s="531"/>
      <c r="O15" s="531"/>
      <c r="P15" s="532"/>
      <c r="Q15" s="545"/>
      <c r="R15" s="546"/>
      <c r="S15" s="547"/>
      <c r="T15" s="547"/>
      <c r="U15" s="547"/>
      <c r="V15" s="554"/>
    </row>
    <row r="16" spans="2:22">
      <c r="B16" s="241"/>
      <c r="C16" s="520" t="s">
        <v>410</v>
      </c>
      <c r="D16" s="249"/>
      <c r="E16" s="238"/>
      <c r="F16" s="239"/>
      <c r="G16" s="240"/>
      <c r="H16" s="241"/>
      <c r="I16" s="242"/>
      <c r="J16" s="243"/>
      <c r="K16" s="244"/>
      <c r="L16" s="245"/>
      <c r="M16" s="246"/>
      <c r="N16" s="243"/>
      <c r="O16" s="243"/>
      <c r="P16" s="248"/>
      <c r="Q16" s="406"/>
      <c r="R16" s="412"/>
      <c r="S16" s="408"/>
      <c r="T16" s="409"/>
      <c r="U16" s="410"/>
      <c r="V16" s="411"/>
    </row>
    <row r="17" spans="2:22">
      <c r="B17" s="241"/>
      <c r="C17" s="277"/>
      <c r="D17" s="237"/>
      <c r="E17" s="238"/>
      <c r="F17" s="413"/>
      <c r="G17" s="240"/>
      <c r="H17" s="241"/>
      <c r="I17" s="242"/>
      <c r="J17" s="243"/>
      <c r="K17" s="244"/>
      <c r="L17" s="245"/>
      <c r="M17" s="246"/>
      <c r="N17" s="243"/>
      <c r="O17" s="243"/>
      <c r="P17" s="367"/>
      <c r="Q17" s="406"/>
      <c r="R17" s="407"/>
      <c r="S17" s="408"/>
      <c r="T17" s="409"/>
      <c r="U17" s="410"/>
      <c r="V17" s="411"/>
    </row>
    <row r="18" spans="2:22">
      <c r="B18" s="241"/>
      <c r="C18" s="277"/>
      <c r="D18" s="237"/>
      <c r="E18" s="237"/>
      <c r="F18" s="239"/>
      <c r="G18" s="240"/>
      <c r="H18" s="241"/>
      <c r="I18" s="242"/>
      <c r="J18" s="243"/>
      <c r="K18" s="244"/>
      <c r="L18" s="245"/>
      <c r="M18" s="246"/>
      <c r="N18" s="247"/>
      <c r="O18" s="247"/>
      <c r="P18" s="248"/>
      <c r="Q18" s="406"/>
      <c r="R18" s="412"/>
      <c r="S18" s="408"/>
      <c r="T18" s="409"/>
      <c r="U18" s="410"/>
      <c r="V18" s="411"/>
    </row>
    <row r="19" spans="2:22">
      <c r="B19" s="241"/>
      <c r="C19" s="277"/>
      <c r="D19" s="237"/>
      <c r="E19" s="237"/>
      <c r="F19" s="239"/>
      <c r="G19" s="240"/>
      <c r="H19" s="241"/>
      <c r="I19" s="242"/>
      <c r="J19" s="243"/>
      <c r="K19" s="244"/>
      <c r="L19" s="245"/>
      <c r="M19" s="246"/>
      <c r="N19" s="247"/>
      <c r="O19" s="247"/>
      <c r="P19" s="248"/>
      <c r="Q19" s="406"/>
      <c r="R19" s="412"/>
      <c r="S19" s="408"/>
      <c r="T19" s="409"/>
      <c r="U19" s="410"/>
      <c r="V19" s="411"/>
    </row>
    <row r="20" spans="2:22">
      <c r="B20" s="241"/>
      <c r="C20" s="277"/>
      <c r="D20" s="237"/>
      <c r="E20" s="238"/>
      <c r="F20" s="239"/>
      <c r="G20" s="240"/>
      <c r="H20" s="241"/>
      <c r="I20" s="242"/>
      <c r="J20" s="243"/>
      <c r="K20" s="244"/>
      <c r="L20" s="245"/>
      <c r="M20" s="246"/>
      <c r="N20" s="247"/>
      <c r="O20" s="247"/>
      <c r="P20" s="248"/>
      <c r="Q20" s="406"/>
      <c r="R20" s="412"/>
      <c r="S20" s="408"/>
      <c r="T20" s="409"/>
      <c r="U20" s="410"/>
      <c r="V20" s="411"/>
    </row>
    <row r="21" spans="2:22">
      <c r="B21" s="241"/>
      <c r="C21" s="277"/>
      <c r="D21" s="237"/>
      <c r="E21" s="237"/>
      <c r="F21" s="239"/>
      <c r="G21" s="240"/>
      <c r="H21" s="241"/>
      <c r="I21" s="242"/>
      <c r="J21" s="243"/>
      <c r="K21" s="244"/>
      <c r="L21" s="245"/>
      <c r="M21" s="246"/>
      <c r="N21" s="247"/>
      <c r="O21" s="247"/>
      <c r="P21" s="248"/>
      <c r="Q21" s="406"/>
      <c r="R21" s="412"/>
      <c r="S21" s="408"/>
      <c r="T21" s="409"/>
      <c r="U21" s="410"/>
      <c r="V21" s="411"/>
    </row>
    <row r="22" spans="2:22">
      <c r="B22" s="241"/>
      <c r="C22" s="277"/>
      <c r="D22" s="249"/>
      <c r="E22" s="237"/>
      <c r="F22" s="239"/>
      <c r="G22" s="240"/>
      <c r="H22" s="241"/>
      <c r="I22" s="242"/>
      <c r="J22" s="243"/>
      <c r="K22" s="244"/>
      <c r="L22" s="245"/>
      <c r="M22" s="246"/>
      <c r="N22" s="247"/>
      <c r="O22" s="247"/>
      <c r="P22" s="248"/>
      <c r="Q22" s="406"/>
      <c r="R22" s="412"/>
      <c r="S22" s="408"/>
      <c r="T22" s="409"/>
      <c r="U22" s="410"/>
      <c r="V22" s="411"/>
    </row>
    <row r="23" spans="2:22">
      <c r="B23" s="276"/>
      <c r="C23" s="280"/>
      <c r="D23" s="237"/>
      <c r="E23" s="273"/>
      <c r="F23" s="239"/>
      <c r="G23" s="275"/>
      <c r="H23" s="276"/>
      <c r="I23" s="278"/>
      <c r="J23" s="243"/>
      <c r="K23" s="244"/>
      <c r="L23" s="281"/>
      <c r="M23" s="246"/>
      <c r="N23" s="247"/>
      <c r="O23" s="247"/>
      <c r="P23" s="248"/>
      <c r="Q23" s="406"/>
      <c r="R23" s="412"/>
      <c r="S23" s="408"/>
      <c r="T23" s="409"/>
      <c r="U23" s="410"/>
      <c r="V23" s="411"/>
    </row>
    <row r="24" spans="2:22">
      <c r="B24" s="276"/>
      <c r="C24" s="277"/>
      <c r="D24" s="273"/>
      <c r="E24" s="273"/>
      <c r="F24" s="274"/>
      <c r="G24" s="275"/>
      <c r="H24" s="276"/>
      <c r="I24" s="278"/>
      <c r="J24" s="242"/>
      <c r="K24" s="244"/>
      <c r="L24" s="282"/>
      <c r="M24" s="246"/>
      <c r="N24" s="247"/>
      <c r="O24" s="247"/>
      <c r="P24" s="248"/>
      <c r="Q24" s="406"/>
      <c r="R24" s="412"/>
      <c r="S24" s="408"/>
      <c r="T24" s="409"/>
      <c r="U24" s="410"/>
      <c r="V24" s="411"/>
    </row>
    <row r="25" spans="2:22">
      <c r="B25" s="241"/>
      <c r="C25" s="277"/>
      <c r="D25" s="237"/>
      <c r="E25" s="238"/>
      <c r="F25" s="239"/>
      <c r="G25" s="240"/>
      <c r="H25" s="241"/>
      <c r="I25" s="242"/>
      <c r="J25" s="243"/>
      <c r="K25" s="244"/>
      <c r="L25" s="245"/>
      <c r="M25" s="246"/>
      <c r="N25" s="247"/>
      <c r="O25" s="247"/>
      <c r="P25" s="248"/>
      <c r="Q25" s="406"/>
      <c r="R25" s="412"/>
      <c r="S25" s="408"/>
      <c r="T25" s="409"/>
      <c r="U25" s="410"/>
      <c r="V25" s="411"/>
    </row>
    <row r="26" spans="2:22">
      <c r="B26" s="276"/>
      <c r="C26" s="280"/>
      <c r="D26" s="237"/>
      <c r="E26" s="283"/>
      <c r="F26" s="239"/>
      <c r="G26" s="275"/>
      <c r="H26" s="276"/>
      <c r="I26" s="278"/>
      <c r="J26" s="242"/>
      <c r="K26" s="284"/>
      <c r="L26" s="282"/>
      <c r="M26" s="285"/>
      <c r="N26" s="286"/>
      <c r="O26" s="286"/>
      <c r="P26" s="287"/>
      <c r="Q26" s="406"/>
      <c r="R26" s="412"/>
      <c r="S26" s="408"/>
      <c r="T26" s="409"/>
      <c r="U26" s="410"/>
      <c r="V26" s="411"/>
    </row>
    <row r="27" spans="2:22">
      <c r="B27" s="276"/>
      <c r="C27" s="277"/>
      <c r="D27" s="273"/>
      <c r="E27" s="283"/>
      <c r="F27" s="274"/>
      <c r="G27" s="275"/>
      <c r="H27" s="276"/>
      <c r="I27" s="278"/>
      <c r="J27" s="288"/>
      <c r="K27" s="289"/>
      <c r="M27" s="290"/>
      <c r="N27" s="291"/>
      <c r="O27" s="291"/>
      <c r="P27" s="292"/>
      <c r="Q27" s="414"/>
      <c r="R27" s="415"/>
      <c r="S27" s="416"/>
      <c r="T27" s="417"/>
      <c r="U27" s="418"/>
      <c r="V27" s="419"/>
    </row>
    <row r="28" spans="2:22" ht="15" thickBot="1">
      <c r="B28" s="255"/>
      <c r="C28" s="420"/>
      <c r="D28" s="252"/>
      <c r="E28" s="252"/>
      <c r="F28" s="253"/>
      <c r="G28" s="254"/>
      <c r="H28" s="255"/>
      <c r="I28" s="256"/>
      <c r="J28" s="256"/>
      <c r="K28" s="257"/>
      <c r="L28" s="258"/>
      <c r="M28" s="259"/>
      <c r="N28" s="260"/>
      <c r="O28" s="260"/>
      <c r="P28" s="261"/>
      <c r="Q28" s="421"/>
      <c r="R28" s="422"/>
      <c r="S28" s="354"/>
      <c r="T28" s="423"/>
      <c r="U28" s="424"/>
      <c r="V28" s="425"/>
    </row>
    <row r="29" spans="2:22">
      <c r="K29" s="262"/>
      <c r="N29" s="262"/>
      <c r="O29" s="262"/>
      <c r="P29" s="262" t="s">
        <v>39</v>
      </c>
      <c r="Q29" s="263">
        <f>SUM(Q10:Q28)</f>
        <v>23.425500000000003</v>
      </c>
      <c r="R29" s="263"/>
      <c r="S29" s="263">
        <f>SUM(S10:S28)</f>
        <v>21.082950000000004</v>
      </c>
      <c r="T29" s="263">
        <f>SUM(T10:T28)</f>
        <v>0</v>
      </c>
      <c r="U29" s="263">
        <f>SUM(U10:U28)</f>
        <v>21.082950000000004</v>
      </c>
    </row>
  </sheetData>
  <mergeCells count="3">
    <mergeCell ref="B3:U3"/>
    <mergeCell ref="H11:K11"/>
    <mergeCell ref="M11:P11"/>
  </mergeCells>
  <pageMargins left="0.7" right="0.7" top="0.75" bottom="0.75" header="0.3" footer="0.3"/>
  <pageSetup scale="33"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A87F-360E-452E-82C1-03288D7B00E4}">
  <sheetPr>
    <tabColor rgb="FF92D050"/>
    <pageSetUpPr fitToPage="1"/>
  </sheetPr>
  <dimension ref="B1:T29"/>
  <sheetViews>
    <sheetView view="pageBreakPreview" topLeftCell="H1" zoomScale="70" zoomScaleNormal="100" zoomScaleSheetLayoutView="70" workbookViewId="0">
      <selection activeCell="U9" sqref="U9"/>
    </sheetView>
  </sheetViews>
  <sheetFormatPr defaultColWidth="9.109375" defaultRowHeight="14.4"/>
  <cols>
    <col min="1" max="1" width="2.109375" style="215" customWidth="1"/>
    <col min="2" max="2" width="4.5546875" style="215" customWidth="1"/>
    <col min="3" max="3" width="26.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6640625" style="215" bestFit="1" customWidth="1"/>
    <col min="11" max="11" width="16.5546875" style="215" customWidth="1"/>
    <col min="12" max="12" width="5.6640625" style="216" bestFit="1" customWidth="1"/>
    <col min="13" max="13" width="8" style="215" bestFit="1" customWidth="1"/>
    <col min="14" max="14" width="7.5546875" style="215" bestFit="1" customWidth="1"/>
    <col min="15" max="15" width="9.33203125" style="215" bestFit="1" customWidth="1"/>
    <col min="16" max="16" width="12.109375" style="262" customWidth="1"/>
    <col min="17" max="17" width="12.109375" style="271" customWidth="1"/>
    <col min="18" max="19" width="12.109375" style="262" customWidth="1"/>
    <col min="20" max="20" width="15.6640625" style="262" customWidth="1"/>
    <col min="21" max="16384" width="9.109375" style="215"/>
  </cols>
  <sheetData>
    <row r="1" spans="2:20" ht="72" customHeight="1" thickBot="1">
      <c r="B1" s="217" t="s">
        <v>124</v>
      </c>
      <c r="C1" s="218" t="s">
        <v>125</v>
      </c>
      <c r="D1" s="218" t="s">
        <v>126</v>
      </c>
      <c r="E1" s="217" t="s">
        <v>127</v>
      </c>
      <c r="F1" s="217" t="s">
        <v>128</v>
      </c>
      <c r="G1" s="217" t="s">
        <v>129</v>
      </c>
      <c r="H1" s="611" t="s">
        <v>130</v>
      </c>
      <c r="I1" s="612"/>
      <c r="J1" s="613"/>
      <c r="K1" s="219" t="s">
        <v>131</v>
      </c>
      <c r="L1" s="611" t="s">
        <v>132</v>
      </c>
      <c r="M1" s="612"/>
      <c r="N1" s="612"/>
      <c r="O1" s="613"/>
      <c r="P1" s="358" t="s">
        <v>133</v>
      </c>
      <c r="Q1" s="298" t="s">
        <v>169</v>
      </c>
      <c r="R1" s="344" t="s">
        <v>170</v>
      </c>
      <c r="S1" s="345" t="s">
        <v>134</v>
      </c>
      <c r="T1" s="344" t="s">
        <v>135</v>
      </c>
    </row>
    <row r="2" spans="2:20" ht="15" thickBot="1">
      <c r="B2" s="220" t="s">
        <v>309</v>
      </c>
      <c r="C2" s="221"/>
      <c r="D2" s="221"/>
      <c r="E2" s="221"/>
      <c r="F2" s="221"/>
      <c r="G2" s="222"/>
      <c r="H2" s="223" t="s">
        <v>124</v>
      </c>
      <c r="I2" s="224" t="s">
        <v>137</v>
      </c>
      <c r="J2" s="225" t="s">
        <v>139</v>
      </c>
      <c r="K2" s="226"/>
      <c r="L2" s="227" t="s">
        <v>124</v>
      </c>
      <c r="M2" s="224" t="s">
        <v>137</v>
      </c>
      <c r="N2" s="224" t="s">
        <v>138</v>
      </c>
      <c r="O2" s="225" t="s">
        <v>139</v>
      </c>
      <c r="P2" s="346"/>
      <c r="Q2" s="266"/>
      <c r="R2" s="347"/>
      <c r="S2" s="347"/>
      <c r="T2" s="346" t="s">
        <v>140</v>
      </c>
    </row>
    <row r="3" spans="2:20">
      <c r="B3" s="229"/>
      <c r="C3" s="230"/>
      <c r="D3" s="230"/>
      <c r="E3" s="230"/>
      <c r="F3" s="231"/>
      <c r="G3" s="231"/>
      <c r="H3" s="229"/>
      <c r="I3" s="232"/>
      <c r="J3" s="233"/>
      <c r="K3" s="234"/>
      <c r="L3" s="235"/>
      <c r="M3" s="230"/>
      <c r="N3" s="230"/>
      <c r="O3" s="233"/>
      <c r="P3" s="362"/>
      <c r="Q3" s="294"/>
      <c r="R3" s="348"/>
      <c r="S3" s="348"/>
      <c r="T3" s="349"/>
    </row>
    <row r="4" spans="2:20">
      <c r="B4" s="304">
        <v>1</v>
      </c>
      <c r="C4" s="237" t="s">
        <v>310</v>
      </c>
      <c r="D4" s="237" t="s">
        <v>311</v>
      </c>
      <c r="E4" s="237" t="s">
        <v>312</v>
      </c>
      <c r="F4" s="239" t="s">
        <v>119</v>
      </c>
      <c r="G4" s="240"/>
      <c r="H4" s="241">
        <v>11</v>
      </c>
      <c r="I4" s="242">
        <v>3.56</v>
      </c>
      <c r="J4" s="244">
        <f>H4*I4</f>
        <v>39.160000000000004</v>
      </c>
      <c r="K4" s="245"/>
      <c r="L4" s="246">
        <v>0</v>
      </c>
      <c r="M4" s="247">
        <v>0</v>
      </c>
      <c r="N4" s="247">
        <v>0</v>
      </c>
      <c r="O4" s="248">
        <f>L4*M4*N4</f>
        <v>0</v>
      </c>
      <c r="P4" s="359">
        <v>60.5</v>
      </c>
      <c r="Q4" s="267">
        <v>1</v>
      </c>
      <c r="R4" s="457">
        <f>P4*Q4</f>
        <v>60.5</v>
      </c>
      <c r="S4" s="342">
        <v>60.5</v>
      </c>
      <c r="T4" s="343">
        <f>R4-S4</f>
        <v>0</v>
      </c>
    </row>
    <row r="5" spans="2:20">
      <c r="B5" s="286"/>
      <c r="C5" s="237" t="s">
        <v>158</v>
      </c>
      <c r="D5" s="237"/>
      <c r="E5" s="237" t="s">
        <v>313</v>
      </c>
      <c r="F5" s="239"/>
      <c r="G5" s="240"/>
      <c r="H5" s="241"/>
      <c r="I5" s="242"/>
      <c r="J5" s="244"/>
      <c r="K5" s="245"/>
      <c r="L5" s="246"/>
      <c r="M5" s="247"/>
      <c r="N5" s="247"/>
      <c r="O5" s="248"/>
      <c r="P5" s="359"/>
      <c r="Q5" s="267"/>
      <c r="R5" s="342"/>
      <c r="S5" s="342"/>
      <c r="T5" s="343"/>
    </row>
    <row r="6" spans="2:20">
      <c r="B6" s="241"/>
      <c r="C6" s="237" t="s">
        <v>314</v>
      </c>
      <c r="D6" s="249"/>
      <c r="E6" s="237" t="s">
        <v>315</v>
      </c>
      <c r="F6" s="239"/>
      <c r="G6" s="240"/>
      <c r="H6" s="241"/>
      <c r="I6" s="242"/>
      <c r="J6" s="244"/>
      <c r="K6" s="245"/>
      <c r="L6" s="246"/>
      <c r="M6" s="247"/>
      <c r="N6" s="247"/>
      <c r="O6" s="248"/>
      <c r="P6" s="341"/>
      <c r="Q6" s="267"/>
      <c r="R6" s="342"/>
      <c r="S6" s="342"/>
      <c r="T6" s="343"/>
    </row>
    <row r="7" spans="2:20">
      <c r="B7" s="241"/>
      <c r="C7" s="237"/>
      <c r="D7" s="237"/>
      <c r="E7" s="237"/>
      <c r="F7" s="239"/>
      <c r="G7" s="240"/>
      <c r="H7" s="241"/>
      <c r="I7" s="242"/>
      <c r="J7" s="244"/>
      <c r="K7" s="245"/>
      <c r="L7" s="246"/>
      <c r="M7" s="247"/>
      <c r="N7" s="247"/>
      <c r="O7" s="248"/>
      <c r="P7" s="341"/>
      <c r="Q7" s="267"/>
      <c r="R7" s="342"/>
      <c r="S7" s="342"/>
      <c r="T7" s="343"/>
    </row>
    <row r="8" spans="2:20" s="98" customFormat="1">
      <c r="B8" s="507">
        <v>2</v>
      </c>
      <c r="C8" s="508" t="s">
        <v>198</v>
      </c>
      <c r="D8" s="508" t="s">
        <v>199</v>
      </c>
      <c r="E8" s="508" t="s">
        <v>200</v>
      </c>
      <c r="F8" s="509" t="s">
        <v>194</v>
      </c>
      <c r="G8" s="510"/>
      <c r="H8" s="507">
        <v>2</v>
      </c>
      <c r="I8" s="511">
        <v>9.92</v>
      </c>
      <c r="J8" s="512">
        <f>H8*I8</f>
        <v>19.84</v>
      </c>
      <c r="K8" s="109"/>
      <c r="L8" s="513"/>
      <c r="M8" s="514"/>
      <c r="N8" s="514"/>
      <c r="O8" s="515"/>
      <c r="P8" s="516">
        <f>J8-O8</f>
        <v>19.84</v>
      </c>
      <c r="Q8" s="454">
        <v>1</v>
      </c>
      <c r="R8" s="457">
        <f>P8*Q8</f>
        <v>19.84</v>
      </c>
      <c r="S8" s="455">
        <v>19.84</v>
      </c>
      <c r="T8" s="456">
        <f>R8-S8</f>
        <v>0</v>
      </c>
    </row>
    <row r="9" spans="2:20" s="98" customFormat="1">
      <c r="B9" s="507"/>
      <c r="C9" s="508" t="s">
        <v>201</v>
      </c>
      <c r="D9" s="508"/>
      <c r="E9" s="508"/>
      <c r="F9" s="509"/>
      <c r="G9" s="510"/>
      <c r="H9" s="507"/>
      <c r="I9" s="511"/>
      <c r="J9" s="512"/>
      <c r="K9" s="109"/>
      <c r="L9" s="513"/>
      <c r="M9" s="514"/>
      <c r="N9" s="514"/>
      <c r="O9" s="515"/>
      <c r="P9" s="517"/>
      <c r="Q9" s="454"/>
      <c r="R9" s="455"/>
      <c r="S9" s="455"/>
      <c r="T9" s="456"/>
    </row>
    <row r="10" spans="2:20">
      <c r="B10" s="241"/>
      <c r="C10" s="237"/>
      <c r="D10" s="249"/>
      <c r="E10" s="237"/>
      <c r="F10" s="239"/>
      <c r="G10" s="240"/>
      <c r="H10" s="241"/>
      <c r="I10" s="242"/>
      <c r="J10" s="244"/>
      <c r="K10" s="245"/>
      <c r="L10" s="246"/>
      <c r="M10" s="247"/>
      <c r="N10" s="247"/>
      <c r="O10" s="248"/>
      <c r="P10" s="341"/>
      <c r="Q10" s="267"/>
      <c r="R10" s="342"/>
      <c r="S10" s="342"/>
      <c r="T10" s="361"/>
    </row>
    <row r="11" spans="2:20" s="475" customFormat="1">
      <c r="B11" s="459">
        <v>2</v>
      </c>
      <c r="C11" s="478" t="s">
        <v>316</v>
      </c>
      <c r="D11" s="460" t="s">
        <v>317</v>
      </c>
      <c r="E11" s="460" t="s">
        <v>318</v>
      </c>
      <c r="F11" s="462" t="s">
        <v>319</v>
      </c>
      <c r="G11" s="463"/>
      <c r="H11" s="459">
        <v>6</v>
      </c>
      <c r="I11" s="464">
        <v>1.4</v>
      </c>
      <c r="J11" s="466">
        <f t="shared" ref="J11" si="0">H11*I11</f>
        <v>8.3999999999999986</v>
      </c>
      <c r="K11" s="467"/>
      <c r="L11" s="468"/>
      <c r="M11" s="469"/>
      <c r="N11" s="469"/>
      <c r="O11" s="470"/>
      <c r="P11" s="479">
        <v>8.3999999999999986</v>
      </c>
      <c r="Q11" s="472">
        <v>1</v>
      </c>
      <c r="R11" s="535">
        <f>P11*Q11</f>
        <v>8.3999999999999986</v>
      </c>
      <c r="S11" s="537">
        <v>8.3999999999999986</v>
      </c>
      <c r="T11" s="538">
        <f>R11-S11</f>
        <v>0</v>
      </c>
    </row>
    <row r="12" spans="2:20" s="475" customFormat="1">
      <c r="B12" s="459"/>
      <c r="C12" s="478" t="s">
        <v>320</v>
      </c>
      <c r="D12" s="482"/>
      <c r="E12" s="460"/>
      <c r="F12" s="462"/>
      <c r="G12" s="463"/>
      <c r="H12" s="459"/>
      <c r="I12" s="464"/>
      <c r="J12" s="466"/>
      <c r="K12" s="467"/>
      <c r="L12" s="468"/>
      <c r="M12" s="469"/>
      <c r="N12" s="469"/>
      <c r="O12" s="470"/>
      <c r="P12" s="479"/>
      <c r="Q12" s="472"/>
      <c r="R12" s="480"/>
      <c r="S12" s="480"/>
      <c r="T12" s="481"/>
    </row>
    <row r="13" spans="2:20">
      <c r="B13" s="241"/>
      <c r="C13" s="237"/>
      <c r="D13" s="249"/>
      <c r="E13" s="237"/>
      <c r="F13" s="239"/>
      <c r="G13" s="240"/>
      <c r="H13" s="241"/>
      <c r="I13" s="242"/>
      <c r="J13" s="244"/>
      <c r="K13" s="245"/>
      <c r="L13" s="246"/>
      <c r="M13" s="247"/>
      <c r="N13" s="247"/>
      <c r="O13" s="248"/>
      <c r="P13" s="341"/>
      <c r="Q13" s="267"/>
      <c r="R13" s="342"/>
      <c r="S13" s="342"/>
      <c r="T13" s="343"/>
    </row>
    <row r="14" spans="2:20">
      <c r="B14" s="236">
        <v>3</v>
      </c>
      <c r="C14" s="280" t="s">
        <v>321</v>
      </c>
      <c r="D14" s="237" t="s">
        <v>192</v>
      </c>
      <c r="E14" s="273" t="s">
        <v>193</v>
      </c>
      <c r="F14" s="274" t="s">
        <v>194</v>
      </c>
      <c r="G14" s="240"/>
      <c r="H14" s="241">
        <v>2</v>
      </c>
      <c r="I14" s="242">
        <v>9.92</v>
      </c>
      <c r="J14" s="244">
        <f>H14*I14</f>
        <v>19.84</v>
      </c>
      <c r="K14" s="245"/>
      <c r="L14" s="246"/>
      <c r="M14" s="247"/>
      <c r="N14" s="247"/>
      <c r="O14" s="248"/>
      <c r="P14" s="341">
        <v>19.84</v>
      </c>
      <c r="Q14" s="267">
        <v>1</v>
      </c>
      <c r="R14" s="457">
        <f>P14*Q14</f>
        <v>19.84</v>
      </c>
      <c r="S14" s="342">
        <v>19.84</v>
      </c>
      <c r="T14" s="343">
        <f>R14-S14</f>
        <v>0</v>
      </c>
    </row>
    <row r="15" spans="2:20">
      <c r="B15" s="241"/>
      <c r="C15" s="277" t="s">
        <v>204</v>
      </c>
      <c r="D15" s="237"/>
      <c r="E15" s="237"/>
      <c r="F15" s="239"/>
      <c r="G15" s="240"/>
      <c r="H15" s="241"/>
      <c r="I15" s="242"/>
      <c r="J15" s="244"/>
      <c r="K15" s="245"/>
      <c r="L15" s="246"/>
      <c r="M15" s="247"/>
      <c r="N15" s="247"/>
      <c r="O15" s="248"/>
      <c r="P15" s="341"/>
      <c r="Q15" s="267"/>
      <c r="R15" s="342"/>
      <c r="S15" s="342"/>
      <c r="T15" s="343"/>
    </row>
    <row r="16" spans="2:20">
      <c r="B16" s="241"/>
      <c r="C16" s="237"/>
      <c r="D16" s="249"/>
      <c r="E16" s="237"/>
      <c r="F16" s="239"/>
      <c r="G16" s="240"/>
      <c r="H16" s="241"/>
      <c r="I16" s="242"/>
      <c r="J16" s="244"/>
      <c r="K16" s="245"/>
      <c r="L16" s="246"/>
      <c r="M16" s="247"/>
      <c r="N16" s="247"/>
      <c r="O16" s="248"/>
      <c r="P16" s="341"/>
      <c r="Q16" s="454"/>
      <c r="R16" s="455"/>
      <c r="S16" s="455"/>
      <c r="T16" s="456"/>
    </row>
    <row r="17" spans="2:20" s="475" customFormat="1">
      <c r="B17" s="494">
        <v>4</v>
      </c>
      <c r="C17" s="502" t="s">
        <v>282</v>
      </c>
      <c r="D17" s="461" t="s">
        <v>370</v>
      </c>
      <c r="E17" s="503" t="s">
        <v>257</v>
      </c>
      <c r="F17" s="487" t="s">
        <v>185</v>
      </c>
      <c r="G17" s="463"/>
      <c r="H17" s="459">
        <v>4</v>
      </c>
      <c r="I17" s="464">
        <v>7.28</v>
      </c>
      <c r="J17" s="466">
        <f t="shared" ref="J17:J20" si="1">H17*I17</f>
        <v>29.12</v>
      </c>
      <c r="K17" s="467"/>
      <c r="L17" s="468">
        <v>0</v>
      </c>
      <c r="M17" s="469">
        <v>0</v>
      </c>
      <c r="N17" s="504">
        <v>0</v>
      </c>
      <c r="O17" s="470"/>
      <c r="P17" s="477">
        <f>J17-N17</f>
        <v>29.12</v>
      </c>
      <c r="Q17" s="472">
        <v>1</v>
      </c>
      <c r="R17" s="477">
        <f>P17*Q17</f>
        <v>29.12</v>
      </c>
      <c r="S17" s="477">
        <v>0</v>
      </c>
      <c r="T17" s="481">
        <f>R17-S17</f>
        <v>29.12</v>
      </c>
    </row>
    <row r="18" spans="2:20" s="475" customFormat="1">
      <c r="B18" s="494"/>
      <c r="C18" s="505" t="s">
        <v>394</v>
      </c>
      <c r="D18" s="502"/>
      <c r="E18" s="503"/>
      <c r="F18" s="487"/>
      <c r="G18" s="463"/>
      <c r="H18" s="459"/>
      <c r="I18" s="464"/>
      <c r="J18" s="466"/>
      <c r="K18" s="467"/>
      <c r="L18" s="468"/>
      <c r="M18" s="469"/>
      <c r="N18" s="504"/>
      <c r="O18" s="470"/>
      <c r="P18" s="477"/>
      <c r="Q18" s="472"/>
      <c r="R18" s="477"/>
      <c r="S18" s="477"/>
      <c r="T18" s="506"/>
    </row>
    <row r="19" spans="2:20">
      <c r="B19" s="276"/>
      <c r="C19" s="447"/>
      <c r="D19" s="299"/>
      <c r="E19" s="302"/>
      <c r="F19" s="274"/>
      <c r="G19" s="240"/>
      <c r="H19" s="241"/>
      <c r="I19" s="242"/>
      <c r="J19" s="244"/>
      <c r="K19" s="245"/>
      <c r="L19" s="246"/>
      <c r="M19" s="247"/>
      <c r="N19" s="445"/>
      <c r="O19" s="248"/>
      <c r="P19" s="446"/>
      <c r="Q19" s="454"/>
      <c r="R19" s="457"/>
      <c r="S19" s="457"/>
      <c r="T19" s="458"/>
    </row>
    <row r="20" spans="2:20" s="534" customFormat="1">
      <c r="B20" s="550">
        <v>5</v>
      </c>
      <c r="C20" s="560" t="s">
        <v>395</v>
      </c>
      <c r="D20" s="523" t="s">
        <v>174</v>
      </c>
      <c r="E20" s="558" t="s">
        <v>175</v>
      </c>
      <c r="F20" s="543" t="s">
        <v>176</v>
      </c>
      <c r="G20" s="525"/>
      <c r="H20" s="521">
        <v>4</v>
      </c>
      <c r="I20" s="526">
        <v>7.28</v>
      </c>
      <c r="J20" s="528">
        <f t="shared" si="1"/>
        <v>29.12</v>
      </c>
      <c r="K20" s="529"/>
      <c r="L20" s="530">
        <v>0</v>
      </c>
      <c r="M20" s="531">
        <v>0</v>
      </c>
      <c r="N20" s="559">
        <v>0</v>
      </c>
      <c r="O20" s="532"/>
      <c r="P20" s="535">
        <f>J20-N20</f>
        <v>29.12</v>
      </c>
      <c r="Q20" s="533">
        <v>0.9</v>
      </c>
      <c r="R20" s="535">
        <f>P20*Q20</f>
        <v>26.208000000000002</v>
      </c>
      <c r="S20" s="535">
        <v>0</v>
      </c>
      <c r="T20" s="538">
        <f>R20-S20</f>
        <v>26.208000000000002</v>
      </c>
    </row>
    <row r="21" spans="2:20" s="534" customFormat="1">
      <c r="B21" s="550"/>
      <c r="C21" s="560" t="s">
        <v>396</v>
      </c>
      <c r="D21" s="557"/>
      <c r="E21" s="558"/>
      <c r="F21" s="543"/>
      <c r="G21" s="525"/>
      <c r="H21" s="521"/>
      <c r="I21" s="526"/>
      <c r="J21" s="528"/>
      <c r="K21" s="529"/>
      <c r="L21" s="530"/>
      <c r="M21" s="531"/>
      <c r="N21" s="559"/>
      <c r="O21" s="532"/>
      <c r="P21" s="535"/>
      <c r="Q21" s="546"/>
      <c r="R21" s="535"/>
      <c r="S21" s="535"/>
      <c r="T21" s="561"/>
    </row>
    <row r="22" spans="2:20">
      <c r="B22" s="276"/>
      <c r="C22" s="447"/>
      <c r="D22" s="299"/>
      <c r="E22" s="302"/>
      <c r="F22" s="274"/>
      <c r="G22" s="240"/>
      <c r="H22" s="241"/>
      <c r="I22" s="242"/>
      <c r="J22" s="244"/>
      <c r="K22" s="245"/>
      <c r="L22" s="246"/>
      <c r="M22" s="247"/>
      <c r="N22" s="445"/>
      <c r="O22" s="248"/>
      <c r="P22" s="446"/>
      <c r="Q22" s="454"/>
      <c r="R22" s="457"/>
      <c r="S22" s="457"/>
      <c r="T22" s="458"/>
    </row>
    <row r="23" spans="2:20" s="475" customFormat="1">
      <c r="B23" s="494">
        <v>6</v>
      </c>
      <c r="C23" s="478" t="s">
        <v>316</v>
      </c>
      <c r="D23" s="460" t="s">
        <v>317</v>
      </c>
      <c r="E23" s="460" t="s">
        <v>397</v>
      </c>
      <c r="F23" s="462" t="s">
        <v>176</v>
      </c>
      <c r="G23" s="463"/>
      <c r="H23" s="459">
        <v>6</v>
      </c>
      <c r="I23" s="464">
        <v>1.4</v>
      </c>
      <c r="J23" s="466">
        <f t="shared" ref="J23" si="2">H23*I23</f>
        <v>8.3999999999999986</v>
      </c>
      <c r="K23" s="467"/>
      <c r="L23" s="468">
        <v>0</v>
      </c>
      <c r="M23" s="469">
        <v>0</v>
      </c>
      <c r="N23" s="504">
        <v>0</v>
      </c>
      <c r="O23" s="470"/>
      <c r="P23" s="477">
        <f>J23-N23</f>
        <v>8.3999999999999986</v>
      </c>
      <c r="Q23" s="472">
        <v>1</v>
      </c>
      <c r="R23" s="477">
        <f>P23*Q23</f>
        <v>8.3999999999999986</v>
      </c>
      <c r="S23" s="477">
        <v>0</v>
      </c>
      <c r="T23" s="481">
        <f>R23-S23</f>
        <v>8.3999999999999986</v>
      </c>
    </row>
    <row r="24" spans="2:20" s="475" customFormat="1">
      <c r="B24" s="494"/>
      <c r="C24" s="478" t="s">
        <v>398</v>
      </c>
      <c r="D24" s="482"/>
      <c r="E24" s="460"/>
      <c r="F24" s="462"/>
      <c r="G24" s="463"/>
      <c r="H24" s="459"/>
      <c r="I24" s="464"/>
      <c r="J24" s="466"/>
      <c r="K24" s="467"/>
      <c r="L24" s="468"/>
      <c r="M24" s="469"/>
      <c r="N24" s="504"/>
      <c r="O24" s="470"/>
      <c r="P24" s="477"/>
      <c r="Q24" s="472"/>
      <c r="R24" s="477"/>
      <c r="S24" s="477"/>
      <c r="T24" s="506"/>
    </row>
    <row r="25" spans="2:20">
      <c r="B25" s="241"/>
      <c r="C25" s="237"/>
      <c r="D25" s="249"/>
      <c r="E25" s="237"/>
      <c r="F25" s="239"/>
      <c r="G25" s="240"/>
      <c r="H25" s="241"/>
      <c r="I25" s="242"/>
      <c r="J25" s="244"/>
      <c r="K25" s="245"/>
      <c r="L25" s="246"/>
      <c r="M25" s="247"/>
      <c r="N25" s="247"/>
      <c r="O25" s="248"/>
      <c r="P25" s="341"/>
      <c r="Q25" s="454"/>
      <c r="R25" s="455"/>
      <c r="S25" s="455"/>
      <c r="T25" s="456"/>
    </row>
    <row r="26" spans="2:20">
      <c r="B26" s="241"/>
      <c r="C26" s="237"/>
      <c r="D26" s="237"/>
      <c r="E26" s="237"/>
      <c r="F26" s="239"/>
      <c r="G26" s="240"/>
      <c r="H26" s="241"/>
      <c r="I26" s="242"/>
      <c r="J26" s="244"/>
      <c r="K26" s="245"/>
      <c r="L26" s="246"/>
      <c r="M26" s="247"/>
      <c r="N26" s="247"/>
      <c r="O26" s="248"/>
      <c r="P26" s="341"/>
      <c r="Q26" s="267"/>
      <c r="R26" s="342"/>
      <c r="S26" s="342"/>
      <c r="T26" s="343"/>
    </row>
    <row r="27" spans="2:20">
      <c r="B27" s="241"/>
      <c r="C27" s="237"/>
      <c r="D27" s="237"/>
      <c r="E27" s="238"/>
      <c r="F27" s="239"/>
      <c r="G27" s="240"/>
      <c r="H27" s="241"/>
      <c r="I27" s="242"/>
      <c r="J27" s="244"/>
      <c r="K27" s="245"/>
      <c r="L27" s="246"/>
      <c r="M27" s="247"/>
      <c r="N27" s="247"/>
      <c r="O27" s="248"/>
      <c r="P27" s="341"/>
      <c r="Q27" s="267"/>
      <c r="R27" s="342"/>
      <c r="S27" s="342"/>
      <c r="T27" s="343"/>
    </row>
    <row r="28" spans="2:20" ht="15" customHeight="1" thickBot="1">
      <c r="B28" s="251"/>
      <c r="C28" s="252"/>
      <c r="D28" s="252"/>
      <c r="E28" s="252"/>
      <c r="F28" s="253"/>
      <c r="G28" s="254"/>
      <c r="H28" s="255"/>
      <c r="I28" s="256"/>
      <c r="J28" s="257"/>
      <c r="K28" s="258"/>
      <c r="L28" s="259"/>
      <c r="M28" s="260"/>
      <c r="N28" s="260"/>
      <c r="O28" s="261"/>
      <c r="P28" s="363"/>
      <c r="Q28" s="268"/>
      <c r="R28" s="355"/>
      <c r="S28" s="355"/>
      <c r="T28" s="356"/>
    </row>
    <row r="29" spans="2:20">
      <c r="J29" s="262"/>
      <c r="M29" s="262"/>
      <c r="N29" s="262"/>
      <c r="O29" s="262" t="s">
        <v>39</v>
      </c>
      <c r="P29" s="263">
        <f>SUM(P3:P28)</f>
        <v>175.22000000000003</v>
      </c>
      <c r="Q29" s="269"/>
      <c r="R29" s="263">
        <f>SUM(R3:R28)</f>
        <v>172.30800000000002</v>
      </c>
      <c r="S29" s="263">
        <f>SUM(S3:S28)</f>
        <v>108.58000000000001</v>
      </c>
      <c r="T29" s="263">
        <f>SUM(T4:T28)</f>
        <v>63.728000000000002</v>
      </c>
    </row>
  </sheetData>
  <mergeCells count="2">
    <mergeCell ref="H1:J1"/>
    <mergeCell ref="L1:O1"/>
  </mergeCells>
  <printOptions horizontalCentered="1"/>
  <pageMargins left="0.25" right="0.25" top="0.75" bottom="0.75" header="0.3" footer="0.3"/>
  <pageSetup paperSize="9" scale="6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90AAB-0E02-43FA-A346-5FC2C0605B21}">
  <sheetPr>
    <tabColor rgb="FFFFFF00"/>
  </sheetPr>
  <dimension ref="A1:AF50"/>
  <sheetViews>
    <sheetView view="pageBreakPreview" topLeftCell="A15" zoomScale="82" zoomScaleNormal="100" zoomScaleSheetLayoutView="82" workbookViewId="0">
      <selection activeCell="V35" sqref="V35"/>
    </sheetView>
  </sheetViews>
  <sheetFormatPr defaultColWidth="9.109375" defaultRowHeight="13.2"/>
  <cols>
    <col min="1" max="1" width="9" style="1" customWidth="1"/>
    <col min="2" max="2" width="56.109375" style="1" customWidth="1"/>
    <col min="3" max="3" width="10.88671875" style="1" customWidth="1"/>
    <col min="4" max="4" width="5.33203125" style="1" bestFit="1" customWidth="1"/>
    <col min="5" max="5" width="11.6640625" style="2" customWidth="1"/>
    <col min="6" max="6" width="15.6640625" style="2" customWidth="1"/>
    <col min="7" max="7" width="10.88671875" style="38" hidden="1" customWidth="1"/>
    <col min="8" max="8" width="14.109375" style="2" hidden="1" customWidth="1"/>
    <col min="9" max="9" width="2.44140625" style="1" hidden="1" customWidth="1"/>
    <col min="10" max="10" width="10.88671875" style="38" hidden="1" customWidth="1"/>
    <col min="11" max="11" width="10.88671875" style="3" hidden="1" customWidth="1"/>
    <col min="12" max="12" width="14.109375" style="2" hidden="1" customWidth="1"/>
    <col min="13" max="13" width="2.33203125" style="1" customWidth="1"/>
    <col min="14" max="14" width="11.5546875" style="45" customWidth="1"/>
    <col min="15" max="15" width="11.5546875" style="47" customWidth="1"/>
    <col min="16" max="16" width="12" style="49" bestFit="1" customWidth="1"/>
    <col min="17" max="17" width="2.44140625" style="1" hidden="1" customWidth="1"/>
    <col min="18" max="18" width="10.88671875" style="38" hidden="1" customWidth="1"/>
    <col min="19" max="19" width="10.88671875" style="3" hidden="1" customWidth="1"/>
    <col min="20" max="20" width="14.109375" style="2" hidden="1" customWidth="1"/>
    <col min="21" max="21" width="2.33203125" style="1" customWidth="1"/>
    <col min="22" max="22" width="10.88671875" style="38" customWidth="1"/>
    <col min="23" max="23" width="10.88671875" style="3" customWidth="1"/>
    <col min="24" max="24" width="14.109375" style="2" customWidth="1"/>
    <col min="25" max="25" width="2.33203125" style="1" customWidth="1"/>
    <col min="26" max="26" width="10.88671875" style="38" customWidth="1"/>
    <col min="27" max="27" width="10.88671875" style="3" customWidth="1"/>
    <col min="28" max="28" width="14.109375" style="2" customWidth="1"/>
    <col min="29" max="29" width="2.44140625" style="1" customWidth="1"/>
    <col min="30" max="30" width="10.88671875" style="38" customWidth="1"/>
    <col min="31" max="31" width="10.88671875" style="3" customWidth="1"/>
    <col min="32" max="32" width="14.109375" style="2" customWidth="1"/>
    <col min="33" max="16384" width="9.109375" style="1"/>
  </cols>
  <sheetData>
    <row r="1" spans="1:32" s="5" customFormat="1" ht="35.4" customHeight="1" thickBot="1">
      <c r="A1" s="566" t="s">
        <v>0</v>
      </c>
      <c r="B1" s="566"/>
      <c r="C1" s="566"/>
      <c r="D1" s="566"/>
      <c r="E1" s="566"/>
      <c r="F1" s="566"/>
      <c r="G1" s="566"/>
      <c r="H1" s="566"/>
      <c r="I1" s="4"/>
      <c r="J1" s="43"/>
      <c r="K1" s="4"/>
      <c r="L1" s="4"/>
      <c r="M1" s="4"/>
      <c r="N1" s="46"/>
      <c r="O1" s="48"/>
      <c r="P1" s="50"/>
      <c r="Q1" s="4"/>
      <c r="R1" s="43"/>
      <c r="S1" s="4"/>
      <c r="T1" s="4"/>
      <c r="U1" s="4"/>
      <c r="V1" s="43"/>
      <c r="W1" s="4"/>
      <c r="X1" s="4"/>
      <c r="Y1" s="4"/>
      <c r="Z1" s="43"/>
      <c r="AA1" s="4"/>
      <c r="AB1" s="4"/>
      <c r="AC1" s="4"/>
      <c r="AD1" s="43"/>
      <c r="AE1" s="4"/>
      <c r="AF1" s="4"/>
    </row>
    <row r="2" spans="1:32" s="5" customFormat="1" ht="21.6" customHeight="1" thickTop="1">
      <c r="A2" s="567" t="s">
        <v>1</v>
      </c>
      <c r="B2" s="569" t="s">
        <v>2</v>
      </c>
      <c r="C2" s="569" t="s">
        <v>3</v>
      </c>
      <c r="D2" s="569" t="s">
        <v>4</v>
      </c>
      <c r="E2" s="569" t="s">
        <v>5</v>
      </c>
      <c r="F2" s="571" t="s">
        <v>6</v>
      </c>
      <c r="G2" s="573" t="s">
        <v>7</v>
      </c>
      <c r="H2" s="565"/>
      <c r="J2" s="563" t="s">
        <v>8</v>
      </c>
      <c r="K2" s="564"/>
      <c r="L2" s="565"/>
      <c r="N2" s="563" t="s">
        <v>76</v>
      </c>
      <c r="O2" s="564"/>
      <c r="P2" s="565"/>
      <c r="R2" s="563" t="s">
        <v>8</v>
      </c>
      <c r="S2" s="564"/>
      <c r="T2" s="565"/>
      <c r="V2" s="563" t="s">
        <v>78</v>
      </c>
      <c r="W2" s="564"/>
      <c r="X2" s="565"/>
      <c r="Z2" s="563" t="s">
        <v>79</v>
      </c>
      <c r="AA2" s="564"/>
      <c r="AB2" s="565"/>
      <c r="AD2" s="563" t="s">
        <v>8</v>
      </c>
      <c r="AE2" s="564"/>
      <c r="AF2" s="565"/>
    </row>
    <row r="3" spans="1:32" s="5" customFormat="1" ht="62.25" customHeight="1">
      <c r="A3" s="568"/>
      <c r="B3" s="570"/>
      <c r="C3" s="570"/>
      <c r="D3" s="570"/>
      <c r="E3" s="570" t="s">
        <v>5</v>
      </c>
      <c r="F3" s="572" t="s">
        <v>6</v>
      </c>
      <c r="G3" s="87" t="s">
        <v>9</v>
      </c>
      <c r="H3" s="6" t="s">
        <v>10</v>
      </c>
      <c r="J3" s="39" t="s">
        <v>9</v>
      </c>
      <c r="K3" s="7" t="s">
        <v>11</v>
      </c>
      <c r="L3" s="6" t="s">
        <v>10</v>
      </c>
      <c r="N3" s="39" t="s">
        <v>42</v>
      </c>
      <c r="O3" s="7" t="s">
        <v>43</v>
      </c>
      <c r="P3" s="6" t="s">
        <v>6</v>
      </c>
      <c r="R3" s="39" t="s">
        <v>9</v>
      </c>
      <c r="S3" s="7" t="s">
        <v>11</v>
      </c>
      <c r="T3" s="6" t="s">
        <v>10</v>
      </c>
      <c r="V3" s="39" t="s">
        <v>9</v>
      </c>
      <c r="W3" s="7" t="s">
        <v>11</v>
      </c>
      <c r="X3" s="6" t="s">
        <v>10</v>
      </c>
      <c r="Z3" s="39" t="s">
        <v>9</v>
      </c>
      <c r="AA3" s="7" t="s">
        <v>11</v>
      </c>
      <c r="AB3" s="6" t="s">
        <v>10</v>
      </c>
      <c r="AD3" s="39" t="s">
        <v>9</v>
      </c>
      <c r="AE3" s="7" t="s">
        <v>11</v>
      </c>
      <c r="AF3" s="6" t="s">
        <v>10</v>
      </c>
    </row>
    <row r="4" spans="1:32">
      <c r="A4" s="8"/>
      <c r="B4" s="9"/>
      <c r="C4" s="9"/>
      <c r="D4" s="9"/>
      <c r="E4" s="10"/>
      <c r="F4" s="11"/>
      <c r="G4" s="88"/>
      <c r="H4" s="11"/>
      <c r="J4" s="40"/>
      <c r="K4" s="12"/>
      <c r="L4" s="11"/>
      <c r="N4" s="40"/>
      <c r="O4" s="12"/>
      <c r="P4" s="11"/>
      <c r="R4" s="40"/>
      <c r="S4" s="12"/>
      <c r="T4" s="11"/>
      <c r="V4" s="40"/>
      <c r="W4" s="12"/>
      <c r="X4" s="11"/>
      <c r="Z4" s="40"/>
      <c r="AA4" s="12"/>
      <c r="AB4" s="11"/>
      <c r="AD4" s="40"/>
      <c r="AE4" s="12"/>
      <c r="AF4" s="11"/>
    </row>
    <row r="5" spans="1:32">
      <c r="A5" s="13"/>
      <c r="B5" s="14" t="s">
        <v>12</v>
      </c>
      <c r="C5" s="15"/>
      <c r="D5" s="15"/>
      <c r="E5" s="10"/>
      <c r="F5" s="11"/>
      <c r="G5" s="88"/>
      <c r="H5" s="11"/>
      <c r="J5" s="40"/>
      <c r="K5" s="12"/>
      <c r="L5" s="11"/>
      <c r="N5" s="40"/>
      <c r="O5" s="12"/>
      <c r="P5" s="11"/>
      <c r="R5" s="40"/>
      <c r="S5" s="12"/>
      <c r="T5" s="11"/>
      <c r="V5" s="40"/>
      <c r="W5" s="12"/>
      <c r="X5" s="11"/>
      <c r="Z5" s="40"/>
      <c r="AA5" s="12"/>
      <c r="AB5" s="11"/>
      <c r="AD5" s="40"/>
      <c r="AE5" s="12"/>
      <c r="AF5" s="11"/>
    </row>
    <row r="6" spans="1:32">
      <c r="A6" s="13"/>
      <c r="B6" s="15"/>
      <c r="C6" s="15"/>
      <c r="D6" s="15"/>
      <c r="E6" s="10"/>
      <c r="F6" s="11"/>
      <c r="G6" s="88"/>
      <c r="H6" s="11"/>
      <c r="J6" s="44">
        <v>1</v>
      </c>
      <c r="K6" s="12"/>
      <c r="L6" s="11"/>
      <c r="N6" s="44"/>
      <c r="O6" s="12"/>
      <c r="P6" s="11"/>
      <c r="R6" s="44">
        <v>1</v>
      </c>
      <c r="S6" s="12"/>
      <c r="T6" s="11"/>
      <c r="V6" s="44"/>
      <c r="W6" s="12"/>
      <c r="X6" s="11"/>
      <c r="Z6" s="44"/>
      <c r="AA6" s="12"/>
      <c r="AB6" s="11"/>
      <c r="AD6" s="44">
        <v>1</v>
      </c>
      <c r="AE6" s="12"/>
      <c r="AF6" s="11"/>
    </row>
    <row r="7" spans="1:32">
      <c r="A7" s="13"/>
      <c r="B7" s="14" t="s">
        <v>13</v>
      </c>
      <c r="C7" s="15"/>
      <c r="D7" s="15"/>
      <c r="E7" s="10"/>
      <c r="F7" s="11"/>
      <c r="G7" s="88"/>
      <c r="H7" s="11"/>
      <c r="J7" s="40"/>
      <c r="K7" s="12"/>
      <c r="L7" s="11"/>
      <c r="N7" s="40"/>
      <c r="O7" s="12"/>
      <c r="P7" s="11"/>
      <c r="R7" s="40"/>
      <c r="S7" s="12"/>
      <c r="T7" s="11"/>
      <c r="V7" s="40"/>
      <c r="W7" s="12"/>
      <c r="X7" s="11"/>
      <c r="Z7" s="40"/>
      <c r="AA7" s="12"/>
      <c r="AB7" s="11"/>
      <c r="AD7" s="40"/>
      <c r="AE7" s="12"/>
      <c r="AF7" s="11"/>
    </row>
    <row r="8" spans="1:32" ht="20.25" customHeight="1">
      <c r="A8" s="13"/>
      <c r="B8" s="15"/>
      <c r="C8" s="15"/>
      <c r="D8" s="15"/>
      <c r="E8" s="10"/>
      <c r="F8" s="11"/>
      <c r="G8" s="88"/>
      <c r="H8" s="11"/>
      <c r="J8" s="40"/>
      <c r="K8" s="12"/>
      <c r="L8" s="11"/>
      <c r="N8" s="40"/>
      <c r="O8" s="12"/>
      <c r="P8" s="11"/>
      <c r="R8" s="40"/>
      <c r="S8" s="12"/>
      <c r="T8" s="11"/>
      <c r="V8" s="40"/>
      <c r="W8" s="12"/>
      <c r="X8" s="11"/>
      <c r="Z8" s="40"/>
      <c r="AA8" s="12"/>
      <c r="AB8" s="11"/>
      <c r="AD8" s="40"/>
      <c r="AE8" s="12"/>
      <c r="AF8" s="11"/>
    </row>
    <row r="9" spans="1:32" ht="60.75" customHeight="1">
      <c r="A9" s="13"/>
      <c r="B9" s="16" t="s">
        <v>14</v>
      </c>
      <c r="C9" s="15"/>
      <c r="D9" s="15"/>
      <c r="E9" s="10"/>
      <c r="F9" s="11"/>
      <c r="G9" s="88"/>
      <c r="H9" s="11"/>
      <c r="J9" s="40"/>
      <c r="K9" s="12"/>
      <c r="L9" s="11"/>
      <c r="N9" s="40"/>
      <c r="O9" s="12"/>
      <c r="P9" s="11"/>
      <c r="R9" s="40"/>
      <c r="S9" s="12"/>
      <c r="T9" s="11"/>
      <c r="V9" s="40"/>
      <c r="W9" s="12"/>
      <c r="X9" s="11"/>
      <c r="Z9" s="40"/>
      <c r="AA9" s="12"/>
      <c r="AB9" s="11"/>
      <c r="AD9" s="40"/>
      <c r="AE9" s="12"/>
      <c r="AF9" s="11"/>
    </row>
    <row r="10" spans="1:32" s="22" customFormat="1">
      <c r="A10" s="17"/>
      <c r="B10" s="18"/>
      <c r="C10" s="18"/>
      <c r="D10" s="18"/>
      <c r="E10" s="19"/>
      <c r="F10" s="21"/>
      <c r="G10" s="89"/>
      <c r="H10" s="21"/>
      <c r="J10" s="41"/>
      <c r="K10" s="23"/>
      <c r="L10" s="21"/>
      <c r="N10" s="41"/>
      <c r="O10" s="23"/>
      <c r="P10" s="21"/>
      <c r="R10" s="41"/>
      <c r="S10" s="23"/>
      <c r="T10" s="21"/>
      <c r="V10" s="41"/>
      <c r="W10" s="23"/>
      <c r="X10" s="21"/>
      <c r="Z10" s="41"/>
      <c r="AA10" s="23"/>
      <c r="AB10" s="21"/>
      <c r="AD10" s="41"/>
      <c r="AE10" s="23"/>
      <c r="AF10" s="21"/>
    </row>
    <row r="11" spans="1:32" s="22" customFormat="1">
      <c r="A11" s="17"/>
      <c r="B11" s="24" t="s">
        <v>15</v>
      </c>
      <c r="C11" s="18"/>
      <c r="D11" s="18"/>
      <c r="E11" s="19"/>
      <c r="F11" s="21"/>
      <c r="G11" s="89"/>
      <c r="H11" s="21"/>
      <c r="J11" s="41"/>
      <c r="K11" s="23"/>
      <c r="L11" s="21"/>
      <c r="N11" s="41"/>
      <c r="O11" s="23"/>
      <c r="P11" s="21"/>
      <c r="R11" s="41"/>
      <c r="S11" s="23"/>
      <c r="T11" s="21"/>
      <c r="V11" s="41"/>
      <c r="W11" s="23"/>
      <c r="X11" s="21"/>
      <c r="Z11" s="41"/>
      <c r="AA11" s="23"/>
      <c r="AB11" s="21"/>
      <c r="AD11" s="41"/>
      <c r="AE11" s="23"/>
      <c r="AF11" s="21"/>
    </row>
    <row r="12" spans="1:32" s="22" customFormat="1">
      <c r="A12" s="17"/>
      <c r="B12" s="18"/>
      <c r="C12" s="18"/>
      <c r="D12" s="18"/>
      <c r="E12" s="19"/>
      <c r="F12" s="21"/>
      <c r="G12" s="89"/>
      <c r="H12" s="21"/>
      <c r="J12" s="41"/>
      <c r="K12" s="23"/>
      <c r="L12" s="21"/>
      <c r="N12" s="41"/>
      <c r="O12" s="23"/>
      <c r="P12" s="21"/>
      <c r="R12" s="41"/>
      <c r="S12" s="23"/>
      <c r="T12" s="21"/>
      <c r="V12" s="41"/>
      <c r="W12" s="23"/>
      <c r="X12" s="21"/>
      <c r="Z12" s="41"/>
      <c r="AA12" s="23"/>
      <c r="AB12" s="21"/>
      <c r="AD12" s="41"/>
      <c r="AE12" s="23"/>
      <c r="AF12" s="21"/>
    </row>
    <row r="13" spans="1:32" s="22" customFormat="1" ht="38.25" customHeight="1">
      <c r="A13" s="25" t="s">
        <v>16</v>
      </c>
      <c r="B13" s="26" t="s">
        <v>17</v>
      </c>
      <c r="C13" s="27">
        <v>876</v>
      </c>
      <c r="D13" s="28" t="s">
        <v>18</v>
      </c>
      <c r="E13" s="19">
        <v>295</v>
      </c>
      <c r="F13" s="21">
        <f>E13*C13</f>
        <v>258420</v>
      </c>
      <c r="G13" s="89"/>
      <c r="H13" s="21"/>
      <c r="J13" s="41">
        <f>$J$6-G13</f>
        <v>1</v>
      </c>
      <c r="K13" s="20">
        <f>J13*C13</f>
        <v>876</v>
      </c>
      <c r="L13" s="21">
        <f>K13*E13</f>
        <v>258420</v>
      </c>
      <c r="N13" s="41"/>
      <c r="O13" s="20"/>
      <c r="P13" s="21"/>
      <c r="R13" s="41">
        <f>$R$6-N13</f>
        <v>1</v>
      </c>
      <c r="S13" s="20">
        <f>R13*C13</f>
        <v>876</v>
      </c>
      <c r="T13" s="21">
        <f>S13*E13</f>
        <v>258420</v>
      </c>
      <c r="V13" s="41">
        <f>Z13-N13</f>
        <v>0</v>
      </c>
      <c r="W13" s="20">
        <f>AA13-O13</f>
        <v>0</v>
      </c>
      <c r="X13" s="21">
        <f>AB13-P13</f>
        <v>0</v>
      </c>
      <c r="Z13" s="41"/>
      <c r="AA13" s="20">
        <f>Z13*C13</f>
        <v>0</v>
      </c>
      <c r="AB13" s="21">
        <f>AA13*E13</f>
        <v>0</v>
      </c>
      <c r="AD13" s="41">
        <f>AE13/C13</f>
        <v>1</v>
      </c>
      <c r="AE13" s="20">
        <f>C13-AA13</f>
        <v>876</v>
      </c>
      <c r="AF13" s="21">
        <f>AE13*E13</f>
        <v>258420</v>
      </c>
    </row>
    <row r="14" spans="1:32" s="22" customFormat="1">
      <c r="A14" s="25"/>
      <c r="B14" s="26"/>
      <c r="C14" s="27"/>
      <c r="D14" s="28"/>
      <c r="E14" s="19"/>
      <c r="F14" s="21"/>
      <c r="G14" s="89"/>
      <c r="H14" s="21"/>
      <c r="J14" s="41"/>
      <c r="K14" s="23"/>
      <c r="L14" s="21"/>
      <c r="N14" s="41"/>
      <c r="O14" s="23"/>
      <c r="P14" s="21"/>
      <c r="R14" s="41"/>
      <c r="S14" s="23"/>
      <c r="T14" s="21"/>
      <c r="V14" s="41"/>
      <c r="W14" s="23"/>
      <c r="X14" s="21"/>
      <c r="Z14" s="41"/>
      <c r="AA14" s="23"/>
      <c r="AB14" s="21"/>
      <c r="AD14" s="41"/>
      <c r="AE14" s="23"/>
      <c r="AF14" s="21"/>
    </row>
    <row r="15" spans="1:32" s="22" customFormat="1" ht="26.4">
      <c r="A15" s="25" t="s">
        <v>19</v>
      </c>
      <c r="B15" s="26" t="s">
        <v>20</v>
      </c>
      <c r="C15" s="27">
        <v>692</v>
      </c>
      <c r="D15" s="28" t="s">
        <v>18</v>
      </c>
      <c r="E15" s="19">
        <v>319</v>
      </c>
      <c r="F15" s="21">
        <f>E15*C15</f>
        <v>220748</v>
      </c>
      <c r="G15" s="89">
        <v>0.89804404624277456</v>
      </c>
      <c r="H15" s="21">
        <f>G15*F15</f>
        <v>198241.42712000001</v>
      </c>
      <c r="J15" s="41">
        <f>$J$6-G15</f>
        <v>0.10195595375722544</v>
      </c>
      <c r="K15" s="20">
        <f>J15*C15</f>
        <v>70.553520000000006</v>
      </c>
      <c r="L15" s="21">
        <f>K15*E15</f>
        <v>22506.572880000003</v>
      </c>
      <c r="M15" s="29"/>
      <c r="N15" s="41">
        <v>0.89434566416184968</v>
      </c>
      <c r="O15" s="20">
        <f>N15*C15</f>
        <v>618.88719960000003</v>
      </c>
      <c r="P15" s="21">
        <v>197425.0166724</v>
      </c>
      <c r="R15" s="41">
        <f>$R$6-N15</f>
        <v>0.10565433583815032</v>
      </c>
      <c r="S15" s="20">
        <f>R15*C15</f>
        <v>73.112800400000012</v>
      </c>
      <c r="T15" s="21">
        <f>S15*E15</f>
        <v>23322.983327600003</v>
      </c>
      <c r="U15" s="29"/>
      <c r="V15" s="41">
        <f>Z15-N15</f>
        <v>0</v>
      </c>
      <c r="W15" s="20">
        <f>AA15-O15</f>
        <v>0</v>
      </c>
      <c r="X15" s="21">
        <f>AB15-P15</f>
        <v>0</v>
      </c>
      <c r="Y15" s="29"/>
      <c r="Z15" s="41">
        <v>0.89434566416184968</v>
      </c>
      <c r="AA15" s="20">
        <f>Z15*C15</f>
        <v>618.88719960000003</v>
      </c>
      <c r="AB15" s="21">
        <f>AA15*E15</f>
        <v>197425.0166724</v>
      </c>
      <c r="AD15" s="41">
        <f>AE15/C15</f>
        <v>0.10565433583815025</v>
      </c>
      <c r="AE15" s="20">
        <f>C15-AA15</f>
        <v>73.112800399999969</v>
      </c>
      <c r="AF15" s="21">
        <f>AE15*E15</f>
        <v>23322.983327599992</v>
      </c>
    </row>
    <row r="16" spans="1:32" s="22" customFormat="1">
      <c r="A16" s="30"/>
      <c r="B16" s="31"/>
      <c r="C16" s="18"/>
      <c r="D16" s="18"/>
      <c r="E16" s="19"/>
      <c r="F16" s="21"/>
      <c r="G16" s="89"/>
      <c r="H16" s="21"/>
      <c r="J16" s="41"/>
      <c r="K16" s="23"/>
      <c r="L16" s="21"/>
      <c r="N16" s="41"/>
      <c r="O16" s="23"/>
      <c r="P16" s="21"/>
      <c r="R16" s="41"/>
      <c r="S16" s="23"/>
      <c r="T16" s="21"/>
      <c r="V16" s="41"/>
      <c r="W16" s="23"/>
      <c r="X16" s="21"/>
      <c r="Z16" s="41"/>
      <c r="AA16" s="23"/>
      <c r="AB16" s="21"/>
      <c r="AD16" s="41"/>
      <c r="AE16" s="23"/>
      <c r="AF16" s="21"/>
    </row>
    <row r="17" spans="1:32" s="22" customFormat="1" ht="26.4">
      <c r="A17" s="25" t="s">
        <v>21</v>
      </c>
      <c r="B17" s="26" t="s">
        <v>22</v>
      </c>
      <c r="C17" s="27">
        <v>266</v>
      </c>
      <c r="D17" s="28" t="s">
        <v>18</v>
      </c>
      <c r="E17" s="19">
        <v>347</v>
      </c>
      <c r="F17" s="21">
        <f>E17*C17</f>
        <v>92302</v>
      </c>
      <c r="G17" s="89"/>
      <c r="H17" s="21"/>
      <c r="J17" s="41">
        <f>$J$6-G17</f>
        <v>1</v>
      </c>
      <c r="K17" s="20">
        <f>J17*C17</f>
        <v>266</v>
      </c>
      <c r="L17" s="21">
        <f>K17*E17</f>
        <v>92302</v>
      </c>
      <c r="N17" s="41"/>
      <c r="O17" s="20"/>
      <c r="P17" s="21"/>
      <c r="R17" s="41">
        <f>$R$6-N17</f>
        <v>1</v>
      </c>
      <c r="S17" s="20">
        <f>R17*C17</f>
        <v>266</v>
      </c>
      <c r="T17" s="21">
        <f>S17*E17</f>
        <v>92302</v>
      </c>
      <c r="V17" s="41">
        <f>Z17-N17</f>
        <v>0</v>
      </c>
      <c r="W17" s="20">
        <f>AA17-O17</f>
        <v>0</v>
      </c>
      <c r="X17" s="21">
        <f>AB17-P17</f>
        <v>0</v>
      </c>
      <c r="Z17" s="41"/>
      <c r="AA17" s="20">
        <f>Z17*C17</f>
        <v>0</v>
      </c>
      <c r="AB17" s="21">
        <f>AA17*E17</f>
        <v>0</v>
      </c>
      <c r="AD17" s="41">
        <f>AE17/C17</f>
        <v>1</v>
      </c>
      <c r="AE17" s="20">
        <f>C17-AA17</f>
        <v>266</v>
      </c>
      <c r="AF17" s="21">
        <f>AE17*E17</f>
        <v>92302</v>
      </c>
    </row>
    <row r="18" spans="1:32" s="22" customFormat="1">
      <c r="A18" s="30"/>
      <c r="B18" s="31"/>
      <c r="C18" s="18"/>
      <c r="D18" s="18"/>
      <c r="E18" s="19"/>
      <c r="F18" s="21"/>
      <c r="G18" s="89"/>
      <c r="H18" s="21"/>
      <c r="J18" s="41"/>
      <c r="K18" s="23"/>
      <c r="L18" s="21"/>
      <c r="N18" s="41"/>
      <c r="O18" s="23"/>
      <c r="P18" s="21"/>
      <c r="R18" s="41"/>
      <c r="S18" s="23"/>
      <c r="T18" s="21"/>
      <c r="V18" s="41"/>
      <c r="W18" s="23"/>
      <c r="X18" s="21"/>
      <c r="Z18" s="41"/>
      <c r="AA18" s="23"/>
      <c r="AB18" s="21"/>
      <c r="AD18" s="41"/>
      <c r="AE18" s="23"/>
      <c r="AF18" s="21"/>
    </row>
    <row r="19" spans="1:32" s="22" customFormat="1" ht="26.4">
      <c r="A19" s="25" t="s">
        <v>23</v>
      </c>
      <c r="B19" s="26" t="s">
        <v>24</v>
      </c>
      <c r="C19" s="27">
        <v>682</v>
      </c>
      <c r="D19" s="28" t="s">
        <v>18</v>
      </c>
      <c r="E19" s="19">
        <v>380</v>
      </c>
      <c r="F19" s="21">
        <f>E19*C19</f>
        <v>259160</v>
      </c>
      <c r="G19" s="89">
        <v>0.95739161290322572</v>
      </c>
      <c r="H19" s="21">
        <f>G19*F19</f>
        <v>248117.61039999998</v>
      </c>
      <c r="J19" s="41">
        <f>$J$6-G19</f>
        <v>4.2608387096774281E-2</v>
      </c>
      <c r="K19" s="20">
        <f>J19*C19</f>
        <v>29.058920000000061</v>
      </c>
      <c r="L19" s="21">
        <f>K19*E19</f>
        <v>11042.389600000022</v>
      </c>
      <c r="M19" s="29"/>
      <c r="N19" s="41">
        <v>0.99134181818181799</v>
      </c>
      <c r="O19" s="20">
        <f>N19*C19</f>
        <v>676.09511999999984</v>
      </c>
      <c r="P19" s="21">
        <v>256916.14559999996</v>
      </c>
      <c r="R19" s="41">
        <f>$R$6-N19</f>
        <v>8.6581818181820092E-3</v>
      </c>
      <c r="S19" s="20">
        <f>R19*C19</f>
        <v>5.90488000000013</v>
      </c>
      <c r="T19" s="21">
        <f>S19*E19</f>
        <v>2243.8544000000493</v>
      </c>
      <c r="U19" s="29"/>
      <c r="V19" s="41">
        <f>Z19-N19</f>
        <v>0</v>
      </c>
      <c r="W19" s="20">
        <f>AA19-O19</f>
        <v>0</v>
      </c>
      <c r="X19" s="21">
        <f>AB19-P19</f>
        <v>0</v>
      </c>
      <c r="Y19" s="29"/>
      <c r="Z19" s="41">
        <v>0.99134181818181799</v>
      </c>
      <c r="AA19" s="20">
        <f>Z19*C19</f>
        <v>676.09511999999984</v>
      </c>
      <c r="AB19" s="21">
        <f>AA19*E19</f>
        <v>256916.14559999993</v>
      </c>
      <c r="AD19" s="41">
        <f>AE19/C19</f>
        <v>8.658181818182056E-3</v>
      </c>
      <c r="AE19" s="20">
        <f>C19-AA19</f>
        <v>5.904880000000162</v>
      </c>
      <c r="AF19" s="21">
        <f>AE19*E19</f>
        <v>2243.8544000000616</v>
      </c>
    </row>
    <row r="20" spans="1:32" s="22" customFormat="1">
      <c r="A20" s="30"/>
      <c r="B20" s="31"/>
      <c r="C20" s="18"/>
      <c r="D20" s="18"/>
      <c r="E20" s="19"/>
      <c r="F20" s="21"/>
      <c r="G20" s="89"/>
      <c r="H20" s="21"/>
      <c r="J20" s="41"/>
      <c r="K20" s="23"/>
      <c r="L20" s="21"/>
      <c r="N20" s="41"/>
      <c r="O20" s="23"/>
      <c r="P20" s="21"/>
      <c r="R20" s="41"/>
      <c r="S20" s="23"/>
      <c r="T20" s="21"/>
      <c r="V20" s="41"/>
      <c r="W20" s="23"/>
      <c r="X20" s="21"/>
      <c r="Z20" s="41"/>
      <c r="AA20" s="23"/>
      <c r="AB20" s="21"/>
      <c r="AD20" s="41"/>
      <c r="AE20" s="23"/>
      <c r="AF20" s="21"/>
    </row>
    <row r="21" spans="1:32" s="22" customFormat="1" ht="26.4">
      <c r="A21" s="25" t="s">
        <v>25</v>
      </c>
      <c r="B21" s="26" t="s">
        <v>26</v>
      </c>
      <c r="C21" s="27">
        <v>176</v>
      </c>
      <c r="D21" s="28" t="s">
        <v>18</v>
      </c>
      <c r="E21" s="19">
        <v>415</v>
      </c>
      <c r="F21" s="21">
        <f>E21*C21</f>
        <v>73040</v>
      </c>
      <c r="G21" s="89"/>
      <c r="H21" s="21"/>
      <c r="J21" s="41">
        <f>$J$6-G21</f>
        <v>1</v>
      </c>
      <c r="K21" s="20">
        <f>J21*C21</f>
        <v>176</v>
      </c>
      <c r="L21" s="21">
        <f>K21*E21</f>
        <v>73040</v>
      </c>
      <c r="N21" s="41"/>
      <c r="O21" s="20"/>
      <c r="P21" s="21"/>
      <c r="R21" s="41">
        <f>$R$6-N21</f>
        <v>1</v>
      </c>
      <c r="S21" s="20">
        <f>R21*C21</f>
        <v>176</v>
      </c>
      <c r="T21" s="21">
        <f>S21*E21</f>
        <v>73040</v>
      </c>
      <c r="V21" s="41">
        <f>Z21-N21</f>
        <v>0</v>
      </c>
      <c r="W21" s="20">
        <f>AA21-O21</f>
        <v>0</v>
      </c>
      <c r="X21" s="21">
        <f>AB21-P21</f>
        <v>0</v>
      </c>
      <c r="Z21" s="41"/>
      <c r="AA21" s="20">
        <f>Z21*C21</f>
        <v>0</v>
      </c>
      <c r="AB21" s="21">
        <f>AA21*E21</f>
        <v>0</v>
      </c>
      <c r="AD21" s="41">
        <f>AE21/C21</f>
        <v>1</v>
      </c>
      <c r="AE21" s="20">
        <f>C21-AA21</f>
        <v>176</v>
      </c>
      <c r="AF21" s="21">
        <f>AE21*E21</f>
        <v>73040</v>
      </c>
    </row>
    <row r="22" spans="1:32" s="22" customFormat="1">
      <c r="A22" s="30"/>
      <c r="B22" s="31"/>
      <c r="C22" s="18"/>
      <c r="D22" s="18"/>
      <c r="E22" s="19"/>
      <c r="F22" s="21"/>
      <c r="G22" s="89"/>
      <c r="H22" s="21"/>
      <c r="J22" s="41"/>
      <c r="K22" s="23"/>
      <c r="L22" s="21"/>
      <c r="N22" s="41"/>
      <c r="O22" s="23"/>
      <c r="P22" s="21"/>
      <c r="R22" s="41"/>
      <c r="S22" s="23"/>
      <c r="T22" s="21"/>
      <c r="V22" s="41"/>
      <c r="W22" s="23"/>
      <c r="X22" s="21"/>
      <c r="Z22" s="41"/>
      <c r="AA22" s="23"/>
      <c r="AB22" s="21"/>
      <c r="AD22" s="41"/>
      <c r="AE22" s="23"/>
      <c r="AF22" s="21"/>
    </row>
    <row r="23" spans="1:32" s="22" customFormat="1" ht="26.4">
      <c r="A23" s="25" t="s">
        <v>27</v>
      </c>
      <c r="B23" s="26" t="s">
        <v>28</v>
      </c>
      <c r="C23" s="27">
        <v>854</v>
      </c>
      <c r="D23" s="28" t="s">
        <v>18</v>
      </c>
      <c r="E23" s="19">
        <v>435</v>
      </c>
      <c r="F23" s="21">
        <f>E23*C23</f>
        <v>371490</v>
      </c>
      <c r="G23" s="89">
        <v>0.20256955503512877</v>
      </c>
      <c r="H23" s="21">
        <f>G23*F23</f>
        <v>75252.563999999984</v>
      </c>
      <c r="J23" s="41">
        <f>$J$6-G23</f>
        <v>0.79743044496487125</v>
      </c>
      <c r="K23" s="20">
        <f>J23*C23</f>
        <v>681.00560000000007</v>
      </c>
      <c r="L23" s="21">
        <f>K23*E23</f>
        <v>296237.43600000005</v>
      </c>
      <c r="M23" s="29"/>
      <c r="N23" s="41">
        <v>0.33994799999999997</v>
      </c>
      <c r="O23" s="20">
        <f>N23*C23</f>
        <v>290.31559199999998</v>
      </c>
      <c r="P23" s="21">
        <v>126287.28251999999</v>
      </c>
      <c r="R23" s="41">
        <f>$R$6-N23</f>
        <v>0.66005200000000008</v>
      </c>
      <c r="S23" s="20">
        <f>R23*C23</f>
        <v>563.68440800000008</v>
      </c>
      <c r="T23" s="21">
        <f>S23*E23</f>
        <v>245202.71748000002</v>
      </c>
      <c r="U23" s="29"/>
      <c r="V23" s="41">
        <f>Z23-N23</f>
        <v>0</v>
      </c>
      <c r="W23" s="20">
        <f>AA23-O23</f>
        <v>0</v>
      </c>
      <c r="X23" s="21">
        <f>AB23-P23</f>
        <v>0</v>
      </c>
      <c r="Y23" s="29"/>
      <c r="Z23" s="41">
        <v>0.33994799999999997</v>
      </c>
      <c r="AA23" s="20">
        <f>Z23*C23</f>
        <v>290.31559199999998</v>
      </c>
      <c r="AB23" s="21">
        <f>AA23*E23</f>
        <v>126287.28251999999</v>
      </c>
      <c r="AD23" s="41">
        <f>AE23/C23</f>
        <v>0.66005200000000008</v>
      </c>
      <c r="AE23" s="20">
        <f>C23-AA23</f>
        <v>563.68440800000008</v>
      </c>
      <c r="AF23" s="21">
        <f>AE23*E23</f>
        <v>245202.71748000002</v>
      </c>
    </row>
    <row r="24" spans="1:32" s="22" customFormat="1">
      <c r="A24" s="30"/>
      <c r="B24" s="31"/>
      <c r="C24" s="18"/>
      <c r="D24" s="18"/>
      <c r="E24" s="19"/>
      <c r="F24" s="21"/>
      <c r="G24" s="89"/>
      <c r="H24" s="21"/>
      <c r="J24" s="41"/>
      <c r="K24" s="23"/>
      <c r="L24" s="21"/>
      <c r="N24" s="41"/>
      <c r="O24" s="23"/>
      <c r="P24" s="21"/>
      <c r="R24" s="41"/>
      <c r="S24" s="23"/>
      <c r="T24" s="21"/>
      <c r="V24" s="41"/>
      <c r="W24" s="23"/>
      <c r="X24" s="21"/>
      <c r="Z24" s="41"/>
      <c r="AA24" s="23"/>
      <c r="AB24" s="21"/>
      <c r="AD24" s="41"/>
      <c r="AE24" s="23"/>
      <c r="AF24" s="21"/>
    </row>
    <row r="25" spans="1:32" s="22" customFormat="1" ht="26.4">
      <c r="A25" s="25" t="s">
        <v>29</v>
      </c>
      <c r="B25" s="26" t="s">
        <v>30</v>
      </c>
      <c r="C25" s="27">
        <v>422</v>
      </c>
      <c r="D25" s="28" t="s">
        <v>18</v>
      </c>
      <c r="E25" s="19">
        <v>500</v>
      </c>
      <c r="F25" s="21">
        <f>E25*C25</f>
        <v>211000</v>
      </c>
      <c r="G25" s="89">
        <v>0.31074824644549748</v>
      </c>
      <c r="H25" s="21">
        <f>G25*F25</f>
        <v>65567.879999999961</v>
      </c>
      <c r="J25" s="41">
        <f>$J$6-G25</f>
        <v>0.68925175355450252</v>
      </c>
      <c r="K25" s="20">
        <f>J25*C25</f>
        <v>290.86424000000005</v>
      </c>
      <c r="L25" s="21">
        <f>K25*E25</f>
        <v>145432.12000000002</v>
      </c>
      <c r="M25" s="29"/>
      <c r="N25" s="41">
        <v>0.32</v>
      </c>
      <c r="O25" s="20">
        <f>N25*C25</f>
        <v>135.04</v>
      </c>
      <c r="P25" s="21">
        <v>67520</v>
      </c>
      <c r="R25" s="41">
        <f>$R$6-N25</f>
        <v>0.67999999999999994</v>
      </c>
      <c r="S25" s="20">
        <f>R25*C25</f>
        <v>286.95999999999998</v>
      </c>
      <c r="T25" s="21">
        <f>S25*E25</f>
        <v>143480</v>
      </c>
      <c r="U25" s="29"/>
      <c r="V25" s="41">
        <f>Z25-N25</f>
        <v>0</v>
      </c>
      <c r="W25" s="20">
        <f>AA25-O25</f>
        <v>0</v>
      </c>
      <c r="X25" s="21">
        <f>AB25-P25</f>
        <v>0</v>
      </c>
      <c r="Y25" s="29"/>
      <c r="Z25" s="41">
        <v>0.32</v>
      </c>
      <c r="AA25" s="20">
        <f>Z25*C25</f>
        <v>135.04</v>
      </c>
      <c r="AB25" s="21">
        <f>AA25*E25</f>
        <v>67520</v>
      </c>
      <c r="AD25" s="41">
        <f>AE25/C25</f>
        <v>0.68</v>
      </c>
      <c r="AE25" s="20">
        <f>C25-AA25</f>
        <v>286.96000000000004</v>
      </c>
      <c r="AF25" s="21">
        <f>AE25*E25</f>
        <v>143480.00000000003</v>
      </c>
    </row>
    <row r="26" spans="1:32" s="22" customFormat="1">
      <c r="A26" s="30"/>
      <c r="B26" s="31"/>
      <c r="C26" s="18"/>
      <c r="D26" s="18"/>
      <c r="E26" s="19"/>
      <c r="F26" s="21"/>
      <c r="G26" s="89"/>
      <c r="H26" s="21"/>
      <c r="J26" s="41"/>
      <c r="K26" s="23"/>
      <c r="L26" s="21"/>
      <c r="N26" s="41"/>
      <c r="O26" s="23"/>
      <c r="P26" s="21"/>
      <c r="R26" s="41"/>
      <c r="S26" s="23"/>
      <c r="T26" s="21"/>
      <c r="V26" s="41"/>
      <c r="W26" s="23"/>
      <c r="X26" s="21"/>
      <c r="Z26" s="41"/>
      <c r="AA26" s="23"/>
      <c r="AB26" s="21"/>
      <c r="AD26" s="41"/>
      <c r="AE26" s="23"/>
      <c r="AF26" s="21"/>
    </row>
    <row r="27" spans="1:32" s="22" customFormat="1" ht="26.4">
      <c r="A27" s="30"/>
      <c r="B27" s="32" t="s">
        <v>31</v>
      </c>
      <c r="C27" s="18"/>
      <c r="D27" s="18"/>
      <c r="E27" s="19"/>
      <c r="F27" s="21"/>
      <c r="G27" s="89"/>
      <c r="H27" s="21"/>
      <c r="J27" s="41"/>
      <c r="K27" s="23"/>
      <c r="L27" s="21"/>
      <c r="N27" s="41"/>
      <c r="O27" s="23"/>
      <c r="P27" s="21"/>
      <c r="R27" s="41"/>
      <c r="S27" s="23"/>
      <c r="T27" s="21"/>
      <c r="V27" s="41"/>
      <c r="W27" s="23"/>
      <c r="X27" s="21"/>
      <c r="Z27" s="41"/>
      <c r="AA27" s="23"/>
      <c r="AB27" s="21"/>
      <c r="AD27" s="41"/>
      <c r="AE27" s="23"/>
      <c r="AF27" s="21"/>
    </row>
    <row r="28" spans="1:32" s="22" customFormat="1">
      <c r="A28" s="30"/>
      <c r="B28" s="31"/>
      <c r="C28" s="18"/>
      <c r="D28" s="18"/>
      <c r="E28" s="19"/>
      <c r="F28" s="21"/>
      <c r="G28" s="89"/>
      <c r="H28" s="21"/>
      <c r="J28" s="41"/>
      <c r="K28" s="23"/>
      <c r="L28" s="21"/>
      <c r="N28" s="41"/>
      <c r="O28" s="23"/>
      <c r="P28" s="21"/>
      <c r="R28" s="41"/>
      <c r="S28" s="23"/>
      <c r="T28" s="21"/>
      <c r="V28" s="41"/>
      <c r="W28" s="23"/>
      <c r="X28" s="21"/>
      <c r="Z28" s="41"/>
      <c r="AA28" s="23"/>
      <c r="AB28" s="21"/>
      <c r="AD28" s="41"/>
      <c r="AE28" s="23"/>
      <c r="AF28" s="21"/>
    </row>
    <row r="29" spans="1:32" s="22" customFormat="1" ht="26.4">
      <c r="A29" s="25" t="s">
        <v>32</v>
      </c>
      <c r="B29" s="26" t="s">
        <v>17</v>
      </c>
      <c r="C29" s="27">
        <v>88</v>
      </c>
      <c r="D29" s="28" t="s">
        <v>18</v>
      </c>
      <c r="E29" s="19">
        <v>400</v>
      </c>
      <c r="F29" s="21">
        <f>E29*C29</f>
        <v>35200</v>
      </c>
      <c r="G29" s="89"/>
      <c r="H29" s="21"/>
      <c r="J29" s="41">
        <f>$J$6-G29</f>
        <v>1</v>
      </c>
      <c r="K29" s="20">
        <f>J29*C29</f>
        <v>88</v>
      </c>
      <c r="L29" s="21">
        <f>K29*E29</f>
        <v>35200</v>
      </c>
      <c r="N29" s="41">
        <v>0</v>
      </c>
      <c r="O29" s="20">
        <f>N29*C29</f>
        <v>0</v>
      </c>
      <c r="P29" s="21">
        <f>O29*E29</f>
        <v>0</v>
      </c>
      <c r="R29" s="41">
        <f>$R$6-N29</f>
        <v>1</v>
      </c>
      <c r="S29" s="20">
        <f>R29*C29</f>
        <v>88</v>
      </c>
      <c r="T29" s="21">
        <f>S29*E29</f>
        <v>35200</v>
      </c>
      <c r="V29" s="41">
        <f>Z29-N29</f>
        <v>0</v>
      </c>
      <c r="W29" s="20">
        <f>AA29-O29</f>
        <v>0</v>
      </c>
      <c r="X29" s="21">
        <f>AB29-P29</f>
        <v>0</v>
      </c>
      <c r="Z29" s="41"/>
      <c r="AA29" s="20">
        <f>Z29*C29</f>
        <v>0</v>
      </c>
      <c r="AB29" s="21">
        <f>AA29*E29</f>
        <v>0</v>
      </c>
      <c r="AD29" s="41">
        <f>AE29/C29</f>
        <v>1</v>
      </c>
      <c r="AE29" s="20">
        <f>C29-AA29</f>
        <v>88</v>
      </c>
      <c r="AF29" s="21">
        <f>AE29*E29</f>
        <v>35200</v>
      </c>
    </row>
    <row r="30" spans="1:32" s="22" customFormat="1">
      <c r="A30" s="30"/>
      <c r="B30" s="31"/>
      <c r="C30" s="18"/>
      <c r="D30" s="18"/>
      <c r="E30" s="19"/>
      <c r="F30" s="21"/>
      <c r="G30" s="89"/>
      <c r="H30" s="21"/>
      <c r="J30" s="41"/>
      <c r="K30" s="23"/>
      <c r="L30" s="21"/>
      <c r="N30" s="41"/>
      <c r="O30" s="23"/>
      <c r="P30" s="21"/>
      <c r="R30" s="41"/>
      <c r="S30" s="23"/>
      <c r="T30" s="21"/>
      <c r="V30" s="41"/>
      <c r="W30" s="23"/>
      <c r="X30" s="21"/>
      <c r="Z30" s="41"/>
      <c r="AA30" s="23"/>
      <c r="AB30" s="21"/>
      <c r="AD30" s="41"/>
      <c r="AE30" s="23"/>
      <c r="AF30" s="21"/>
    </row>
    <row r="31" spans="1:32" s="22" customFormat="1" ht="26.4">
      <c r="A31" s="25" t="s">
        <v>33</v>
      </c>
      <c r="B31" s="26" t="s">
        <v>28</v>
      </c>
      <c r="C31" s="27">
        <v>86</v>
      </c>
      <c r="D31" s="28" t="s">
        <v>18</v>
      </c>
      <c r="E31" s="19">
        <v>450</v>
      </c>
      <c r="F31" s="21">
        <f>E31*C31</f>
        <v>38700</v>
      </c>
      <c r="G31" s="89"/>
      <c r="H31" s="21"/>
      <c r="J31" s="41">
        <f>$J$6-G31</f>
        <v>1</v>
      </c>
      <c r="K31" s="20">
        <f>J31*C31</f>
        <v>86</v>
      </c>
      <c r="L31" s="21">
        <f>K31*E31</f>
        <v>38700</v>
      </c>
      <c r="N31" s="41">
        <v>0</v>
      </c>
      <c r="O31" s="20">
        <f>N31*C31</f>
        <v>0</v>
      </c>
      <c r="P31" s="21">
        <f>O31*E31</f>
        <v>0</v>
      </c>
      <c r="R31" s="41">
        <f>$R$6-N31</f>
        <v>1</v>
      </c>
      <c r="S31" s="20">
        <f>R31*C31</f>
        <v>86</v>
      </c>
      <c r="T31" s="21">
        <f>S31*E31</f>
        <v>38700</v>
      </c>
      <c r="V31" s="41">
        <f>Z31-N31</f>
        <v>0.76593023255813963</v>
      </c>
      <c r="W31" s="20">
        <f>AA31-O31</f>
        <v>65.87</v>
      </c>
      <c r="X31" s="21">
        <f>AB31-P31</f>
        <v>29641.500000000004</v>
      </c>
      <c r="Z31" s="41">
        <f>'PERCENTAGE SUMMARY'!K45</f>
        <v>0.76593023255813963</v>
      </c>
      <c r="AA31" s="20">
        <f>Z31*C31</f>
        <v>65.87</v>
      </c>
      <c r="AB31" s="21">
        <f>AA31*E31</f>
        <v>29641.500000000004</v>
      </c>
      <c r="AD31" s="41">
        <f>AE31/C31</f>
        <v>0.23406976744186042</v>
      </c>
      <c r="AE31" s="20">
        <f>C31-AA31</f>
        <v>20.129999999999995</v>
      </c>
      <c r="AF31" s="21">
        <f>AE31*E31</f>
        <v>9058.4999999999982</v>
      </c>
    </row>
    <row r="32" spans="1:32" s="22" customFormat="1">
      <c r="A32" s="30"/>
      <c r="B32" s="31"/>
      <c r="C32" s="18"/>
      <c r="D32" s="18"/>
      <c r="E32" s="19"/>
      <c r="F32" s="21"/>
      <c r="G32" s="89"/>
      <c r="H32" s="21"/>
      <c r="J32" s="41"/>
      <c r="K32" s="23"/>
      <c r="L32" s="21"/>
      <c r="N32" s="41"/>
      <c r="O32" s="23"/>
      <c r="P32" s="21"/>
      <c r="R32" s="41"/>
      <c r="S32" s="23"/>
      <c r="T32" s="21"/>
      <c r="V32" s="41"/>
      <c r="W32" s="23"/>
      <c r="X32" s="21"/>
      <c r="Z32" s="41"/>
      <c r="AA32" s="23"/>
      <c r="AB32" s="21"/>
      <c r="AD32" s="41"/>
      <c r="AE32" s="23"/>
      <c r="AF32" s="21"/>
    </row>
    <row r="33" spans="1:32" s="22" customFormat="1" ht="26.4">
      <c r="A33" s="25" t="s">
        <v>34</v>
      </c>
      <c r="B33" s="26" t="s">
        <v>30</v>
      </c>
      <c r="C33" s="27">
        <v>24</v>
      </c>
      <c r="D33" s="28" t="s">
        <v>18</v>
      </c>
      <c r="E33" s="19">
        <v>525</v>
      </c>
      <c r="F33" s="21">
        <f>E33*C33</f>
        <v>12600</v>
      </c>
      <c r="G33" s="89"/>
      <c r="H33" s="21"/>
      <c r="J33" s="41">
        <f>$J$6-G33</f>
        <v>1</v>
      </c>
      <c r="K33" s="20">
        <f>J33*C33</f>
        <v>24</v>
      </c>
      <c r="L33" s="21">
        <f>K33*E33</f>
        <v>12600</v>
      </c>
      <c r="N33" s="41">
        <v>0</v>
      </c>
      <c r="O33" s="20">
        <f>N33*C33</f>
        <v>0</v>
      </c>
      <c r="P33" s="21">
        <f>O33*E33</f>
        <v>0</v>
      </c>
      <c r="R33" s="41">
        <f>$R$6-N33</f>
        <v>1</v>
      </c>
      <c r="S33" s="20">
        <f>R33*C33</f>
        <v>24</v>
      </c>
      <c r="T33" s="21">
        <f>S33*E33</f>
        <v>12600</v>
      </c>
      <c r="V33" s="41">
        <f>Z33-N33</f>
        <v>0.87845625000000016</v>
      </c>
      <c r="W33" s="20">
        <f>AA33-O33</f>
        <v>21.082950000000004</v>
      </c>
      <c r="X33" s="21">
        <f>AB33-P33</f>
        <v>11068.548750000002</v>
      </c>
      <c r="Z33" s="41">
        <f>'PERCENTAGE SUMMARY'!K47</f>
        <v>0.87845625000000016</v>
      </c>
      <c r="AA33" s="20">
        <f>Z33*C33</f>
        <v>21.082950000000004</v>
      </c>
      <c r="AB33" s="21">
        <f>AA33*E33</f>
        <v>11068.548750000002</v>
      </c>
      <c r="AD33" s="41">
        <f>AE33/C33</f>
        <v>0.12154374999999984</v>
      </c>
      <c r="AE33" s="20">
        <f>C33-AA33</f>
        <v>2.9170499999999961</v>
      </c>
      <c r="AF33" s="21">
        <f>AE33*E33</f>
        <v>1531.451249999998</v>
      </c>
    </row>
    <row r="34" spans="1:32" s="22" customFormat="1">
      <c r="A34" s="30"/>
      <c r="B34" s="31"/>
      <c r="C34" s="18"/>
      <c r="D34" s="18"/>
      <c r="E34" s="19"/>
      <c r="F34" s="21"/>
      <c r="G34" s="89"/>
      <c r="H34" s="21"/>
      <c r="J34" s="41"/>
      <c r="K34" s="23"/>
      <c r="L34" s="21"/>
      <c r="N34" s="41"/>
      <c r="O34" s="23"/>
      <c r="P34" s="21"/>
      <c r="R34" s="41"/>
      <c r="S34" s="23"/>
      <c r="T34" s="21"/>
      <c r="V34" s="41"/>
      <c r="W34" s="23"/>
      <c r="X34" s="21"/>
      <c r="Z34" s="41"/>
      <c r="AA34" s="23"/>
      <c r="AB34" s="21"/>
      <c r="AD34" s="41"/>
      <c r="AE34" s="23"/>
      <c r="AF34" s="21"/>
    </row>
    <row r="35" spans="1:32" s="22" customFormat="1">
      <c r="A35" s="30"/>
      <c r="B35" s="16"/>
      <c r="C35" s="18"/>
      <c r="D35" s="18"/>
      <c r="E35" s="19"/>
      <c r="F35" s="21"/>
      <c r="G35" s="89"/>
      <c r="H35" s="21"/>
      <c r="J35" s="41"/>
      <c r="K35" s="23"/>
      <c r="L35" s="21"/>
      <c r="N35" s="41"/>
      <c r="O35" s="23"/>
      <c r="P35" s="21"/>
      <c r="R35" s="41"/>
      <c r="S35" s="23"/>
      <c r="T35" s="21"/>
      <c r="V35" s="41"/>
      <c r="W35" s="23"/>
      <c r="X35" s="21"/>
      <c r="Z35" s="41"/>
      <c r="AA35" s="23"/>
      <c r="AB35" s="21"/>
      <c r="AD35" s="41"/>
      <c r="AE35" s="23"/>
      <c r="AF35" s="21"/>
    </row>
    <row r="36" spans="1:32" s="22" customFormat="1">
      <c r="A36" s="30"/>
      <c r="B36" s="32" t="s">
        <v>35</v>
      </c>
      <c r="C36" s="18"/>
      <c r="D36" s="18"/>
      <c r="E36" s="19"/>
      <c r="F36" s="21"/>
      <c r="G36" s="89"/>
      <c r="H36" s="21"/>
      <c r="J36" s="41"/>
      <c r="K36" s="23"/>
      <c r="L36" s="21"/>
      <c r="N36" s="41"/>
      <c r="O36" s="23"/>
      <c r="P36" s="21"/>
      <c r="R36" s="41"/>
      <c r="S36" s="23"/>
      <c r="T36" s="21"/>
      <c r="V36" s="41"/>
      <c r="W36" s="23"/>
      <c r="X36" s="21"/>
      <c r="Z36" s="41"/>
      <c r="AA36" s="23"/>
      <c r="AB36" s="21"/>
      <c r="AD36" s="41"/>
      <c r="AE36" s="23"/>
      <c r="AF36" s="21"/>
    </row>
    <row r="37" spans="1:32" s="22" customFormat="1">
      <c r="A37" s="30"/>
      <c r="B37" s="31"/>
      <c r="C37" s="18"/>
      <c r="D37" s="18"/>
      <c r="E37" s="19"/>
      <c r="F37" s="21"/>
      <c r="G37" s="89"/>
      <c r="H37" s="21"/>
      <c r="J37" s="41"/>
      <c r="K37" s="23"/>
      <c r="L37" s="21"/>
      <c r="N37" s="41"/>
      <c r="O37" s="23"/>
      <c r="P37" s="21"/>
      <c r="R37" s="41"/>
      <c r="S37" s="23"/>
      <c r="T37" s="21"/>
      <c r="V37" s="41"/>
      <c r="W37" s="23"/>
      <c r="X37" s="21"/>
      <c r="Z37" s="41"/>
      <c r="AA37" s="23"/>
      <c r="AB37" s="21"/>
      <c r="AD37" s="41"/>
      <c r="AE37" s="23"/>
      <c r="AF37" s="21"/>
    </row>
    <row r="38" spans="1:32" s="22" customFormat="1" ht="69.75" customHeight="1">
      <c r="A38" s="30"/>
      <c r="B38" s="16" t="s">
        <v>36</v>
      </c>
      <c r="C38" s="18"/>
      <c r="D38" s="18"/>
      <c r="E38" s="19"/>
      <c r="F38" s="21"/>
      <c r="G38" s="89"/>
      <c r="H38" s="21"/>
      <c r="J38" s="41"/>
      <c r="K38" s="23"/>
      <c r="L38" s="21"/>
      <c r="N38" s="41"/>
      <c r="O38" s="23"/>
      <c r="P38" s="21"/>
      <c r="R38" s="41"/>
      <c r="S38" s="23"/>
      <c r="T38" s="21"/>
      <c r="V38" s="41"/>
      <c r="W38" s="23"/>
      <c r="X38" s="21"/>
      <c r="Z38" s="41"/>
      <c r="AA38" s="23"/>
      <c r="AB38" s="21"/>
      <c r="AD38" s="41"/>
      <c r="AE38" s="23"/>
      <c r="AF38" s="21"/>
    </row>
    <row r="39" spans="1:32" s="22" customFormat="1">
      <c r="A39" s="30"/>
      <c r="B39" s="31"/>
      <c r="C39" s="18"/>
      <c r="D39" s="18"/>
      <c r="E39" s="19"/>
      <c r="F39" s="21"/>
      <c r="G39" s="89"/>
      <c r="H39" s="21"/>
      <c r="J39" s="41"/>
      <c r="K39" s="23"/>
      <c r="L39" s="21"/>
      <c r="N39" s="41"/>
      <c r="O39" s="23"/>
      <c r="P39" s="21"/>
      <c r="R39" s="41"/>
      <c r="S39" s="23"/>
      <c r="T39" s="21"/>
      <c r="V39" s="41"/>
      <c r="W39" s="23"/>
      <c r="X39" s="21"/>
      <c r="Z39" s="41"/>
      <c r="AA39" s="23"/>
      <c r="AB39" s="21"/>
      <c r="AD39" s="41"/>
      <c r="AE39" s="23"/>
      <c r="AF39" s="21"/>
    </row>
    <row r="40" spans="1:32" s="22" customFormat="1">
      <c r="A40" s="30"/>
      <c r="B40" s="32" t="s">
        <v>15</v>
      </c>
      <c r="C40" s="18"/>
      <c r="D40" s="18"/>
      <c r="E40" s="19"/>
      <c r="F40" s="21"/>
      <c r="G40" s="89"/>
      <c r="H40" s="21"/>
      <c r="J40" s="41"/>
      <c r="K40" s="23"/>
      <c r="L40" s="21"/>
      <c r="N40" s="41"/>
      <c r="O40" s="23"/>
      <c r="P40" s="21"/>
      <c r="R40" s="41"/>
      <c r="S40" s="23"/>
      <c r="T40" s="21"/>
      <c r="V40" s="41"/>
      <c r="W40" s="23"/>
      <c r="X40" s="21"/>
      <c r="Z40" s="41"/>
      <c r="AA40" s="23"/>
      <c r="AB40" s="21"/>
      <c r="AD40" s="41"/>
      <c r="AE40" s="23"/>
      <c r="AF40" s="21"/>
    </row>
    <row r="41" spans="1:32" s="22" customFormat="1">
      <c r="A41" s="30"/>
      <c r="B41" s="31"/>
      <c r="C41" s="18"/>
      <c r="D41" s="18"/>
      <c r="E41" s="19"/>
      <c r="F41" s="21"/>
      <c r="G41" s="89"/>
      <c r="H41" s="21"/>
      <c r="J41" s="41"/>
      <c r="K41" s="23"/>
      <c r="L41" s="21"/>
      <c r="N41" s="41"/>
      <c r="O41" s="23"/>
      <c r="P41" s="21"/>
      <c r="R41" s="41"/>
      <c r="S41" s="23"/>
      <c r="T41" s="21"/>
      <c r="V41" s="41"/>
      <c r="W41" s="23"/>
      <c r="X41" s="21"/>
      <c r="Z41" s="41"/>
      <c r="AA41" s="23"/>
      <c r="AB41" s="21"/>
      <c r="AD41" s="41"/>
      <c r="AE41" s="23"/>
      <c r="AF41" s="21"/>
    </row>
    <row r="42" spans="1:32" s="22" customFormat="1" ht="15.6">
      <c r="A42" s="25" t="s">
        <v>16</v>
      </c>
      <c r="B42" s="26" t="s">
        <v>37</v>
      </c>
      <c r="C42" s="27">
        <v>1298</v>
      </c>
      <c r="D42" s="28" t="s">
        <v>18</v>
      </c>
      <c r="E42" s="19">
        <v>175</v>
      </c>
      <c r="F42" s="21">
        <f>E42*C42</f>
        <v>227150</v>
      </c>
      <c r="G42" s="89">
        <v>5.9093990755007708E-2</v>
      </c>
      <c r="H42" s="21">
        <f>G42*F42</f>
        <v>13423.2</v>
      </c>
      <c r="J42" s="41">
        <f>$J$6-G42</f>
        <v>0.94090600924499235</v>
      </c>
      <c r="K42" s="20">
        <f>J42*C42</f>
        <v>1221.296</v>
      </c>
      <c r="L42" s="21">
        <f>K42*E42</f>
        <v>213726.80000000002</v>
      </c>
      <c r="N42" s="41">
        <v>5.909399075500768E-2</v>
      </c>
      <c r="O42" s="20"/>
      <c r="P42" s="21">
        <v>13423.199999999995</v>
      </c>
      <c r="R42" s="41">
        <f>$R$6-N42</f>
        <v>0.94090600924499235</v>
      </c>
      <c r="S42" s="20">
        <f>R42*C42</f>
        <v>1221.296</v>
      </c>
      <c r="T42" s="21">
        <f>S42*E42</f>
        <v>213726.80000000002</v>
      </c>
      <c r="V42" s="41">
        <f>Z42-N42</f>
        <v>0</v>
      </c>
      <c r="W42" s="20">
        <f>AA42-O42</f>
        <v>76.703999999999965</v>
      </c>
      <c r="X42" s="21">
        <f>AB42-P42</f>
        <v>0</v>
      </c>
      <c r="Z42" s="41">
        <v>5.909399075500768E-2</v>
      </c>
      <c r="AA42" s="20">
        <f>Z42*C42</f>
        <v>76.703999999999965</v>
      </c>
      <c r="AB42" s="21">
        <f>AA42*E42</f>
        <v>13423.199999999993</v>
      </c>
      <c r="AD42" s="41">
        <f>AE42/C42</f>
        <v>0.94090600924499235</v>
      </c>
      <c r="AE42" s="20">
        <f>C42-AA42</f>
        <v>1221.296</v>
      </c>
      <c r="AF42" s="21">
        <f>AE42*E42</f>
        <v>213726.80000000002</v>
      </c>
    </row>
    <row r="43" spans="1:32" s="22" customFormat="1">
      <c r="A43" s="30"/>
      <c r="B43" s="31"/>
      <c r="C43" s="18"/>
      <c r="D43" s="18"/>
      <c r="E43" s="19"/>
      <c r="F43" s="21"/>
      <c r="G43" s="89"/>
      <c r="H43" s="21"/>
      <c r="J43" s="41"/>
      <c r="K43" s="23"/>
      <c r="L43" s="21"/>
      <c r="N43" s="41"/>
      <c r="O43" s="23"/>
      <c r="P43" s="21"/>
      <c r="R43" s="41"/>
      <c r="S43" s="23"/>
      <c r="T43" s="21"/>
      <c r="V43" s="41"/>
      <c r="W43" s="23"/>
      <c r="X43" s="21"/>
      <c r="Z43" s="41"/>
      <c r="AA43" s="23"/>
      <c r="AB43" s="21"/>
      <c r="AD43" s="41"/>
      <c r="AE43" s="23"/>
      <c r="AF43" s="21"/>
    </row>
    <row r="44" spans="1:32" s="22" customFormat="1">
      <c r="A44" s="30"/>
      <c r="B44" s="31" t="s">
        <v>40</v>
      </c>
      <c r="C44" s="18"/>
      <c r="D44" s="18"/>
      <c r="E44" s="19"/>
      <c r="F44" s="21">
        <v>-199810</v>
      </c>
      <c r="G44" s="89">
        <f>SUM(H13:H42)/SUM(F13:F42)</f>
        <v>0.33370338064573479</v>
      </c>
      <c r="H44" s="21">
        <f>G44*F44</f>
        <v>-66677.272486824266</v>
      </c>
      <c r="J44" s="41">
        <f>$J$6-G44</f>
        <v>0.66629661935426521</v>
      </c>
      <c r="K44" s="20">
        <f>J44*C44</f>
        <v>0</v>
      </c>
      <c r="L44" s="21">
        <f>J44*F44</f>
        <v>-133132.72751317572</v>
      </c>
      <c r="N44" s="41">
        <f>G44</f>
        <v>0.33370338064573479</v>
      </c>
      <c r="O44" s="20"/>
      <c r="P44" s="21">
        <f>ROUND(N44*F44,0)</f>
        <v>-66677</v>
      </c>
      <c r="R44" s="41">
        <f>$R$6-N44</f>
        <v>0.66629661935426521</v>
      </c>
      <c r="S44" s="20">
        <f>R44*C44</f>
        <v>0</v>
      </c>
      <c r="T44" s="21">
        <f>R44*F44</f>
        <v>-133132.72751317572</v>
      </c>
      <c r="V44" s="41">
        <f>Z44-N44</f>
        <v>-3.3806457347962393E-6</v>
      </c>
      <c r="W44" s="20">
        <f>AA44-O44</f>
        <v>0</v>
      </c>
      <c r="X44" s="21">
        <f>AB44-P44</f>
        <v>0</v>
      </c>
      <c r="Z44" s="41">
        <v>0.3337</v>
      </c>
      <c r="AA44" s="20">
        <f>Z44*C44</f>
        <v>0</v>
      </c>
      <c r="AB44" s="21">
        <f>ROUND(Z44*F44,0)</f>
        <v>-66677</v>
      </c>
      <c r="AD44" s="41">
        <f>$AD$6-Z44</f>
        <v>0.6663</v>
      </c>
      <c r="AE44" s="20">
        <f>C44-AA44</f>
        <v>0</v>
      </c>
      <c r="AF44" s="21">
        <f>ROUND(AD44*F44,0)</f>
        <v>-133133</v>
      </c>
    </row>
    <row r="45" spans="1:32" s="22" customFormat="1">
      <c r="A45" s="30"/>
      <c r="B45" s="31"/>
      <c r="C45" s="18"/>
      <c r="D45" s="18"/>
      <c r="E45" s="19"/>
      <c r="F45" s="21"/>
      <c r="G45" s="89"/>
      <c r="H45" s="21"/>
      <c r="J45" s="41"/>
      <c r="K45" s="23"/>
      <c r="L45" s="21"/>
      <c r="N45" s="41"/>
      <c r="O45" s="23"/>
      <c r="P45" s="21"/>
      <c r="R45" s="41"/>
      <c r="S45" s="23"/>
      <c r="T45" s="21"/>
      <c r="V45" s="41"/>
      <c r="W45" s="23"/>
      <c r="X45" s="21"/>
      <c r="Z45" s="41"/>
      <c r="AA45" s="23"/>
      <c r="AB45" s="21"/>
      <c r="AD45" s="41"/>
      <c r="AE45" s="23"/>
      <c r="AF45" s="21"/>
    </row>
    <row r="46" spans="1:32" s="22" customFormat="1">
      <c r="A46" s="30"/>
      <c r="B46" s="31" t="s">
        <v>38</v>
      </c>
      <c r="C46" s="18"/>
      <c r="D46" s="18"/>
      <c r="E46" s="19"/>
      <c r="F46" s="21">
        <f>SUM(F11:F44)</f>
        <v>1600000</v>
      </c>
      <c r="G46" s="89">
        <f>H46/F46</f>
        <v>0.33370338064573479</v>
      </c>
      <c r="H46" s="20">
        <f>SUM(H11:H44)</f>
        <v>533925.40903317567</v>
      </c>
      <c r="I46" s="33"/>
      <c r="J46" s="41"/>
      <c r="K46" s="20">
        <f>J46*C46</f>
        <v>0</v>
      </c>
      <c r="L46" s="21">
        <f>SUM(L11:L44)</f>
        <v>1066074.5909668242</v>
      </c>
      <c r="N46" s="41"/>
      <c r="O46" s="20"/>
      <c r="P46" s="21">
        <f>SUM(P11:P44)</f>
        <v>594894.64479239995</v>
      </c>
      <c r="Q46" s="33"/>
      <c r="R46" s="41"/>
      <c r="S46" s="20">
        <f>R46*K46</f>
        <v>0</v>
      </c>
      <c r="T46" s="21">
        <f>SUM(T11:T44)</f>
        <v>1005105.6276944245</v>
      </c>
      <c r="V46" s="41"/>
      <c r="W46" s="20">
        <f>AA46-O46</f>
        <v>0</v>
      </c>
      <c r="X46" s="21">
        <f>AB46-P46</f>
        <v>40710.048749999842</v>
      </c>
      <c r="Z46" s="41"/>
      <c r="AA46" s="20">
        <f>Z46*C46</f>
        <v>0</v>
      </c>
      <c r="AB46" s="21">
        <f>SUM(AB11:AB44)</f>
        <v>635604.69354239979</v>
      </c>
      <c r="AC46" s="33"/>
      <c r="AD46" s="41"/>
      <c r="AE46" s="20">
        <f>AD46*W46</f>
        <v>0</v>
      </c>
      <c r="AF46" s="21">
        <f>SUM(AF11:AF44)</f>
        <v>964395.30645760009</v>
      </c>
    </row>
    <row r="47" spans="1:32" s="22" customFormat="1">
      <c r="A47" s="30"/>
      <c r="B47" s="31"/>
      <c r="C47" s="18"/>
      <c r="D47" s="18"/>
      <c r="E47" s="19"/>
      <c r="F47" s="21"/>
      <c r="G47" s="89"/>
      <c r="H47" s="21"/>
      <c r="J47" s="41"/>
      <c r="K47" s="23"/>
      <c r="L47" s="21"/>
      <c r="N47" s="41"/>
      <c r="O47" s="23"/>
      <c r="P47" s="21"/>
      <c r="R47" s="41"/>
      <c r="S47" s="23"/>
      <c r="T47" s="21"/>
      <c r="V47" s="41"/>
      <c r="W47" s="23"/>
      <c r="X47" s="21"/>
      <c r="Z47" s="41"/>
      <c r="AA47" s="23"/>
      <c r="AB47" s="21"/>
      <c r="AD47" s="41"/>
      <c r="AE47" s="23"/>
      <c r="AF47" s="21"/>
    </row>
    <row r="48" spans="1:32" s="22" customFormat="1" ht="13.8" thickBot="1">
      <c r="A48" s="30"/>
      <c r="B48" s="16"/>
      <c r="C48" s="18"/>
      <c r="D48" s="18"/>
      <c r="E48" s="19"/>
      <c r="F48" s="21"/>
      <c r="G48" s="89"/>
      <c r="H48" s="21"/>
      <c r="J48" s="41"/>
      <c r="K48" s="23"/>
      <c r="L48" s="21"/>
      <c r="N48" s="41"/>
      <c r="O48" s="23"/>
      <c r="P48" s="21"/>
      <c r="R48" s="41"/>
      <c r="S48" s="23"/>
      <c r="T48" s="21"/>
      <c r="V48" s="41"/>
      <c r="W48" s="23"/>
      <c r="X48" s="21"/>
      <c r="Z48" s="41"/>
      <c r="AA48" s="23"/>
      <c r="AB48" s="21"/>
      <c r="AD48" s="41"/>
      <c r="AE48" s="23"/>
      <c r="AF48" s="21"/>
    </row>
    <row r="49" spans="1:32" s="22" customFormat="1" ht="14.4" thickTop="1" thickBot="1">
      <c r="A49" s="34"/>
      <c r="B49" s="35" t="s">
        <v>39</v>
      </c>
      <c r="C49" s="35"/>
      <c r="D49" s="35"/>
      <c r="E49" s="35"/>
      <c r="F49" s="91">
        <f>SUM(F46:F48)</f>
        <v>1600000</v>
      </c>
      <c r="G49" s="90"/>
      <c r="H49" s="36">
        <f>SUM(H46:H48)</f>
        <v>533925.40903317567</v>
      </c>
      <c r="J49" s="42"/>
      <c r="K49" s="37"/>
      <c r="L49" s="36">
        <f>SUM(L46:L48)</f>
        <v>1066074.5909668242</v>
      </c>
      <c r="M49" s="29"/>
      <c r="N49" s="42"/>
      <c r="O49" s="37"/>
      <c r="P49" s="36">
        <f>SUM(P46:P48)</f>
        <v>594894.64479239995</v>
      </c>
      <c r="R49" s="42"/>
      <c r="S49" s="37"/>
      <c r="T49" s="36">
        <f>SUM(T46:T48)</f>
        <v>1005105.6276944245</v>
      </c>
      <c r="U49" s="29"/>
      <c r="V49" s="42"/>
      <c r="W49" s="37"/>
      <c r="X49" s="36">
        <f>SUM(X46:X48)</f>
        <v>40710.048749999842</v>
      </c>
      <c r="Y49" s="29"/>
      <c r="Z49" s="42"/>
      <c r="AA49" s="37"/>
      <c r="AB49" s="36">
        <f>SUM(AB46:AB48)</f>
        <v>635604.69354239979</v>
      </c>
      <c r="AD49" s="42"/>
      <c r="AE49" s="37"/>
      <c r="AF49" s="36">
        <f>SUM(AF46:AF48)</f>
        <v>964395.30645760009</v>
      </c>
    </row>
    <row r="50" spans="1:32" ht="13.8" thickTop="1"/>
  </sheetData>
  <mergeCells count="14">
    <mergeCell ref="AD2:AF2"/>
    <mergeCell ref="A1:H1"/>
    <mergeCell ref="A2:A3"/>
    <mergeCell ref="B2:B3"/>
    <mergeCell ref="C2:C3"/>
    <mergeCell ref="D2:D3"/>
    <mergeCell ref="E2:E3"/>
    <mergeCell ref="F2:F3"/>
    <mergeCell ref="G2:H2"/>
    <mergeCell ref="R2:T2"/>
    <mergeCell ref="V2:X2"/>
    <mergeCell ref="Z2:AB2"/>
    <mergeCell ref="J2:L2"/>
    <mergeCell ref="N2:P2"/>
  </mergeCells>
  <conditionalFormatting sqref="AD1:AD1048576">
    <cfRule type="cellIs" dxfId="1" priority="1" operator="lessThan">
      <formula>0.05</formula>
    </cfRule>
  </conditionalFormatting>
  <pageMargins left="0.39370078740157483" right="0.39370078740157483" top="0.39370078740157483" bottom="0.39370078740157483" header="0.31496062992125984" footer="0.25590551181102361"/>
  <pageSetup paperSize="9" scale="49" orientation="landscape" r:id="rId1"/>
  <headerFooter>
    <oddFooter>&amp;LPlot 18 Bill of Quantities</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ECDA-1388-4E76-8CC8-10161571B247}">
  <sheetPr>
    <tabColor rgb="FF92D050"/>
  </sheetPr>
  <dimension ref="B1:V31"/>
  <sheetViews>
    <sheetView view="pageBreakPreview" topLeftCell="N1" zoomScale="70" zoomScaleNormal="70" zoomScaleSheetLayoutView="70" workbookViewId="0">
      <selection activeCell="N24" sqref="N24"/>
    </sheetView>
  </sheetViews>
  <sheetFormatPr defaultColWidth="9.109375" defaultRowHeight="14.4"/>
  <cols>
    <col min="1" max="1" width="2.109375" style="215" customWidth="1"/>
    <col min="2" max="2" width="4.5546875" style="215" customWidth="1"/>
    <col min="3" max="3" width="30.33203125" style="215" customWidth="1"/>
    <col min="4" max="4" width="25.5546875" style="215" customWidth="1"/>
    <col min="5" max="5" width="10.33203125" style="215" customWidth="1"/>
    <col min="6" max="6" width="11" style="215" customWidth="1"/>
    <col min="7" max="7" width="10" style="215" customWidth="1"/>
    <col min="8" max="8" width="4.109375" style="215" bestFit="1" customWidth="1"/>
    <col min="9" max="11" width="8.109375" style="215" customWidth="1"/>
    <col min="12" max="12" width="12.6640625" style="215" customWidth="1"/>
    <col min="13" max="13" width="3.88671875" style="216" customWidth="1"/>
    <col min="14" max="16" width="8.109375" style="215" customWidth="1"/>
    <col min="17" max="17" width="13.88671875" style="426" customWidth="1"/>
    <col min="18" max="21" width="14.5546875" style="215" customWidth="1"/>
    <col min="22" max="16384" width="9.109375" style="215"/>
  </cols>
  <sheetData>
    <row r="1" spans="2:22">
      <c r="Q1" s="215"/>
    </row>
    <row r="2" spans="2:22" ht="15.6">
      <c r="Q2" s="378"/>
      <c r="R2" s="379"/>
      <c r="S2" s="379"/>
      <c r="T2" s="379"/>
      <c r="U2" s="379"/>
    </row>
    <row r="3" spans="2:22" ht="15.6">
      <c r="B3" s="614" t="s">
        <v>349</v>
      </c>
      <c r="C3" s="614"/>
      <c r="D3" s="614"/>
      <c r="E3" s="614"/>
      <c r="F3" s="614"/>
      <c r="G3" s="614"/>
      <c r="H3" s="614"/>
      <c r="I3" s="614"/>
      <c r="J3" s="614"/>
      <c r="K3" s="614"/>
      <c r="L3" s="614"/>
      <c r="M3" s="614"/>
      <c r="N3" s="614"/>
      <c r="O3" s="614"/>
      <c r="P3" s="614"/>
      <c r="Q3" s="614"/>
      <c r="R3" s="614"/>
      <c r="S3" s="614"/>
      <c r="T3" s="614"/>
      <c r="U3" s="614"/>
    </row>
    <row r="4" spans="2:22" ht="15.6">
      <c r="B4" s="379"/>
      <c r="C4" s="379"/>
      <c r="D4" s="379"/>
      <c r="E4" s="379"/>
      <c r="F4" s="379"/>
      <c r="G4" s="379"/>
      <c r="H4" s="379"/>
      <c r="I4" s="379"/>
      <c r="J4" s="379"/>
      <c r="K4" s="379"/>
      <c r="L4" s="379"/>
      <c r="M4" s="380"/>
      <c r="N4" s="379"/>
      <c r="O4" s="379"/>
      <c r="P4" s="379"/>
      <c r="Q4" s="381"/>
      <c r="R4" s="117"/>
      <c r="S4" s="117"/>
      <c r="T4" s="117"/>
      <c r="U4" s="117"/>
    </row>
    <row r="5" spans="2:22">
      <c r="B5" s="116" t="s">
        <v>350</v>
      </c>
      <c r="C5" s="118"/>
      <c r="D5" s="117" t="s">
        <v>351</v>
      </c>
      <c r="E5" s="118" t="s">
        <v>352</v>
      </c>
      <c r="F5" s="118"/>
      <c r="G5" s="382"/>
      <c r="H5" s="382"/>
      <c r="I5" s="382"/>
      <c r="J5" s="117"/>
      <c r="K5" s="117"/>
      <c r="L5" s="117"/>
      <c r="M5" s="383"/>
      <c r="N5" s="117"/>
      <c r="O5" s="117"/>
      <c r="P5" s="117"/>
      <c r="Q5" s="381"/>
      <c r="R5" s="117"/>
      <c r="S5" s="117"/>
      <c r="T5" s="117"/>
      <c r="U5" s="117"/>
    </row>
    <row r="6" spans="2:22">
      <c r="B6" s="116" t="s">
        <v>353</v>
      </c>
      <c r="C6" s="118"/>
      <c r="D6" s="117" t="s">
        <v>351</v>
      </c>
      <c r="E6" s="118" t="s">
        <v>354</v>
      </c>
      <c r="F6" s="118"/>
      <c r="G6" s="382"/>
      <c r="H6" s="382"/>
      <c r="I6" s="382"/>
      <c r="J6" s="117"/>
      <c r="K6" s="117"/>
      <c r="L6" s="117"/>
      <c r="M6" s="383"/>
      <c r="N6" s="117"/>
      <c r="O6" s="117"/>
      <c r="P6" s="117"/>
      <c r="Q6" s="381"/>
      <c r="R6" s="117"/>
      <c r="S6" s="117"/>
      <c r="T6" s="117"/>
      <c r="U6" s="117"/>
    </row>
    <row r="7" spans="2:22">
      <c r="B7" s="116" t="s">
        <v>355</v>
      </c>
      <c r="C7" s="118"/>
      <c r="D7" s="117" t="s">
        <v>351</v>
      </c>
      <c r="E7" s="118" t="s">
        <v>356</v>
      </c>
      <c r="F7" s="118"/>
      <c r="G7" s="382"/>
      <c r="H7" s="382"/>
      <c r="I7" s="382"/>
      <c r="J7" s="117"/>
      <c r="K7" s="117"/>
      <c r="L7" s="117"/>
      <c r="M7" s="383"/>
      <c r="N7" s="117"/>
      <c r="O7" s="117"/>
      <c r="P7" s="117"/>
      <c r="Q7" s="381"/>
      <c r="R7" s="117"/>
      <c r="S7" s="117"/>
    </row>
    <row r="8" spans="2:22">
      <c r="B8" s="116" t="s">
        <v>357</v>
      </c>
      <c r="C8" s="118"/>
      <c r="D8" s="117" t="s">
        <v>351</v>
      </c>
      <c r="E8" s="118" t="s">
        <v>358</v>
      </c>
      <c r="F8" s="118"/>
      <c r="G8" s="382"/>
      <c r="H8" s="382"/>
      <c r="I8" s="382"/>
      <c r="J8" s="117"/>
      <c r="K8" s="117"/>
      <c r="L8" s="117"/>
      <c r="M8" s="383"/>
      <c r="N8" s="117"/>
      <c r="O8" s="117"/>
      <c r="P8" s="117"/>
      <c r="Q8" s="381"/>
      <c r="R8" s="117"/>
      <c r="S8" s="117"/>
    </row>
    <row r="9" spans="2:22">
      <c r="B9" s="384"/>
      <c r="C9" s="385"/>
      <c r="D9" s="117"/>
      <c r="E9" s="117"/>
      <c r="F9" s="117"/>
      <c r="G9" s="117"/>
      <c r="H9" s="117"/>
      <c r="I9" s="117"/>
      <c r="J9" s="117"/>
      <c r="K9" s="117"/>
      <c r="L9" s="117"/>
      <c r="M9" s="383"/>
      <c r="N9" s="117"/>
      <c r="O9" s="117"/>
      <c r="P9" s="117"/>
      <c r="Q9" s="381"/>
      <c r="R9" s="117"/>
      <c r="S9" s="117"/>
    </row>
    <row r="10" spans="2:22" ht="15" thickBot="1">
      <c r="P10" s="387"/>
      <c r="Q10" s="381"/>
      <c r="R10" s="117"/>
      <c r="S10" s="117"/>
      <c r="T10" s="388" t="s">
        <v>359</v>
      </c>
      <c r="U10" s="389" t="s">
        <v>360</v>
      </c>
    </row>
    <row r="11" spans="2:22" ht="53.4" thickBot="1">
      <c r="B11" s="370" t="s">
        <v>124</v>
      </c>
      <c r="C11" s="218" t="s">
        <v>125</v>
      </c>
      <c r="D11" s="218" t="s">
        <v>126</v>
      </c>
      <c r="E11" s="370" t="s">
        <v>127</v>
      </c>
      <c r="F11" s="370" t="s">
        <v>128</v>
      </c>
      <c r="G11" s="370" t="s">
        <v>129</v>
      </c>
      <c r="H11" s="611" t="s">
        <v>130</v>
      </c>
      <c r="I11" s="612"/>
      <c r="J11" s="612"/>
      <c r="K11" s="613"/>
      <c r="L11" s="371" t="s">
        <v>131</v>
      </c>
      <c r="M11" s="611" t="s">
        <v>132</v>
      </c>
      <c r="N11" s="612"/>
      <c r="O11" s="612"/>
      <c r="P11" s="613"/>
      <c r="Q11" s="390" t="s">
        <v>133</v>
      </c>
      <c r="R11" s="391" t="s">
        <v>169</v>
      </c>
      <c r="S11" s="370" t="s">
        <v>170</v>
      </c>
      <c r="T11" s="392" t="s">
        <v>171</v>
      </c>
      <c r="U11" s="393" t="s">
        <v>172</v>
      </c>
      <c r="V11" s="430" t="s">
        <v>361</v>
      </c>
    </row>
    <row r="12" spans="2:22" ht="15" thickBot="1">
      <c r="B12" s="220" t="s">
        <v>407</v>
      </c>
      <c r="C12" s="221"/>
      <c r="D12" s="221"/>
      <c r="E12" s="221"/>
      <c r="F12" s="221"/>
      <c r="G12" s="222"/>
      <c r="H12" s="223" t="s">
        <v>124</v>
      </c>
      <c r="I12" s="224" t="s">
        <v>137</v>
      </c>
      <c r="J12" s="224" t="s">
        <v>138</v>
      </c>
      <c r="K12" s="225" t="s">
        <v>139</v>
      </c>
      <c r="L12" s="226"/>
      <c r="M12" s="227" t="s">
        <v>124</v>
      </c>
      <c r="N12" s="224" t="s">
        <v>137</v>
      </c>
      <c r="O12" s="224" t="s">
        <v>138</v>
      </c>
      <c r="P12" s="225" t="s">
        <v>139</v>
      </c>
      <c r="Q12" s="395"/>
      <c r="R12" s="396"/>
      <c r="S12" s="228"/>
      <c r="T12" s="397"/>
      <c r="U12" s="398" t="s">
        <v>140</v>
      </c>
      <c r="V12" s="431"/>
    </row>
    <row r="13" spans="2:22">
      <c r="B13" s="229"/>
      <c r="C13" s="230"/>
      <c r="D13" s="230"/>
      <c r="E13" s="230"/>
      <c r="F13" s="231"/>
      <c r="G13" s="231"/>
      <c r="H13" s="229"/>
      <c r="I13" s="232"/>
      <c r="J13" s="232"/>
      <c r="K13" s="233"/>
      <c r="L13" s="234"/>
      <c r="M13" s="235"/>
      <c r="N13" s="230"/>
      <c r="O13" s="230"/>
      <c r="P13" s="233"/>
      <c r="Q13" s="400"/>
      <c r="R13" s="401"/>
      <c r="S13" s="402"/>
      <c r="T13" s="403"/>
      <c r="U13" s="404"/>
      <c r="V13" s="433"/>
    </row>
    <row r="14" spans="2:22" s="475" customFormat="1">
      <c r="B14" s="459">
        <v>1</v>
      </c>
      <c r="C14" s="485" t="s">
        <v>384</v>
      </c>
      <c r="D14" s="460" t="s">
        <v>174</v>
      </c>
      <c r="E14" s="486" t="s">
        <v>175</v>
      </c>
      <c r="F14" s="492" t="s">
        <v>176</v>
      </c>
      <c r="G14" s="493"/>
      <c r="H14" s="494">
        <v>1</v>
      </c>
      <c r="I14" s="495">
        <v>9.2750000000000004</v>
      </c>
      <c r="J14" s="495">
        <v>7.4420000000000002</v>
      </c>
      <c r="K14" s="466">
        <f>H14*I14*J14</f>
        <v>69.024550000000005</v>
      </c>
      <c r="L14" s="467"/>
      <c r="M14" s="468">
        <v>0</v>
      </c>
      <c r="N14" s="488">
        <v>0</v>
      </c>
      <c r="O14" s="488">
        <v>0</v>
      </c>
      <c r="P14" s="470">
        <v>0</v>
      </c>
      <c r="Q14" s="496">
        <f>K14-P14</f>
        <v>69.024550000000005</v>
      </c>
      <c r="R14" s="490">
        <v>0.9</v>
      </c>
      <c r="S14" s="497">
        <f>Q14*R14</f>
        <v>62.122095000000009</v>
      </c>
      <c r="T14" s="497">
        <v>24.158592500000001</v>
      </c>
      <c r="U14" s="497">
        <f>S14-T14</f>
        <v>37.963502500000004</v>
      </c>
      <c r="V14" s="474"/>
    </row>
    <row r="15" spans="2:22" s="475" customFormat="1">
      <c r="B15" s="459"/>
      <c r="C15" s="478" t="s">
        <v>385</v>
      </c>
      <c r="D15" s="460"/>
      <c r="E15" s="486"/>
      <c r="F15" s="487"/>
      <c r="G15" s="493"/>
      <c r="H15" s="494"/>
      <c r="I15" s="498"/>
      <c r="J15" s="464"/>
      <c r="K15" s="466"/>
      <c r="L15" s="467"/>
      <c r="M15" s="468"/>
      <c r="N15" s="488"/>
      <c r="O15" s="488"/>
      <c r="P15" s="470"/>
      <c r="Q15" s="496"/>
      <c r="R15" s="490"/>
      <c r="S15" s="497"/>
      <c r="T15" s="497"/>
      <c r="U15" s="497"/>
      <c r="V15" s="474"/>
    </row>
    <row r="16" spans="2:22">
      <c r="B16" s="241"/>
      <c r="C16" s="279"/>
      <c r="D16" s="249"/>
      <c r="E16" s="238"/>
      <c r="F16" s="239"/>
      <c r="G16" s="240"/>
      <c r="H16" s="241"/>
      <c r="I16" s="242"/>
      <c r="J16" s="242"/>
      <c r="K16" s="244"/>
      <c r="L16" s="245"/>
      <c r="M16" s="246"/>
      <c r="N16" s="243"/>
      <c r="O16" s="243"/>
      <c r="P16" s="248"/>
      <c r="Q16" s="406"/>
      <c r="R16" s="407"/>
      <c r="S16" s="439"/>
      <c r="T16" s="440"/>
      <c r="U16" s="441"/>
      <c r="V16" s="433"/>
    </row>
    <row r="17" spans="2:22" s="475" customFormat="1">
      <c r="B17" s="459">
        <v>2</v>
      </c>
      <c r="C17" s="478" t="s">
        <v>386</v>
      </c>
      <c r="D17" s="460" t="s">
        <v>387</v>
      </c>
      <c r="E17" s="460" t="s">
        <v>388</v>
      </c>
      <c r="F17" s="492" t="s">
        <v>389</v>
      </c>
      <c r="G17" s="463"/>
      <c r="H17" s="459">
        <v>0.5</v>
      </c>
      <c r="I17" s="464">
        <v>26.050999999999998</v>
      </c>
      <c r="J17" s="488">
        <v>2.5990000000000002</v>
      </c>
      <c r="K17" s="466">
        <f t="shared" ref="K17:K21" si="0">H17*I17*J17</f>
        <v>33.853274499999998</v>
      </c>
      <c r="L17" s="467"/>
      <c r="M17" s="468">
        <v>0</v>
      </c>
      <c r="N17" s="488">
        <v>0</v>
      </c>
      <c r="O17" s="488">
        <v>0</v>
      </c>
      <c r="P17" s="470">
        <v>0</v>
      </c>
      <c r="Q17" s="496">
        <f>SUM(K17:K19)-SUM(P17:P19)</f>
        <v>244.82546049999999</v>
      </c>
      <c r="R17" s="490">
        <v>0.35</v>
      </c>
      <c r="S17" s="497">
        <f t="shared" ref="S17" si="1">Q17*R17</f>
        <v>85.688911174999987</v>
      </c>
      <c r="T17" s="497">
        <v>0</v>
      </c>
      <c r="U17" s="497">
        <f t="shared" ref="U17" si="2">S17-T17</f>
        <v>85.688911174999987</v>
      </c>
      <c r="V17" s="474"/>
    </row>
    <row r="18" spans="2:22" s="475" customFormat="1">
      <c r="B18" s="459"/>
      <c r="C18" s="478" t="s">
        <v>390</v>
      </c>
      <c r="D18" s="460"/>
      <c r="E18" s="460"/>
      <c r="F18" s="492"/>
      <c r="G18" s="463"/>
      <c r="H18" s="459">
        <v>1</v>
      </c>
      <c r="I18" s="464">
        <v>9.9749999999999996</v>
      </c>
      <c r="J18" s="488">
        <v>4.0140000000000002</v>
      </c>
      <c r="K18" s="466">
        <f t="shared" si="0"/>
        <v>40.039650000000002</v>
      </c>
      <c r="L18" s="467"/>
      <c r="M18" s="468">
        <v>0</v>
      </c>
      <c r="N18" s="488">
        <v>0</v>
      </c>
      <c r="O18" s="488">
        <v>0</v>
      </c>
      <c r="P18" s="470">
        <v>0</v>
      </c>
      <c r="Q18" s="496"/>
      <c r="R18" s="472"/>
      <c r="S18" s="497"/>
      <c r="T18" s="497"/>
      <c r="U18" s="497"/>
      <c r="V18" s="474"/>
    </row>
    <row r="19" spans="2:22" s="475" customFormat="1">
      <c r="B19" s="459"/>
      <c r="C19" s="478"/>
      <c r="D19" s="460"/>
      <c r="E19" s="460"/>
      <c r="F19" s="462"/>
      <c r="G19" s="499"/>
      <c r="H19" s="459">
        <v>1</v>
      </c>
      <c r="I19" s="464">
        <v>7.3760000000000003</v>
      </c>
      <c r="J19" s="488">
        <v>26.050999999999998</v>
      </c>
      <c r="K19" s="466">
        <f t="shared" si="0"/>
        <v>192.152176</v>
      </c>
      <c r="L19" s="467"/>
      <c r="M19" s="468">
        <v>1</v>
      </c>
      <c r="N19" s="488">
        <v>2.7949999999999999</v>
      </c>
      <c r="O19" s="488">
        <v>7.5919999999999996</v>
      </c>
      <c r="P19" s="470">
        <f>M19*N19*O19</f>
        <v>21.219639999999998</v>
      </c>
      <c r="Q19" s="496"/>
      <c r="R19" s="472"/>
      <c r="S19" s="497"/>
      <c r="T19" s="497"/>
      <c r="U19" s="497"/>
      <c r="V19" s="474"/>
    </row>
    <row r="20" spans="2:22">
      <c r="B20" s="241"/>
      <c r="C20" s="277"/>
      <c r="D20" s="237"/>
      <c r="E20" s="237"/>
      <c r="F20" s="274"/>
      <c r="G20" s="411"/>
      <c r="H20" s="241"/>
      <c r="I20" s="242"/>
      <c r="J20" s="243"/>
      <c r="K20" s="244"/>
      <c r="L20" s="245"/>
      <c r="M20" s="246"/>
      <c r="N20" s="243"/>
      <c r="O20" s="243"/>
      <c r="P20" s="248"/>
      <c r="Q20" s="406"/>
      <c r="R20" s="434"/>
      <c r="S20" s="439"/>
      <c r="T20" s="440"/>
      <c r="U20" s="441"/>
      <c r="V20" s="433"/>
    </row>
    <row r="21" spans="2:22" s="475" customFormat="1">
      <c r="B21" s="459">
        <v>3</v>
      </c>
      <c r="C21" s="478" t="s">
        <v>391</v>
      </c>
      <c r="D21" s="460" t="s">
        <v>174</v>
      </c>
      <c r="E21" s="460" t="s">
        <v>392</v>
      </c>
      <c r="F21" s="492" t="s">
        <v>389</v>
      </c>
      <c r="G21" s="499"/>
      <c r="H21" s="459">
        <v>1</v>
      </c>
      <c r="I21" s="464">
        <v>25.135000000000002</v>
      </c>
      <c r="J21" s="488">
        <v>7.0369999999999999</v>
      </c>
      <c r="K21" s="466">
        <f t="shared" si="0"/>
        <v>176.87499500000001</v>
      </c>
      <c r="L21" s="467"/>
      <c r="M21" s="468">
        <v>0</v>
      </c>
      <c r="N21" s="488">
        <v>0</v>
      </c>
      <c r="O21" s="488">
        <v>0</v>
      </c>
      <c r="P21" s="470">
        <v>0</v>
      </c>
      <c r="Q21" s="496">
        <f t="shared" ref="Q21" si="3">K21-P21</f>
        <v>176.87499500000001</v>
      </c>
      <c r="R21" s="472">
        <v>0.35</v>
      </c>
      <c r="S21" s="497">
        <f t="shared" ref="S21" si="4">Q21*R21</f>
        <v>61.906248249999997</v>
      </c>
      <c r="T21" s="497">
        <v>0</v>
      </c>
      <c r="U21" s="497">
        <f t="shared" ref="U21" si="5">S21-T21</f>
        <v>61.906248249999997</v>
      </c>
      <c r="V21" s="474"/>
    </row>
    <row r="22" spans="2:22" s="475" customFormat="1">
      <c r="B22" s="459"/>
      <c r="C22" s="478" t="s">
        <v>393</v>
      </c>
      <c r="D22" s="460"/>
      <c r="E22" s="460"/>
      <c r="F22" s="462"/>
      <c r="G22" s="499"/>
      <c r="H22" s="459"/>
      <c r="I22" s="464"/>
      <c r="J22" s="488"/>
      <c r="K22" s="466"/>
      <c r="L22" s="467"/>
      <c r="M22" s="468"/>
      <c r="N22" s="469"/>
      <c r="O22" s="469"/>
      <c r="P22" s="470"/>
      <c r="Q22" s="496"/>
      <c r="R22" s="500"/>
      <c r="S22" s="497"/>
      <c r="T22" s="497"/>
      <c r="U22" s="497"/>
      <c r="V22" s="474"/>
    </row>
    <row r="23" spans="2:22">
      <c r="B23" s="241"/>
      <c r="C23" s="277"/>
      <c r="D23" s="237"/>
      <c r="E23" s="237"/>
      <c r="F23" s="239"/>
      <c r="G23" s="411"/>
      <c r="H23" s="241"/>
      <c r="I23" s="242"/>
      <c r="J23" s="243"/>
      <c r="K23" s="244"/>
      <c r="L23" s="245"/>
      <c r="M23" s="246"/>
      <c r="N23" s="247"/>
      <c r="O23" s="247"/>
      <c r="P23" s="248"/>
      <c r="Q23" s="406"/>
      <c r="R23" s="412"/>
      <c r="S23" s="408"/>
      <c r="T23" s="409"/>
      <c r="U23" s="410"/>
      <c r="V23" s="433"/>
    </row>
    <row r="24" spans="2:22">
      <c r="B24" s="241"/>
      <c r="C24" s="277"/>
      <c r="D24" s="249"/>
      <c r="E24" s="237"/>
      <c r="F24" s="239"/>
      <c r="G24" s="411"/>
      <c r="H24" s="241"/>
      <c r="I24" s="242"/>
      <c r="J24" s="243"/>
      <c r="K24" s="244"/>
      <c r="L24" s="245"/>
      <c r="M24" s="246"/>
      <c r="N24" s="247"/>
      <c r="O24" s="247"/>
      <c r="P24" s="248"/>
      <c r="Q24" s="406"/>
      <c r="R24" s="412"/>
      <c r="S24" s="408"/>
      <c r="T24" s="409"/>
      <c r="U24" s="410"/>
      <c r="V24" s="433"/>
    </row>
    <row r="25" spans="2:22">
      <c r="B25" s="276"/>
      <c r="C25" s="280"/>
      <c r="D25" s="237"/>
      <c r="E25" s="273"/>
      <c r="F25" s="239"/>
      <c r="G25" s="442"/>
      <c r="H25" s="276"/>
      <c r="I25" s="278"/>
      <c r="J25" s="243"/>
      <c r="K25" s="244"/>
      <c r="L25" s="281"/>
      <c r="M25" s="246"/>
      <c r="N25" s="247"/>
      <c r="O25" s="247"/>
      <c r="P25" s="248"/>
      <c r="Q25" s="406"/>
      <c r="R25" s="412"/>
      <c r="S25" s="408"/>
      <c r="T25" s="409"/>
      <c r="U25" s="410"/>
      <c r="V25" s="433"/>
    </row>
    <row r="26" spans="2:22">
      <c r="B26" s="276"/>
      <c r="C26" s="277"/>
      <c r="D26" s="273"/>
      <c r="E26" s="273"/>
      <c r="F26" s="274"/>
      <c r="G26" s="442"/>
      <c r="H26" s="276"/>
      <c r="I26" s="278"/>
      <c r="J26" s="242"/>
      <c r="K26" s="244"/>
      <c r="L26" s="282"/>
      <c r="M26" s="246"/>
      <c r="N26" s="247"/>
      <c r="O26" s="247"/>
      <c r="P26" s="248"/>
      <c r="Q26" s="406"/>
      <c r="R26" s="412"/>
      <c r="S26" s="408"/>
      <c r="T26" s="409"/>
      <c r="U26" s="410"/>
      <c r="V26" s="433"/>
    </row>
    <row r="27" spans="2:22">
      <c r="B27" s="241"/>
      <c r="C27" s="277"/>
      <c r="D27" s="237"/>
      <c r="E27" s="238"/>
      <c r="F27" s="239"/>
      <c r="G27" s="411"/>
      <c r="H27" s="241"/>
      <c r="I27" s="242"/>
      <c r="J27" s="243"/>
      <c r="K27" s="244"/>
      <c r="L27" s="245"/>
      <c r="M27" s="246"/>
      <c r="N27" s="247"/>
      <c r="O27" s="247"/>
      <c r="P27" s="248"/>
      <c r="Q27" s="406"/>
      <c r="R27" s="412"/>
      <c r="S27" s="408"/>
      <c r="T27" s="409"/>
      <c r="U27" s="410"/>
      <c r="V27" s="433"/>
    </row>
    <row r="28" spans="2:22">
      <c r="B28" s="276"/>
      <c r="C28" s="280"/>
      <c r="D28" s="237"/>
      <c r="E28" s="283"/>
      <c r="F28" s="239"/>
      <c r="G28" s="442"/>
      <c r="H28" s="276"/>
      <c r="I28" s="278"/>
      <c r="J28" s="242"/>
      <c r="K28" s="284"/>
      <c r="L28" s="282"/>
      <c r="M28" s="285"/>
      <c r="N28" s="286"/>
      <c r="O28" s="286"/>
      <c r="P28" s="287"/>
      <c r="Q28" s="406"/>
      <c r="R28" s="412"/>
      <c r="S28" s="408"/>
      <c r="T28" s="409"/>
      <c r="U28" s="410"/>
      <c r="V28" s="433"/>
    </row>
    <row r="29" spans="2:22">
      <c r="B29" s="276"/>
      <c r="C29" s="277"/>
      <c r="D29" s="273"/>
      <c r="E29" s="283"/>
      <c r="F29" s="274"/>
      <c r="G29" s="442"/>
      <c r="H29" s="276"/>
      <c r="I29" s="278"/>
      <c r="J29" s="288"/>
      <c r="K29" s="289"/>
      <c r="M29" s="290"/>
      <c r="N29" s="291"/>
      <c r="O29" s="291"/>
      <c r="P29" s="292"/>
      <c r="Q29" s="414"/>
      <c r="R29" s="415"/>
      <c r="S29" s="416"/>
      <c r="T29" s="417"/>
      <c r="U29" s="418"/>
      <c r="V29" s="433"/>
    </row>
    <row r="30" spans="2:22" ht="15" thickBot="1">
      <c r="B30" s="255"/>
      <c r="C30" s="420"/>
      <c r="D30" s="252"/>
      <c r="E30" s="252"/>
      <c r="F30" s="253"/>
      <c r="G30" s="443"/>
      <c r="H30" s="255"/>
      <c r="I30" s="256"/>
      <c r="J30" s="256"/>
      <c r="K30" s="257"/>
      <c r="L30" s="258"/>
      <c r="M30" s="259"/>
      <c r="N30" s="260"/>
      <c r="O30" s="260"/>
      <c r="P30" s="261"/>
      <c r="Q30" s="421"/>
      <c r="R30" s="422"/>
      <c r="S30" s="354"/>
      <c r="T30" s="423"/>
      <c r="U30" s="424"/>
      <c r="V30" s="444"/>
    </row>
    <row r="31" spans="2:22">
      <c r="K31" s="262"/>
      <c r="N31" s="262"/>
      <c r="O31" s="262"/>
      <c r="P31" s="262" t="s">
        <v>39</v>
      </c>
      <c r="Q31" s="263">
        <f>SUM(Q10:Q30)</f>
        <v>490.72500550000001</v>
      </c>
      <c r="R31" s="263"/>
      <c r="S31" s="263">
        <f>SUM(S10:S30)</f>
        <v>209.71725442499999</v>
      </c>
      <c r="T31" s="263">
        <f>SUM(T10:T30)</f>
        <v>24.158592500000001</v>
      </c>
      <c r="U31" s="263">
        <f>SUM(U10:U30)</f>
        <v>185.558661925</v>
      </c>
    </row>
  </sheetData>
  <mergeCells count="3">
    <mergeCell ref="B3:U3"/>
    <mergeCell ref="H11:K11"/>
    <mergeCell ref="M11:P11"/>
  </mergeCells>
  <pageMargins left="0.7" right="0.7" top="0.75" bottom="0.75" header="0.3" footer="0.3"/>
  <pageSetup scale="3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77F12-752D-4103-89ED-20AD5D33B05C}">
  <sheetPr>
    <tabColor rgb="FF92D050"/>
  </sheetPr>
  <dimension ref="B1:V29"/>
  <sheetViews>
    <sheetView view="pageBreakPreview" topLeftCell="O1" zoomScale="80" zoomScaleNormal="70" zoomScaleSheetLayoutView="80" workbookViewId="0">
      <selection activeCell="R18" sqref="R18"/>
    </sheetView>
  </sheetViews>
  <sheetFormatPr defaultColWidth="9.109375" defaultRowHeight="14.4"/>
  <cols>
    <col min="1" max="1" width="2.109375" style="215" customWidth="1"/>
    <col min="2" max="2" width="4.5546875" style="215" customWidth="1"/>
    <col min="3" max="3" width="38.88671875" style="215" customWidth="1"/>
    <col min="4" max="4" width="29.109375" style="215" customWidth="1"/>
    <col min="5" max="5" width="13.5546875" style="215" customWidth="1"/>
    <col min="6" max="6" width="14.6640625" style="215" customWidth="1"/>
    <col min="7" max="7" width="10" style="215" customWidth="1"/>
    <col min="8" max="8" width="4.88671875" style="215" bestFit="1" customWidth="1"/>
    <col min="9" max="9" width="10.5546875" style="215" customWidth="1"/>
    <col min="10" max="10" width="9.88671875" style="215" customWidth="1"/>
    <col min="11" max="11" width="8" style="215" customWidth="1"/>
    <col min="12" max="12" width="15.109375" style="215" customWidth="1"/>
    <col min="13" max="13" width="4.88671875" style="216" customWidth="1"/>
    <col min="14" max="14" width="10.5546875" style="215" customWidth="1"/>
    <col min="15" max="15" width="9.88671875" style="215" customWidth="1"/>
    <col min="16" max="16" width="9" style="215" customWidth="1"/>
    <col min="17" max="17" width="13.5546875" style="426" customWidth="1"/>
    <col min="18" max="21" width="15" style="215" customWidth="1"/>
    <col min="22" max="22" width="15.88671875" style="215" customWidth="1"/>
    <col min="23" max="16384" width="9.109375" style="215"/>
  </cols>
  <sheetData>
    <row r="1" spans="2:22">
      <c r="Q1" s="215"/>
    </row>
    <row r="2" spans="2:22" ht="15.6">
      <c r="Q2" s="378"/>
      <c r="R2" s="379"/>
      <c r="S2" s="379"/>
      <c r="T2" s="379"/>
      <c r="U2" s="379"/>
    </row>
    <row r="3" spans="2:22" ht="15.6">
      <c r="B3" s="614" t="s">
        <v>349</v>
      </c>
      <c r="C3" s="614"/>
      <c r="D3" s="614"/>
      <c r="E3" s="614"/>
      <c r="F3" s="614"/>
      <c r="G3" s="614"/>
      <c r="H3" s="614"/>
      <c r="I3" s="614"/>
      <c r="J3" s="614"/>
      <c r="K3" s="614"/>
      <c r="L3" s="614"/>
      <c r="M3" s="614"/>
      <c r="N3" s="614"/>
      <c r="O3" s="614"/>
      <c r="P3" s="614"/>
      <c r="Q3" s="614"/>
      <c r="R3" s="614"/>
      <c r="S3" s="614"/>
      <c r="T3" s="614"/>
      <c r="U3" s="614"/>
    </row>
    <row r="4" spans="2:22" ht="15.6">
      <c r="B4" s="379"/>
      <c r="C4" s="379"/>
      <c r="D4" s="379"/>
      <c r="E4" s="379"/>
      <c r="F4" s="379"/>
      <c r="G4" s="379"/>
      <c r="H4" s="379"/>
      <c r="I4" s="379"/>
      <c r="J4" s="379"/>
      <c r="K4" s="379"/>
      <c r="L4" s="379"/>
      <c r="M4" s="380"/>
      <c r="N4" s="379"/>
      <c r="O4" s="379"/>
      <c r="P4" s="379"/>
      <c r="Q4" s="381"/>
      <c r="R4" s="117"/>
      <c r="S4" s="117"/>
      <c r="T4" s="117"/>
      <c r="U4" s="117"/>
    </row>
    <row r="5" spans="2:22">
      <c r="B5" s="116" t="s">
        <v>350</v>
      </c>
      <c r="C5" s="118"/>
      <c r="D5" s="117" t="s">
        <v>351</v>
      </c>
      <c r="E5" s="118" t="s">
        <v>352</v>
      </c>
      <c r="F5" s="118"/>
      <c r="G5" s="382"/>
      <c r="H5" s="382"/>
      <c r="I5" s="382"/>
      <c r="J5" s="117"/>
      <c r="K5" s="117"/>
      <c r="L5" s="117"/>
      <c r="M5" s="383"/>
      <c r="N5" s="117"/>
      <c r="O5" s="117"/>
      <c r="P5" s="117"/>
      <c r="Q5" s="381"/>
      <c r="R5" s="117"/>
      <c r="S5" s="117"/>
      <c r="T5" s="117"/>
      <c r="U5" s="117"/>
    </row>
    <row r="6" spans="2:22">
      <c r="B6" s="116" t="s">
        <v>353</v>
      </c>
      <c r="C6" s="118"/>
      <c r="D6" s="117" t="s">
        <v>351</v>
      </c>
      <c r="E6" s="118" t="s">
        <v>354</v>
      </c>
      <c r="F6" s="118"/>
      <c r="G6" s="382"/>
      <c r="H6" s="382"/>
      <c r="I6" s="382"/>
      <c r="J6" s="117"/>
      <c r="K6" s="117"/>
      <c r="L6" s="117"/>
      <c r="M6" s="383"/>
      <c r="N6" s="117"/>
      <c r="O6" s="117"/>
      <c r="P6" s="117"/>
      <c r="Q6" s="381"/>
      <c r="R6" s="117"/>
      <c r="S6" s="117"/>
      <c r="T6" s="117"/>
      <c r="U6" s="117"/>
    </row>
    <row r="7" spans="2:22">
      <c r="B7" s="116" t="s">
        <v>355</v>
      </c>
      <c r="C7" s="118"/>
      <c r="D7" s="117" t="s">
        <v>351</v>
      </c>
      <c r="E7" s="118" t="s">
        <v>356</v>
      </c>
      <c r="F7" s="118"/>
      <c r="G7" s="382"/>
      <c r="H7" s="382"/>
      <c r="I7" s="382"/>
      <c r="J7" s="117"/>
      <c r="K7" s="117"/>
      <c r="L7" s="117"/>
      <c r="M7" s="383"/>
      <c r="N7" s="117"/>
      <c r="O7" s="117"/>
      <c r="P7" s="117"/>
      <c r="Q7" s="381"/>
      <c r="R7" s="117"/>
      <c r="S7" s="117"/>
    </row>
    <row r="8" spans="2:22">
      <c r="B8" s="116" t="s">
        <v>357</v>
      </c>
      <c r="C8" s="118"/>
      <c r="D8" s="117" t="s">
        <v>351</v>
      </c>
      <c r="E8" s="118" t="s">
        <v>358</v>
      </c>
      <c r="F8" s="118"/>
      <c r="G8" s="382"/>
      <c r="H8" s="382"/>
      <c r="I8" s="382"/>
      <c r="J8" s="117"/>
      <c r="K8" s="117"/>
      <c r="L8" s="117"/>
      <c r="M8" s="383"/>
      <c r="N8" s="117"/>
      <c r="O8" s="117"/>
      <c r="P8" s="117"/>
      <c r="Q8" s="381"/>
      <c r="R8" s="117"/>
      <c r="S8" s="117"/>
    </row>
    <row r="9" spans="2:22">
      <c r="B9" s="384"/>
      <c r="C9" s="385"/>
      <c r="D9" s="117"/>
      <c r="E9" s="117"/>
      <c r="F9" s="117"/>
      <c r="G9" s="117"/>
      <c r="H9" s="117"/>
      <c r="I9" s="117"/>
      <c r="J9" s="117"/>
      <c r="K9" s="117"/>
      <c r="L9" s="117"/>
      <c r="M9" s="383"/>
      <c r="N9" s="117"/>
      <c r="O9" s="117"/>
      <c r="P9" s="117"/>
      <c r="Q9" s="381"/>
      <c r="R9" s="117"/>
      <c r="S9" s="117"/>
    </row>
    <row r="10" spans="2:22" ht="15" thickBot="1">
      <c r="B10" s="429" t="s">
        <v>373</v>
      </c>
      <c r="P10" s="387"/>
      <c r="Q10" s="381"/>
      <c r="R10" s="117"/>
      <c r="S10" s="117"/>
      <c r="T10" s="388" t="s">
        <v>359</v>
      </c>
      <c r="U10" s="389" t="s">
        <v>360</v>
      </c>
    </row>
    <row r="11" spans="2:22" ht="53.4" thickBot="1">
      <c r="B11" s="370" t="s">
        <v>124</v>
      </c>
      <c r="C11" s="218" t="s">
        <v>125</v>
      </c>
      <c r="D11" s="218" t="s">
        <v>126</v>
      </c>
      <c r="E11" s="370" t="s">
        <v>127</v>
      </c>
      <c r="F11" s="370" t="s">
        <v>128</v>
      </c>
      <c r="G11" s="370" t="s">
        <v>129</v>
      </c>
      <c r="H11" s="611" t="s">
        <v>130</v>
      </c>
      <c r="I11" s="612"/>
      <c r="J11" s="612"/>
      <c r="K11" s="613"/>
      <c r="L11" s="371" t="s">
        <v>131</v>
      </c>
      <c r="M11" s="611" t="s">
        <v>132</v>
      </c>
      <c r="N11" s="612"/>
      <c r="O11" s="612"/>
      <c r="P11" s="613"/>
      <c r="Q11" s="390" t="s">
        <v>133</v>
      </c>
      <c r="R11" s="391" t="s">
        <v>169</v>
      </c>
      <c r="S11" s="370" t="s">
        <v>170</v>
      </c>
      <c r="T11" s="392" t="s">
        <v>171</v>
      </c>
      <c r="U11" s="393" t="s">
        <v>172</v>
      </c>
      <c r="V11" s="430" t="s">
        <v>361</v>
      </c>
    </row>
    <row r="12" spans="2:22" ht="15" thickBot="1">
      <c r="B12" s="220" t="s">
        <v>408</v>
      </c>
      <c r="C12" s="221"/>
      <c r="D12" s="221"/>
      <c r="E12" s="221"/>
      <c r="F12" s="221"/>
      <c r="G12" s="222"/>
      <c r="H12" s="223" t="s">
        <v>124</v>
      </c>
      <c r="I12" s="224" t="s">
        <v>137</v>
      </c>
      <c r="J12" s="224" t="s">
        <v>138</v>
      </c>
      <c r="K12" s="225" t="s">
        <v>139</v>
      </c>
      <c r="L12" s="226"/>
      <c r="M12" s="227" t="s">
        <v>124</v>
      </c>
      <c r="N12" s="224" t="s">
        <v>137</v>
      </c>
      <c r="O12" s="224" t="s">
        <v>138</v>
      </c>
      <c r="P12" s="225" t="s">
        <v>139</v>
      </c>
      <c r="Q12" s="395"/>
      <c r="R12" s="396"/>
      <c r="S12" s="228"/>
      <c r="T12" s="397"/>
      <c r="U12" s="398" t="s">
        <v>140</v>
      </c>
      <c r="V12" s="431"/>
    </row>
    <row r="13" spans="2:22">
      <c r="B13" s="229"/>
      <c r="C13" s="230"/>
      <c r="D13" s="230"/>
      <c r="E13" s="230"/>
      <c r="F13" s="231"/>
      <c r="G13" s="231"/>
      <c r="H13" s="229"/>
      <c r="I13" s="232"/>
      <c r="J13" s="232"/>
      <c r="K13" s="233"/>
      <c r="L13" s="234"/>
      <c r="M13" s="235"/>
      <c r="N13" s="230"/>
      <c r="O13" s="230"/>
      <c r="P13" s="233"/>
      <c r="Q13" s="432"/>
      <c r="R13" s="401"/>
      <c r="S13" s="402"/>
      <c r="T13" s="403"/>
      <c r="U13" s="404"/>
      <c r="V13" s="433"/>
    </row>
    <row r="14" spans="2:22" s="534" customFormat="1">
      <c r="B14" s="521">
        <v>1</v>
      </c>
      <c r="C14" s="541" t="s">
        <v>369</v>
      </c>
      <c r="D14" s="522" t="s">
        <v>370</v>
      </c>
      <c r="E14" s="542" t="s">
        <v>193</v>
      </c>
      <c r="F14" s="543" t="s">
        <v>374</v>
      </c>
      <c r="G14" s="549"/>
      <c r="H14" s="550">
        <v>1</v>
      </c>
      <c r="I14" s="534">
        <v>8.4770000000000003</v>
      </c>
      <c r="J14" s="534">
        <v>7.2750000000000004</v>
      </c>
      <c r="K14" s="528">
        <f>H14*I14*J14</f>
        <v>61.670175000000008</v>
      </c>
      <c r="L14" s="529"/>
      <c r="M14" s="530">
        <v>0</v>
      </c>
      <c r="N14" s="531">
        <v>0</v>
      </c>
      <c r="O14" s="531">
        <v>0</v>
      </c>
      <c r="P14" s="532">
        <v>0</v>
      </c>
      <c r="Q14" s="545">
        <f>K14-P14</f>
        <v>61.670175000000008</v>
      </c>
      <c r="R14" s="546">
        <v>0.9</v>
      </c>
      <c r="S14" s="547">
        <f>Q14*R14</f>
        <v>55.503157500000007</v>
      </c>
      <c r="T14" s="547">
        <v>0</v>
      </c>
      <c r="U14" s="547">
        <f>S14-T14</f>
        <v>55.503157500000007</v>
      </c>
      <c r="V14" s="474"/>
    </row>
    <row r="15" spans="2:22" s="534" customFormat="1">
      <c r="B15" s="521"/>
      <c r="C15" s="536" t="s">
        <v>413</v>
      </c>
      <c r="D15" s="522"/>
      <c r="E15" s="542"/>
      <c r="F15" s="543"/>
      <c r="G15" s="549"/>
      <c r="H15" s="550"/>
      <c r="I15" s="553"/>
      <c r="J15" s="526"/>
      <c r="K15" s="528"/>
      <c r="L15" s="529"/>
      <c r="M15" s="530"/>
      <c r="N15" s="531"/>
      <c r="O15" s="531"/>
      <c r="P15" s="532"/>
      <c r="Q15" s="545"/>
      <c r="R15" s="546"/>
      <c r="S15" s="547"/>
      <c r="T15" s="547"/>
      <c r="U15" s="547"/>
      <c r="V15" s="474"/>
    </row>
    <row r="16" spans="2:22">
      <c r="B16" s="241"/>
      <c r="C16" s="279"/>
      <c r="D16" s="249"/>
      <c r="E16" s="238"/>
      <c r="F16" s="239"/>
      <c r="G16" s="240"/>
      <c r="H16" s="241"/>
      <c r="I16" s="242"/>
      <c r="J16" s="242"/>
      <c r="K16" s="244"/>
      <c r="L16" s="245"/>
      <c r="M16" s="246"/>
      <c r="N16" s="247"/>
      <c r="O16" s="247"/>
      <c r="P16" s="248"/>
      <c r="Q16" s="428"/>
      <c r="R16" s="407"/>
      <c r="S16" s="408"/>
      <c r="T16" s="409"/>
      <c r="U16" s="410"/>
      <c r="V16" s="433"/>
    </row>
    <row r="17" spans="2:22" s="534" customFormat="1">
      <c r="B17" s="521">
        <v>2</v>
      </c>
      <c r="C17" s="541" t="s">
        <v>375</v>
      </c>
      <c r="D17" s="522" t="s">
        <v>376</v>
      </c>
      <c r="E17" s="542" t="s">
        <v>377</v>
      </c>
      <c r="F17" s="543" t="s">
        <v>374</v>
      </c>
      <c r="G17" s="525"/>
      <c r="H17" s="521">
        <v>1</v>
      </c>
      <c r="I17" s="526">
        <v>24.817</v>
      </c>
      <c r="J17" s="544">
        <v>7.2750000000000004</v>
      </c>
      <c r="K17" s="528">
        <f t="shared" ref="K17:K23" si="0">H17*I17*J17</f>
        <v>180.54367500000001</v>
      </c>
      <c r="L17" s="529"/>
      <c r="M17" s="530">
        <v>0</v>
      </c>
      <c r="N17" s="531">
        <v>0</v>
      </c>
      <c r="O17" s="531">
        <v>0</v>
      </c>
      <c r="P17" s="532">
        <v>0</v>
      </c>
      <c r="Q17" s="545">
        <f t="shared" ref="Q17:Q20" si="1">K17-P17</f>
        <v>180.54367500000001</v>
      </c>
      <c r="R17" s="546">
        <v>0.6</v>
      </c>
      <c r="S17" s="547">
        <f t="shared" ref="S17" si="2">Q17*R17</f>
        <v>108.326205</v>
      </c>
      <c r="T17" s="547">
        <v>0</v>
      </c>
      <c r="U17" s="547">
        <f t="shared" ref="U17" si="3">S17-T17</f>
        <v>108.326205</v>
      </c>
      <c r="V17" s="474"/>
    </row>
    <row r="18" spans="2:22" s="534" customFormat="1">
      <c r="B18" s="521"/>
      <c r="C18" s="536" t="s">
        <v>411</v>
      </c>
      <c r="D18" s="522"/>
      <c r="E18" s="542"/>
      <c r="F18" s="543"/>
      <c r="G18" s="525"/>
      <c r="H18" s="521"/>
      <c r="I18" s="526"/>
      <c r="J18" s="544"/>
      <c r="K18" s="528"/>
      <c r="L18" s="529"/>
      <c r="M18" s="530"/>
      <c r="N18" s="531"/>
      <c r="O18" s="531"/>
      <c r="P18" s="532"/>
      <c r="Q18" s="545"/>
      <c r="R18" s="546"/>
      <c r="S18" s="547"/>
      <c r="T18" s="547"/>
      <c r="U18" s="547"/>
      <c r="V18" s="474"/>
    </row>
    <row r="19" spans="2:22">
      <c r="B19" s="241"/>
      <c r="C19" s="277"/>
      <c r="D19" s="237"/>
      <c r="E19" s="237"/>
      <c r="F19" s="239"/>
      <c r="G19" s="240"/>
      <c r="H19" s="241"/>
      <c r="I19" s="242"/>
      <c r="J19" s="243"/>
      <c r="K19" s="244"/>
      <c r="L19" s="245"/>
      <c r="M19" s="246"/>
      <c r="N19" s="247"/>
      <c r="O19" s="247"/>
      <c r="P19" s="248"/>
      <c r="Q19" s="428"/>
      <c r="R19" s="412"/>
      <c r="S19" s="408"/>
      <c r="T19" s="409"/>
      <c r="U19" s="410"/>
      <c r="V19" s="433"/>
    </row>
    <row r="20" spans="2:22" s="475" customFormat="1">
      <c r="B20" s="459">
        <v>3</v>
      </c>
      <c r="C20" s="478" t="s">
        <v>378</v>
      </c>
      <c r="D20" s="460" t="s">
        <v>376</v>
      </c>
      <c r="E20" s="460" t="s">
        <v>188</v>
      </c>
      <c r="F20" s="492" t="s">
        <v>374</v>
      </c>
      <c r="G20" s="463"/>
      <c r="H20" s="459">
        <v>1</v>
      </c>
      <c r="I20" s="464">
        <v>6.694</v>
      </c>
      <c r="J20" s="488">
        <v>7.28</v>
      </c>
      <c r="K20" s="466">
        <f t="shared" si="0"/>
        <v>48.732320000000001</v>
      </c>
      <c r="L20" s="467"/>
      <c r="M20" s="468">
        <v>1</v>
      </c>
      <c r="N20" s="469">
        <v>1</v>
      </c>
      <c r="O20" s="469">
        <v>1.8</v>
      </c>
      <c r="P20" s="501">
        <f>M20*N20*O20</f>
        <v>1.8</v>
      </c>
      <c r="Q20" s="489">
        <f t="shared" si="1"/>
        <v>46.932320000000004</v>
      </c>
      <c r="R20" s="472">
        <v>0.35</v>
      </c>
      <c r="S20" s="491">
        <f t="shared" ref="S20:S23" si="4">Q20*R20</f>
        <v>16.426311999999999</v>
      </c>
      <c r="T20" s="491">
        <v>0</v>
      </c>
      <c r="U20" s="491">
        <f t="shared" ref="U20:U23" si="5">S20-T20</f>
        <v>16.426311999999999</v>
      </c>
      <c r="V20" s="474"/>
    </row>
    <row r="21" spans="2:22" s="475" customFormat="1">
      <c r="B21" s="459"/>
      <c r="C21" s="478" t="s">
        <v>379</v>
      </c>
      <c r="D21" s="460"/>
      <c r="E21" s="460"/>
      <c r="F21" s="462"/>
      <c r="G21" s="463"/>
      <c r="H21" s="459"/>
      <c r="I21" s="464"/>
      <c r="J21" s="488"/>
      <c r="K21" s="466"/>
      <c r="L21" s="467"/>
      <c r="M21" s="468"/>
      <c r="N21" s="469"/>
      <c r="O21" s="469"/>
      <c r="P21" s="501"/>
      <c r="Q21" s="489"/>
      <c r="R21" s="472"/>
      <c r="S21" s="491"/>
      <c r="T21" s="491"/>
      <c r="U21" s="491"/>
      <c r="V21" s="474"/>
    </row>
    <row r="22" spans="2:22">
      <c r="B22" s="241"/>
      <c r="C22" s="277"/>
      <c r="D22" s="237"/>
      <c r="E22" s="237"/>
      <c r="F22" s="239"/>
      <c r="G22" s="240"/>
      <c r="H22" s="241"/>
      <c r="I22" s="242"/>
      <c r="J22" s="243"/>
      <c r="K22" s="244"/>
      <c r="L22" s="245"/>
      <c r="M22" s="246"/>
      <c r="N22" s="247"/>
      <c r="O22" s="247"/>
      <c r="P22" s="367"/>
      <c r="Q22" s="428"/>
      <c r="R22" s="434"/>
      <c r="S22" s="408"/>
      <c r="T22" s="409"/>
      <c r="U22" s="410"/>
      <c r="V22" s="433"/>
    </row>
    <row r="23" spans="2:22" s="534" customFormat="1">
      <c r="B23" s="550">
        <v>4</v>
      </c>
      <c r="C23" s="615" t="s">
        <v>380</v>
      </c>
      <c r="D23" s="522" t="s">
        <v>376</v>
      </c>
      <c r="E23" s="542" t="s">
        <v>381</v>
      </c>
      <c r="F23" s="524" t="s">
        <v>382</v>
      </c>
      <c r="G23" s="549"/>
      <c r="H23" s="550">
        <v>1</v>
      </c>
      <c r="I23" s="553">
        <v>11.32</v>
      </c>
      <c r="J23" s="544">
        <f>0.1+2.4+2.775+0.1+4.15+2.11</f>
        <v>11.635</v>
      </c>
      <c r="K23" s="528">
        <f t="shared" si="0"/>
        <v>131.70820000000001</v>
      </c>
      <c r="L23" s="616"/>
      <c r="M23" s="530">
        <v>2</v>
      </c>
      <c r="N23" s="531">
        <v>1</v>
      </c>
      <c r="O23" s="531">
        <v>1.8</v>
      </c>
      <c r="P23" s="556">
        <f t="shared" ref="P23" si="6">M23*N23*O23</f>
        <v>3.6</v>
      </c>
      <c r="Q23" s="545">
        <f>K23-P23</f>
        <v>128.10820000000001</v>
      </c>
      <c r="R23" s="533">
        <v>0.35</v>
      </c>
      <c r="S23" s="547">
        <f t="shared" si="4"/>
        <v>44.837870000000002</v>
      </c>
      <c r="T23" s="547">
        <v>0</v>
      </c>
      <c r="U23" s="547">
        <f t="shared" si="5"/>
        <v>44.837870000000002</v>
      </c>
      <c r="V23" s="474"/>
    </row>
    <row r="24" spans="2:22" s="534" customFormat="1">
      <c r="B24" s="550"/>
      <c r="C24" s="536" t="s">
        <v>383</v>
      </c>
      <c r="D24" s="542"/>
      <c r="E24" s="542"/>
      <c r="F24" s="543"/>
      <c r="G24" s="549"/>
      <c r="H24" s="550"/>
      <c r="I24" s="553"/>
      <c r="J24" s="526"/>
      <c r="K24" s="528"/>
      <c r="L24" s="617"/>
      <c r="M24" s="530"/>
      <c r="N24" s="531"/>
      <c r="O24" s="531"/>
      <c r="P24" s="532"/>
      <c r="Q24" s="545"/>
      <c r="R24" s="555"/>
      <c r="S24" s="547"/>
      <c r="T24" s="547"/>
      <c r="U24" s="547"/>
      <c r="V24" s="474"/>
    </row>
    <row r="25" spans="2:22">
      <c r="B25" s="241"/>
      <c r="C25" s="277"/>
      <c r="D25" s="237"/>
      <c r="E25" s="238"/>
      <c r="F25" s="239"/>
      <c r="G25" s="240"/>
      <c r="H25" s="241"/>
      <c r="I25" s="242"/>
      <c r="J25" s="243"/>
      <c r="K25" s="244"/>
      <c r="L25" s="245"/>
      <c r="M25" s="246"/>
      <c r="N25" s="247"/>
      <c r="O25" s="247"/>
      <c r="P25" s="248"/>
      <c r="Q25" s="428"/>
      <c r="R25" s="412"/>
      <c r="S25" s="408"/>
      <c r="T25" s="409"/>
      <c r="U25" s="410"/>
      <c r="V25" s="433"/>
    </row>
    <row r="26" spans="2:22">
      <c r="B26" s="276"/>
      <c r="C26" s="280"/>
      <c r="D26" s="237"/>
      <c r="E26" s="283"/>
      <c r="F26" s="239"/>
      <c r="G26" s="275"/>
      <c r="H26" s="276"/>
      <c r="I26" s="278"/>
      <c r="J26" s="242"/>
      <c r="K26" s="284"/>
      <c r="L26" s="282"/>
      <c r="M26" s="285"/>
      <c r="N26" s="286"/>
      <c r="O26" s="286"/>
      <c r="P26" s="287"/>
      <c r="Q26" s="428"/>
      <c r="R26" s="412"/>
      <c r="S26" s="408"/>
      <c r="T26" s="409"/>
      <c r="U26" s="410"/>
      <c r="V26" s="433"/>
    </row>
    <row r="27" spans="2:22">
      <c r="B27" s="276"/>
      <c r="C27" s="277"/>
      <c r="D27" s="273"/>
      <c r="E27" s="283"/>
      <c r="F27" s="274"/>
      <c r="G27" s="275"/>
      <c r="H27" s="276"/>
      <c r="I27" s="278"/>
      <c r="J27" s="288"/>
      <c r="K27" s="289"/>
      <c r="M27" s="290"/>
      <c r="N27" s="291"/>
      <c r="O27" s="291"/>
      <c r="P27" s="292"/>
      <c r="Q27" s="435"/>
      <c r="R27" s="415"/>
      <c r="S27" s="416"/>
      <c r="T27" s="417"/>
      <c r="U27" s="418"/>
      <c r="V27" s="433"/>
    </row>
    <row r="28" spans="2:22" ht="15" thickBot="1">
      <c r="B28" s="255"/>
      <c r="C28" s="420"/>
      <c r="D28" s="252"/>
      <c r="E28" s="252"/>
      <c r="F28" s="253"/>
      <c r="G28" s="254"/>
      <c r="H28" s="255"/>
      <c r="I28" s="256"/>
      <c r="J28" s="256"/>
      <c r="K28" s="257"/>
      <c r="L28" s="258"/>
      <c r="M28" s="259"/>
      <c r="N28" s="260"/>
      <c r="O28" s="260"/>
      <c r="P28" s="261"/>
      <c r="Q28" s="436"/>
      <c r="R28" s="422"/>
      <c r="S28" s="354"/>
      <c r="T28" s="423"/>
      <c r="U28" s="424"/>
      <c r="V28" s="437"/>
    </row>
    <row r="29" spans="2:22">
      <c r="K29" s="262"/>
      <c r="N29" s="262"/>
      <c r="O29" s="262"/>
      <c r="P29" s="262" t="s">
        <v>39</v>
      </c>
      <c r="Q29" s="263">
        <f>SUM(Q10:Q28)</f>
        <v>417.25436999999999</v>
      </c>
      <c r="R29" s="263"/>
      <c r="S29" s="263">
        <f>SUM(S10:S28)</f>
        <v>225.09354450000001</v>
      </c>
      <c r="T29" s="263">
        <f>SUM(T10:T28)</f>
        <v>0</v>
      </c>
      <c r="U29" s="263">
        <f>SUM(U10:U28)</f>
        <v>225.09354450000001</v>
      </c>
      <c r="V29" s="438"/>
    </row>
  </sheetData>
  <mergeCells count="3">
    <mergeCell ref="B3:U3"/>
    <mergeCell ref="H11:K11"/>
    <mergeCell ref="M11:P11"/>
  </mergeCells>
  <pageMargins left="0.7" right="0.7" top="0.75" bottom="0.75" header="0.3" footer="0.3"/>
  <pageSetup scale="3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6EE1D-AB67-4F30-B824-7DBA95610F1F}">
  <sheetPr>
    <tabColor rgb="FF92D050"/>
    <pageSetUpPr fitToPage="1"/>
  </sheetPr>
  <dimension ref="B1:V26"/>
  <sheetViews>
    <sheetView view="pageBreakPreview" zoomScale="70" zoomScaleNormal="100" zoomScaleSheetLayoutView="70" workbookViewId="0">
      <selection activeCell="S23" sqref="S23"/>
    </sheetView>
  </sheetViews>
  <sheetFormatPr defaultColWidth="9.109375" defaultRowHeight="14.4"/>
  <cols>
    <col min="1" max="1" width="2.109375" style="215" customWidth="1"/>
    <col min="2" max="2" width="4.5546875" style="215" customWidth="1"/>
    <col min="3" max="3" width="26.88671875" style="215" customWidth="1"/>
    <col min="4" max="4" width="34.44140625" style="215" bestFit="1" customWidth="1"/>
    <col min="5" max="5" width="12.33203125" style="215" customWidth="1"/>
    <col min="6" max="6" width="22.5546875" style="215" customWidth="1"/>
    <col min="7" max="7" width="10" style="215" customWidth="1"/>
    <col min="8" max="8" width="4" style="215" bestFit="1" customWidth="1"/>
    <col min="9" max="9" width="8" style="215" bestFit="1" customWidth="1"/>
    <col min="10" max="10" width="8" style="215"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7" width="12.109375" style="262" customWidth="1"/>
    <col min="18" max="18" width="12.109375" style="271" customWidth="1"/>
    <col min="19" max="19" width="12.109375" style="357" customWidth="1"/>
    <col min="20" max="20" width="12.109375" style="262" customWidth="1"/>
    <col min="21" max="21" width="15.6640625" style="262" customWidth="1"/>
    <col min="22" max="16384" width="9.109375" style="215"/>
  </cols>
  <sheetData>
    <row r="1" spans="2:21"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265" t="s">
        <v>159</v>
      </c>
      <c r="S1" s="344" t="s">
        <v>160</v>
      </c>
      <c r="T1" s="345" t="s">
        <v>134</v>
      </c>
      <c r="U1" s="344" t="s">
        <v>135</v>
      </c>
    </row>
    <row r="2" spans="2:21" ht="15" thickBot="1">
      <c r="B2" s="220" t="s">
        <v>322</v>
      </c>
      <c r="C2" s="221"/>
      <c r="D2" s="221"/>
      <c r="E2" s="221"/>
      <c r="F2" s="221"/>
      <c r="G2" s="222"/>
      <c r="H2" s="223" t="s">
        <v>124</v>
      </c>
      <c r="I2" s="224" t="s">
        <v>137</v>
      </c>
      <c r="J2" s="307" t="s">
        <v>323</v>
      </c>
      <c r="K2" s="225" t="s">
        <v>139</v>
      </c>
      <c r="L2" s="226"/>
      <c r="M2" s="227" t="s">
        <v>124</v>
      </c>
      <c r="N2" s="224" t="s">
        <v>137</v>
      </c>
      <c r="O2" s="224" t="s">
        <v>138</v>
      </c>
      <c r="P2" s="225" t="s">
        <v>139</v>
      </c>
      <c r="Q2" s="346"/>
      <c r="R2" s="266"/>
      <c r="S2" s="346"/>
      <c r="T2" s="347"/>
      <c r="U2" s="346" t="s">
        <v>140</v>
      </c>
    </row>
    <row r="3" spans="2:21">
      <c r="B3" s="229"/>
      <c r="C3" s="230"/>
      <c r="D3" s="230"/>
      <c r="E3" s="230"/>
      <c r="F3" s="231"/>
      <c r="G3" s="231"/>
      <c r="H3" s="229"/>
      <c r="I3" s="232"/>
      <c r="J3" s="308"/>
      <c r="K3" s="233"/>
      <c r="L3" s="234"/>
      <c r="M3" s="235"/>
      <c r="N3" s="230"/>
      <c r="O3" s="230"/>
      <c r="P3" s="233"/>
      <c r="Q3" s="359"/>
      <c r="R3" s="309"/>
      <c r="S3" s="342"/>
      <c r="T3" s="348"/>
      <c r="U3" s="349"/>
    </row>
    <row r="4" spans="2:21">
      <c r="B4" s="304">
        <v>1</v>
      </c>
      <c r="C4" s="237" t="s">
        <v>324</v>
      </c>
      <c r="D4" s="237" t="s">
        <v>192</v>
      </c>
      <c r="E4" s="237" t="s">
        <v>325</v>
      </c>
      <c r="F4" s="239" t="s">
        <v>194</v>
      </c>
      <c r="G4" s="240" t="s">
        <v>326</v>
      </c>
      <c r="H4" s="241">
        <v>1</v>
      </c>
      <c r="I4" s="242">
        <v>25.15</v>
      </c>
      <c r="J4" s="310">
        <v>1.4</v>
      </c>
      <c r="K4" s="244">
        <f>H4*I4*J4</f>
        <v>35.209999999999994</v>
      </c>
      <c r="L4" s="245"/>
      <c r="M4" s="246">
        <v>0</v>
      </c>
      <c r="N4" s="247">
        <v>0</v>
      </c>
      <c r="O4" s="247">
        <v>0</v>
      </c>
      <c r="P4" s="248">
        <f>M4*N4*O4</f>
        <v>0</v>
      </c>
      <c r="Q4" s="359">
        <f>K4-P4</f>
        <v>35.209999999999994</v>
      </c>
      <c r="R4" s="296">
        <v>1</v>
      </c>
      <c r="S4" s="342">
        <f>R4*Q4</f>
        <v>35.209999999999994</v>
      </c>
      <c r="T4" s="342">
        <v>35.209999999999994</v>
      </c>
      <c r="U4" s="351">
        <f>S4-T4</f>
        <v>0</v>
      </c>
    </row>
    <row r="5" spans="2:21">
      <c r="B5" s="286"/>
      <c r="C5" s="237" t="s">
        <v>246</v>
      </c>
      <c r="D5" s="237"/>
      <c r="E5" s="237"/>
      <c r="F5" s="239"/>
      <c r="G5" s="240"/>
      <c r="H5" s="241"/>
      <c r="I5" s="242"/>
      <c r="J5" s="310"/>
      <c r="K5" s="244"/>
      <c r="L5" s="245"/>
      <c r="M5" s="246"/>
      <c r="N5" s="247"/>
      <c r="O5" s="247"/>
      <c r="P5" s="248"/>
      <c r="Q5" s="359"/>
      <c r="R5" s="296"/>
      <c r="S5" s="342"/>
      <c r="T5" s="342"/>
      <c r="U5" s="343"/>
    </row>
    <row r="6" spans="2:21">
      <c r="B6" s="241"/>
      <c r="C6" s="238"/>
      <c r="D6" s="238"/>
      <c r="E6" s="238"/>
      <c r="F6" s="311"/>
      <c r="G6" s="312"/>
      <c r="H6" s="313"/>
      <c r="I6" s="314"/>
      <c r="J6" s="315"/>
      <c r="K6" s="316"/>
      <c r="L6" s="112"/>
      <c r="M6" s="317"/>
      <c r="N6" s="318"/>
      <c r="O6" s="318"/>
      <c r="P6" s="319"/>
      <c r="Q6" s="359"/>
      <c r="R6" s="320"/>
      <c r="S6" s="342"/>
      <c r="T6" s="350"/>
      <c r="U6" s="351"/>
    </row>
    <row r="7" spans="2:21">
      <c r="B7" s="304">
        <v>2</v>
      </c>
      <c r="C7" s="238" t="s">
        <v>324</v>
      </c>
      <c r="D7" s="238" t="s">
        <v>192</v>
      </c>
      <c r="E7" s="238" t="s">
        <v>327</v>
      </c>
      <c r="F7" s="311" t="s">
        <v>328</v>
      </c>
      <c r="G7" s="312"/>
      <c r="H7" s="313">
        <v>1</v>
      </c>
      <c r="I7" s="314">
        <v>28.9</v>
      </c>
      <c r="J7" s="315">
        <v>1.4</v>
      </c>
      <c r="K7" s="316">
        <f>H7*I7*J7</f>
        <v>40.459999999999994</v>
      </c>
      <c r="L7" s="112"/>
      <c r="M7" s="317">
        <v>0</v>
      </c>
      <c r="N7" s="318">
        <v>0</v>
      </c>
      <c r="O7" s="318">
        <v>0</v>
      </c>
      <c r="P7" s="319">
        <v>0</v>
      </c>
      <c r="Q7" s="359">
        <f>K7-P7</f>
        <v>40.459999999999994</v>
      </c>
      <c r="R7" s="320">
        <v>1</v>
      </c>
      <c r="S7" s="342">
        <f>R7*Q7</f>
        <v>40.459999999999994</v>
      </c>
      <c r="T7" s="350">
        <v>40.459999999999994</v>
      </c>
      <c r="U7" s="351">
        <f>S7-T7</f>
        <v>0</v>
      </c>
    </row>
    <row r="8" spans="2:21">
      <c r="B8" s="286"/>
      <c r="C8" s="238" t="s">
        <v>329</v>
      </c>
      <c r="D8" s="238"/>
      <c r="E8" s="238"/>
      <c r="F8" s="311"/>
      <c r="G8" s="312"/>
      <c r="H8" s="313"/>
      <c r="I8" s="314"/>
      <c r="J8" s="315"/>
      <c r="K8" s="316"/>
      <c r="L8" s="112"/>
      <c r="M8" s="317"/>
      <c r="N8" s="318"/>
      <c r="O8" s="318"/>
      <c r="P8" s="319"/>
      <c r="Q8" s="359"/>
      <c r="R8" s="320"/>
      <c r="S8" s="342"/>
      <c r="T8" s="350"/>
      <c r="U8" s="352"/>
    </row>
    <row r="9" spans="2:21">
      <c r="B9" s="241"/>
      <c r="C9" s="238"/>
      <c r="D9" s="321"/>
      <c r="E9" s="238"/>
      <c r="F9" s="311"/>
      <c r="G9" s="312"/>
      <c r="H9" s="313"/>
      <c r="I9" s="314"/>
      <c r="J9" s="315"/>
      <c r="K9" s="316"/>
      <c r="L9" s="112"/>
      <c r="M9" s="317"/>
      <c r="N9" s="318"/>
      <c r="O9" s="318"/>
      <c r="P9" s="319"/>
      <c r="Q9" s="359"/>
      <c r="R9" s="320"/>
      <c r="S9" s="342"/>
      <c r="T9" s="350"/>
      <c r="U9" s="353"/>
    </row>
    <row r="10" spans="2:21" s="534" customFormat="1">
      <c r="B10" s="521">
        <v>3</v>
      </c>
      <c r="C10" s="522" t="s">
        <v>330</v>
      </c>
      <c r="D10" s="522" t="s">
        <v>331</v>
      </c>
      <c r="E10" s="522" t="s">
        <v>332</v>
      </c>
      <c r="F10" s="524" t="s">
        <v>333</v>
      </c>
      <c r="G10" s="525"/>
      <c r="H10" s="521">
        <v>1</v>
      </c>
      <c r="I10" s="526">
        <v>86.03</v>
      </c>
      <c r="J10" s="527">
        <v>1.4</v>
      </c>
      <c r="K10" s="528">
        <v>120.44</v>
      </c>
      <c r="L10" s="529"/>
      <c r="M10" s="530">
        <v>0</v>
      </c>
      <c r="N10" s="531">
        <v>0</v>
      </c>
      <c r="O10" s="531">
        <v>0</v>
      </c>
      <c r="P10" s="532">
        <v>0</v>
      </c>
      <c r="Q10" s="539">
        <v>120.4378</v>
      </c>
      <c r="R10" s="540">
        <v>1</v>
      </c>
      <c r="S10" s="537">
        <f>R10*Q10</f>
        <v>120.4378</v>
      </c>
      <c r="T10" s="537">
        <v>84.306459999999987</v>
      </c>
      <c r="U10" s="538">
        <f>S10-T10</f>
        <v>36.131340000000009</v>
      </c>
    </row>
    <row r="11" spans="2:21" s="534" customFormat="1">
      <c r="B11" s="521"/>
      <c r="C11" s="522" t="s">
        <v>334</v>
      </c>
      <c r="D11" s="522"/>
      <c r="E11" s="522"/>
      <c r="F11" s="524"/>
      <c r="G11" s="525"/>
      <c r="H11" s="521"/>
      <c r="I11" s="526"/>
      <c r="J11" s="527"/>
      <c r="K11" s="528"/>
      <c r="L11" s="529"/>
      <c r="M11" s="530"/>
      <c r="N11" s="531"/>
      <c r="O11" s="531"/>
      <c r="P11" s="532"/>
      <c r="Q11" s="539"/>
      <c r="R11" s="540"/>
      <c r="S11" s="537"/>
      <c r="T11" s="537"/>
      <c r="U11" s="538"/>
    </row>
    <row r="12" spans="2:21" s="534" customFormat="1">
      <c r="B12" s="521"/>
      <c r="C12" s="522" t="s">
        <v>335</v>
      </c>
      <c r="D12" s="522"/>
      <c r="E12" s="522"/>
      <c r="F12" s="524"/>
      <c r="G12" s="525"/>
      <c r="H12" s="521"/>
      <c r="I12" s="526"/>
      <c r="J12" s="527"/>
      <c r="K12" s="528"/>
      <c r="L12" s="529"/>
      <c r="M12" s="530"/>
      <c r="N12" s="531"/>
      <c r="O12" s="531"/>
      <c r="P12" s="532"/>
      <c r="Q12" s="539"/>
      <c r="R12" s="540"/>
      <c r="S12" s="537"/>
      <c r="T12" s="537"/>
      <c r="U12" s="538"/>
    </row>
    <row r="13" spans="2:21">
      <c r="B13" s="241"/>
      <c r="C13" s="562" t="s">
        <v>412</v>
      </c>
      <c r="D13" s="249"/>
      <c r="E13" s="237"/>
      <c r="F13" s="239"/>
      <c r="G13" s="240"/>
      <c r="H13" s="241"/>
      <c r="I13" s="242"/>
      <c r="J13" s="310"/>
      <c r="K13" s="244"/>
      <c r="L13" s="245"/>
      <c r="M13" s="246"/>
      <c r="N13" s="247"/>
      <c r="O13" s="247"/>
      <c r="P13" s="248"/>
      <c r="Q13" s="359"/>
      <c r="R13" s="296"/>
      <c r="S13" s="342"/>
      <c r="T13" s="342"/>
      <c r="U13" s="343"/>
    </row>
    <row r="14" spans="2:21" s="475" customFormat="1">
      <c r="B14" s="459">
        <v>4</v>
      </c>
      <c r="C14" s="460" t="s">
        <v>330</v>
      </c>
      <c r="D14" s="460" t="s">
        <v>331</v>
      </c>
      <c r="E14" s="460" t="s">
        <v>332</v>
      </c>
      <c r="F14" s="462" t="s">
        <v>336</v>
      </c>
      <c r="G14" s="463"/>
      <c r="H14" s="459">
        <v>1</v>
      </c>
      <c r="I14" s="464">
        <v>25</v>
      </c>
      <c r="J14" s="465">
        <v>1.4</v>
      </c>
      <c r="K14" s="466">
        <v>35</v>
      </c>
      <c r="L14" s="467"/>
      <c r="M14" s="468">
        <v>0</v>
      </c>
      <c r="N14" s="469">
        <v>0</v>
      </c>
      <c r="O14" s="469">
        <v>0</v>
      </c>
      <c r="P14" s="470">
        <v>0</v>
      </c>
      <c r="Q14" s="483">
        <v>35</v>
      </c>
      <c r="R14" s="484">
        <v>0.2</v>
      </c>
      <c r="S14" s="480">
        <f>R14*Q14</f>
        <v>7</v>
      </c>
      <c r="T14" s="480">
        <v>7</v>
      </c>
      <c r="U14" s="481">
        <f>S14-T14</f>
        <v>0</v>
      </c>
    </row>
    <row r="15" spans="2:21" s="475" customFormat="1">
      <c r="B15" s="459"/>
      <c r="C15" s="460" t="s">
        <v>320</v>
      </c>
      <c r="D15" s="460"/>
      <c r="E15" s="460"/>
      <c r="F15" s="462"/>
      <c r="G15" s="463"/>
      <c r="H15" s="459"/>
      <c r="I15" s="464"/>
      <c r="J15" s="465"/>
      <c r="K15" s="466"/>
      <c r="L15" s="467"/>
      <c r="M15" s="468"/>
      <c r="N15" s="469"/>
      <c r="O15" s="469"/>
      <c r="P15" s="470"/>
      <c r="Q15" s="483"/>
      <c r="R15" s="484"/>
      <c r="S15" s="480"/>
      <c r="T15" s="480"/>
      <c r="U15" s="481"/>
    </row>
    <row r="16" spans="2:21">
      <c r="B16" s="241"/>
      <c r="C16" s="237"/>
      <c r="D16" s="249"/>
      <c r="E16" s="237"/>
      <c r="F16" s="239"/>
      <c r="G16" s="240"/>
      <c r="H16" s="241"/>
      <c r="I16" s="242"/>
      <c r="J16" s="310"/>
      <c r="K16" s="244"/>
      <c r="L16" s="245"/>
      <c r="M16" s="246"/>
      <c r="N16" s="247"/>
      <c r="O16" s="247"/>
      <c r="P16" s="248"/>
      <c r="Q16" s="359"/>
      <c r="R16" s="296"/>
      <c r="S16" s="342"/>
      <c r="T16" s="342"/>
      <c r="U16" s="343"/>
    </row>
    <row r="17" spans="2:22">
      <c r="B17" s="241">
        <v>4</v>
      </c>
      <c r="C17" s="237" t="s">
        <v>337</v>
      </c>
      <c r="D17" s="238" t="s">
        <v>192</v>
      </c>
      <c r="E17" s="237" t="s">
        <v>338</v>
      </c>
      <c r="F17" s="239" t="s">
        <v>339</v>
      </c>
      <c r="G17" s="240"/>
      <c r="H17" s="241">
        <v>1</v>
      </c>
      <c r="I17" s="242">
        <v>23.19</v>
      </c>
      <c r="J17" s="310">
        <v>1.4</v>
      </c>
      <c r="K17" s="244">
        <v>32.47</v>
      </c>
      <c r="L17" s="245"/>
      <c r="M17" s="246">
        <v>0</v>
      </c>
      <c r="N17" s="247">
        <v>0</v>
      </c>
      <c r="O17" s="247">
        <v>0</v>
      </c>
      <c r="P17" s="248">
        <v>0</v>
      </c>
      <c r="Q17" s="359">
        <v>32.47</v>
      </c>
      <c r="R17" s="296">
        <v>0.2</v>
      </c>
      <c r="S17" s="342">
        <f>R17*Q17</f>
        <v>6.4939999999999998</v>
      </c>
      <c r="T17" s="350">
        <v>6.4939999999999998</v>
      </c>
      <c r="U17" s="343">
        <f>S17-T17</f>
        <v>0</v>
      </c>
    </row>
    <row r="18" spans="2:22">
      <c r="B18" s="241"/>
      <c r="C18" s="238" t="s">
        <v>340</v>
      </c>
      <c r="D18" s="237"/>
      <c r="E18" s="237"/>
      <c r="F18" s="239"/>
      <c r="G18" s="240"/>
      <c r="H18" s="241"/>
      <c r="I18" s="242"/>
      <c r="J18" s="310"/>
      <c r="K18" s="244"/>
      <c r="L18" s="245"/>
      <c r="M18" s="246"/>
      <c r="N18" s="247"/>
      <c r="O18" s="247"/>
      <c r="P18" s="248"/>
      <c r="Q18" s="359"/>
      <c r="R18" s="296"/>
      <c r="S18" s="342"/>
      <c r="T18" s="350"/>
      <c r="U18" s="343"/>
    </row>
    <row r="19" spans="2:22">
      <c r="B19" s="241"/>
      <c r="C19" s="237"/>
      <c r="D19" s="249"/>
      <c r="E19" s="237"/>
      <c r="F19" s="239"/>
      <c r="G19" s="240"/>
      <c r="H19" s="241"/>
      <c r="I19" s="242"/>
      <c r="J19" s="310"/>
      <c r="K19" s="244"/>
      <c r="L19" s="245"/>
      <c r="M19" s="246"/>
      <c r="N19" s="247"/>
      <c r="O19" s="247"/>
      <c r="P19" s="248"/>
      <c r="Q19" s="359"/>
      <c r="R19" s="296"/>
      <c r="S19" s="342"/>
      <c r="T19" s="342"/>
      <c r="U19" s="343"/>
    </row>
    <row r="20" spans="2:22" s="475" customFormat="1">
      <c r="B20" s="459">
        <v>4</v>
      </c>
      <c r="C20" s="460" t="s">
        <v>399</v>
      </c>
      <c r="D20" s="461" t="s">
        <v>192</v>
      </c>
      <c r="E20" s="460" t="s">
        <v>400</v>
      </c>
      <c r="F20" s="462" t="s">
        <v>401</v>
      </c>
      <c r="G20" s="463"/>
      <c r="H20" s="459">
        <v>1</v>
      </c>
      <c r="I20" s="464">
        <v>2.8769999999999998</v>
      </c>
      <c r="J20" s="465">
        <v>1.4</v>
      </c>
      <c r="K20" s="466">
        <f t="shared" ref="K20" si="0">H20*I20*J20</f>
        <v>4.0277999999999992</v>
      </c>
      <c r="L20" s="467"/>
      <c r="M20" s="468">
        <v>0</v>
      </c>
      <c r="N20" s="469">
        <v>0</v>
      </c>
      <c r="O20" s="469">
        <v>0</v>
      </c>
      <c r="P20" s="470">
        <v>0</v>
      </c>
      <c r="Q20" s="471">
        <f t="shared" ref="Q20" si="1">K20-P20</f>
        <v>4.0277999999999992</v>
      </c>
      <c r="R20" s="472">
        <v>0.7</v>
      </c>
      <c r="S20" s="473">
        <f t="shared" ref="S20" si="2">R20*Q20</f>
        <v>2.8194599999999994</v>
      </c>
      <c r="T20" s="473">
        <v>0</v>
      </c>
      <c r="U20" s="473">
        <f t="shared" ref="U20" si="3">S20-T20</f>
        <v>2.8194599999999994</v>
      </c>
      <c r="V20" s="474"/>
    </row>
    <row r="21" spans="2:22" s="475" customFormat="1">
      <c r="B21" s="459"/>
      <c r="C21" s="460" t="s">
        <v>402</v>
      </c>
      <c r="D21" s="460"/>
      <c r="E21" s="460"/>
      <c r="F21" s="462"/>
      <c r="G21" s="463"/>
      <c r="H21" s="459"/>
      <c r="I21" s="464"/>
      <c r="J21" s="465"/>
      <c r="K21" s="465"/>
      <c r="L21" s="474"/>
      <c r="M21" s="476"/>
      <c r="N21" s="469"/>
      <c r="O21" s="469"/>
      <c r="P21" s="470"/>
      <c r="Q21" s="471"/>
      <c r="R21" s="472"/>
      <c r="S21" s="477"/>
      <c r="T21" s="477"/>
      <c r="U21" s="477"/>
      <c r="V21" s="474"/>
    </row>
    <row r="22" spans="2:22">
      <c r="B22" s="241"/>
      <c r="C22" s="237"/>
      <c r="D22" s="249"/>
      <c r="E22" s="237"/>
      <c r="F22" s="239"/>
      <c r="G22" s="240"/>
      <c r="H22" s="241"/>
      <c r="I22" s="242"/>
      <c r="J22" s="310"/>
      <c r="K22" s="244"/>
      <c r="L22" s="245"/>
      <c r="M22" s="246"/>
      <c r="N22" s="247"/>
      <c r="O22" s="247"/>
      <c r="P22" s="248"/>
      <c r="Q22" s="359"/>
      <c r="R22" s="296"/>
      <c r="S22" s="342"/>
      <c r="T22" s="342"/>
      <c r="U22" s="343"/>
    </row>
    <row r="23" spans="2:22">
      <c r="B23" s="241"/>
      <c r="C23" s="237"/>
      <c r="D23" s="237"/>
      <c r="E23" s="237"/>
      <c r="F23" s="239"/>
      <c r="G23" s="240"/>
      <c r="H23" s="241"/>
      <c r="I23" s="242"/>
      <c r="J23" s="310"/>
      <c r="K23" s="244"/>
      <c r="L23" s="245"/>
      <c r="M23" s="246"/>
      <c r="N23" s="247"/>
      <c r="O23" s="247"/>
      <c r="P23" s="248"/>
      <c r="Q23" s="359"/>
      <c r="R23" s="296"/>
      <c r="S23" s="342"/>
      <c r="T23" s="342"/>
      <c r="U23" s="343"/>
    </row>
    <row r="24" spans="2:22">
      <c r="B24" s="241"/>
      <c r="C24" s="237"/>
      <c r="D24" s="237"/>
      <c r="E24" s="238"/>
      <c r="F24" s="239"/>
      <c r="G24" s="240"/>
      <c r="H24" s="241"/>
      <c r="I24" s="242"/>
      <c r="J24" s="310"/>
      <c r="K24" s="244"/>
      <c r="L24" s="245"/>
      <c r="M24" s="246"/>
      <c r="N24" s="247"/>
      <c r="O24" s="247"/>
      <c r="P24" s="248"/>
      <c r="Q24" s="359"/>
      <c r="R24" s="296"/>
      <c r="S24" s="342"/>
      <c r="T24" s="342"/>
      <c r="U24" s="343"/>
    </row>
    <row r="25" spans="2:22" ht="15" customHeight="1" thickBot="1">
      <c r="B25" s="251"/>
      <c r="C25" s="252"/>
      <c r="D25" s="252"/>
      <c r="E25" s="252"/>
      <c r="F25" s="253"/>
      <c r="G25" s="254"/>
      <c r="H25" s="255"/>
      <c r="I25" s="256"/>
      <c r="J25" s="293"/>
      <c r="K25" s="257"/>
      <c r="L25" s="258"/>
      <c r="M25" s="259"/>
      <c r="N25" s="260"/>
      <c r="O25" s="260"/>
      <c r="P25" s="261"/>
      <c r="Q25" s="360"/>
      <c r="R25" s="297"/>
      <c r="S25" s="354"/>
      <c r="T25" s="355"/>
      <c r="U25" s="356"/>
    </row>
    <row r="26" spans="2:22">
      <c r="K26" s="262"/>
      <c r="N26" s="262"/>
      <c r="O26" s="262"/>
      <c r="P26" s="262" t="s">
        <v>39</v>
      </c>
      <c r="Q26" s="263">
        <f>SUM(Q3:Q25)</f>
        <v>267.60560000000004</v>
      </c>
      <c r="R26" s="269"/>
      <c r="S26" s="263">
        <f>SUM(S3:S25)</f>
        <v>212.42125999999999</v>
      </c>
      <c r="T26" s="263">
        <f>SUM(T3:T25)</f>
        <v>173.47045999999997</v>
      </c>
      <c r="U26" s="263">
        <f>SUM(U4:U25)</f>
        <v>38.950800000000008</v>
      </c>
    </row>
  </sheetData>
  <mergeCells count="2">
    <mergeCell ref="H1:K1"/>
    <mergeCell ref="M1:P1"/>
  </mergeCells>
  <printOptions horizontalCentered="1"/>
  <pageMargins left="0.25" right="0.25" top="0.75" bottom="0.75" header="0.3" footer="0.3"/>
  <pageSetup paperSize="9" scale="5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7B0D3-2D4B-40A7-9DF5-3F620FF9532C}">
  <sheetPr>
    <tabColor rgb="FF00B050"/>
    <pageSetUpPr fitToPage="1"/>
  </sheetPr>
  <dimension ref="A1:V34"/>
  <sheetViews>
    <sheetView view="pageBreakPreview" topLeftCell="A4" zoomScale="90" zoomScaleNormal="100" zoomScaleSheetLayoutView="90" workbookViewId="0">
      <selection activeCell="M6" sqref="M6"/>
    </sheetView>
  </sheetViews>
  <sheetFormatPr defaultRowHeight="14.4"/>
  <cols>
    <col min="1" max="1" width="6.33203125" customWidth="1"/>
    <col min="2" max="2" width="36" bestFit="1" customWidth="1"/>
    <col min="3" max="3" width="8.88671875" style="51" bestFit="1" customWidth="1"/>
    <col min="4" max="4" width="10.77734375" style="51" customWidth="1"/>
    <col min="5" max="5" width="12.5546875" bestFit="1" customWidth="1"/>
    <col min="6" max="6" width="5.77734375" hidden="1" customWidth="1"/>
    <col min="7" max="7" width="6.5546875" hidden="1" customWidth="1"/>
    <col min="8" max="8" width="10.109375" hidden="1" customWidth="1"/>
    <col min="9" max="9" width="7.5546875" hidden="1" customWidth="1"/>
    <col min="10" max="10" width="11.109375" hidden="1" customWidth="1"/>
    <col min="11" max="11" width="2.44140625" customWidth="1"/>
    <col min="12" max="12" width="7.5546875" bestFit="1" customWidth="1"/>
    <col min="13" max="13" width="14.5546875" customWidth="1"/>
    <col min="14" max="14" width="7.5546875" bestFit="1" customWidth="1"/>
    <col min="15" max="15" width="14.5546875" customWidth="1"/>
    <col min="16" max="17" width="9.6640625" customWidth="1"/>
    <col min="18" max="18" width="14.5546875" customWidth="1"/>
    <col min="19" max="19" width="2.5546875" customWidth="1"/>
    <col min="20" max="21" width="9.6640625" customWidth="1"/>
    <col min="22" max="22" width="14.5546875" customWidth="1"/>
  </cols>
  <sheetData>
    <row r="1" spans="1:22" hidden="1">
      <c r="R1" s="52"/>
      <c r="V1" s="52"/>
    </row>
    <row r="2" spans="1:22" hidden="1">
      <c r="R2" s="53"/>
      <c r="V2" s="53"/>
    </row>
    <row r="3" spans="1:22" hidden="1"/>
    <row r="4" spans="1:22" s="55" customFormat="1">
      <c r="A4" s="579" t="s">
        <v>44</v>
      </c>
      <c r="B4" s="579" t="s">
        <v>45</v>
      </c>
      <c r="C4" s="581" t="s">
        <v>46</v>
      </c>
      <c r="D4" s="581"/>
      <c r="E4" s="581"/>
      <c r="F4" s="574" t="s">
        <v>47</v>
      </c>
      <c r="G4" s="575"/>
      <c r="H4" s="576"/>
      <c r="I4" s="582" t="s">
        <v>48</v>
      </c>
      <c r="J4" s="582"/>
      <c r="K4" s="54"/>
      <c r="L4" s="577" t="s">
        <v>49</v>
      </c>
      <c r="M4" s="578"/>
      <c r="N4" s="577" t="s">
        <v>50</v>
      </c>
      <c r="O4" s="578" t="s">
        <v>50</v>
      </c>
      <c r="P4" s="574" t="s">
        <v>51</v>
      </c>
      <c r="Q4" s="575"/>
      <c r="R4" s="576"/>
      <c r="T4" s="574" t="s">
        <v>51</v>
      </c>
      <c r="U4" s="575"/>
      <c r="V4" s="576"/>
    </row>
    <row r="5" spans="1:22" s="55" customFormat="1">
      <c r="A5" s="580"/>
      <c r="B5" s="580"/>
      <c r="C5" s="56" t="s">
        <v>52</v>
      </c>
      <c r="D5" s="56" t="s">
        <v>5</v>
      </c>
      <c r="E5" s="57" t="s">
        <v>53</v>
      </c>
      <c r="F5" s="58" t="s">
        <v>54</v>
      </c>
      <c r="G5" s="58" t="s">
        <v>52</v>
      </c>
      <c r="H5" s="58" t="s">
        <v>10</v>
      </c>
      <c r="I5" s="59" t="s">
        <v>52</v>
      </c>
      <c r="J5" s="59" t="s">
        <v>10</v>
      </c>
      <c r="K5" s="54"/>
      <c r="L5" s="60" t="s">
        <v>41</v>
      </c>
      <c r="M5" s="60" t="s">
        <v>6</v>
      </c>
      <c r="N5" s="60" t="s">
        <v>41</v>
      </c>
      <c r="O5" s="60" t="s">
        <v>6</v>
      </c>
      <c r="P5" s="58" t="s">
        <v>54</v>
      </c>
      <c r="Q5" s="60" t="s">
        <v>41</v>
      </c>
      <c r="R5" s="58" t="s">
        <v>10</v>
      </c>
      <c r="T5" s="74" t="s">
        <v>54</v>
      </c>
      <c r="U5" s="60" t="s">
        <v>41</v>
      </c>
      <c r="V5" s="74" t="s">
        <v>10</v>
      </c>
    </row>
    <row r="6" spans="1:22" s="98" customFormat="1">
      <c r="A6" s="92" t="s">
        <v>55</v>
      </c>
      <c r="B6" s="93" t="s">
        <v>56</v>
      </c>
      <c r="C6" s="94">
        <v>256.96732288401256</v>
      </c>
      <c r="D6" s="94">
        <v>319</v>
      </c>
      <c r="E6" s="95">
        <v>81973</v>
      </c>
      <c r="F6" s="96">
        <f t="shared" ref="F6:F10" si="0">H6/E6</f>
        <v>0.13702072633672063</v>
      </c>
      <c r="G6" s="97">
        <v>35.21</v>
      </c>
      <c r="H6" s="95">
        <v>11232</v>
      </c>
      <c r="I6" s="97">
        <f>C6-G6</f>
        <v>221.75732288401255</v>
      </c>
      <c r="J6" s="95">
        <f t="shared" ref="J6:J10" si="1">E6-H6</f>
        <v>70741</v>
      </c>
      <c r="K6" s="65"/>
      <c r="L6" s="95">
        <f>'EIFS - PARAPET'!T26</f>
        <v>173.47045999999997</v>
      </c>
      <c r="M6" s="95">
        <f>L6*D6</f>
        <v>55337.07673999999</v>
      </c>
      <c r="N6" s="95">
        <f>Q6-L6</f>
        <v>38.950800000000015</v>
      </c>
      <c r="O6" s="95">
        <f>R6-M6</f>
        <v>12425.305200000003</v>
      </c>
      <c r="P6" s="96">
        <f>Q6/C6</f>
        <v>0.82664697447107183</v>
      </c>
      <c r="Q6" s="95">
        <f>'EIFS - PARAPET'!S26</f>
        <v>212.42125999999999</v>
      </c>
      <c r="R6" s="95">
        <f>Q6*319</f>
        <v>67762.381939999992</v>
      </c>
      <c r="T6" s="96">
        <f>U6/C6</f>
        <v>0.17335302552892823</v>
      </c>
      <c r="U6" s="95">
        <f>C6-Q6</f>
        <v>44.546062884012571</v>
      </c>
      <c r="V6" s="95">
        <f>U6*D6</f>
        <v>14210.194060000011</v>
      </c>
    </row>
    <row r="7" spans="1:22" s="98" customFormat="1">
      <c r="A7" s="99" t="s">
        <v>57</v>
      </c>
      <c r="B7" s="100" t="s">
        <v>58</v>
      </c>
      <c r="C7" s="61">
        <f>E7/380</f>
        <v>766.00263157894733</v>
      </c>
      <c r="D7" s="61">
        <v>380</v>
      </c>
      <c r="E7" s="62">
        <v>291081</v>
      </c>
      <c r="F7" s="63">
        <f t="shared" si="0"/>
        <v>0</v>
      </c>
      <c r="G7" s="64"/>
      <c r="H7" s="62">
        <v>0</v>
      </c>
      <c r="I7" s="64">
        <f t="shared" ref="I7:I10" si="2">C7-G7</f>
        <v>766.00263157894733</v>
      </c>
      <c r="J7" s="62">
        <f t="shared" si="1"/>
        <v>291081</v>
      </c>
      <c r="K7" s="65"/>
      <c r="L7" s="62"/>
      <c r="M7" s="62">
        <f t="shared" ref="M7:M16" si="3">L7*D7</f>
        <v>0</v>
      </c>
      <c r="N7" s="62"/>
      <c r="O7" s="62">
        <f t="shared" ref="O7:O19" si="4">R7-M7</f>
        <v>0</v>
      </c>
      <c r="P7" s="63"/>
      <c r="Q7" s="62"/>
      <c r="R7" s="62">
        <v>0</v>
      </c>
      <c r="T7" s="63">
        <f t="shared" ref="T7:T15" si="5">U7/C7</f>
        <v>1</v>
      </c>
      <c r="U7" s="62">
        <f t="shared" ref="U7:U15" si="6">C7-Q7</f>
        <v>766.00263157894733</v>
      </c>
      <c r="V7" s="62">
        <f t="shared" ref="V7:V15" si="7">U7*D7</f>
        <v>291081</v>
      </c>
    </row>
    <row r="8" spans="1:22" s="98" customFormat="1">
      <c r="A8" s="99" t="s">
        <v>59</v>
      </c>
      <c r="B8" s="100" t="s">
        <v>60</v>
      </c>
      <c r="C8" s="64">
        <f>E8/32.16</f>
        <v>823.00995024875635</v>
      </c>
      <c r="D8" s="64">
        <v>32.159999999999997</v>
      </c>
      <c r="E8" s="62">
        <v>26468</v>
      </c>
      <c r="F8" s="63">
        <f t="shared" si="0"/>
        <v>7.3333837086292888E-2</v>
      </c>
      <c r="G8" s="64">
        <f>H8/32.16</f>
        <v>60.354477611940304</v>
      </c>
      <c r="H8" s="62">
        <v>1941</v>
      </c>
      <c r="I8" s="64">
        <f t="shared" si="2"/>
        <v>762.65547263681606</v>
      </c>
      <c r="J8" s="62">
        <f t="shared" si="1"/>
        <v>24527</v>
      </c>
      <c r="K8" s="65"/>
      <c r="L8" s="62">
        <f>'PVC GROOVE'!S29</f>
        <v>108.58000000000001</v>
      </c>
      <c r="M8" s="62">
        <f t="shared" si="3"/>
        <v>3491.9328</v>
      </c>
      <c r="N8" s="62">
        <f>Q8-L8</f>
        <v>63.728000000000009</v>
      </c>
      <c r="O8" s="62">
        <f t="shared" si="4"/>
        <v>2049.4924800000003</v>
      </c>
      <c r="P8" s="63">
        <f>Q8/C8</f>
        <v>0.20936320386882273</v>
      </c>
      <c r="Q8" s="62">
        <f>'PVC GROOVE'!R29</f>
        <v>172.30800000000002</v>
      </c>
      <c r="R8" s="62">
        <f>Q8*D8</f>
        <v>5541.4252800000004</v>
      </c>
      <c r="T8" s="63">
        <f t="shared" si="5"/>
        <v>0.79063679613117732</v>
      </c>
      <c r="U8" s="62">
        <f t="shared" si="6"/>
        <v>650.70195024875636</v>
      </c>
      <c r="V8" s="62">
        <f t="shared" si="7"/>
        <v>20926.574720000004</v>
      </c>
    </row>
    <row r="9" spans="1:22" s="98" customFormat="1">
      <c r="A9" s="99" t="s">
        <v>61</v>
      </c>
      <c r="B9" s="100" t="s">
        <v>62</v>
      </c>
      <c r="C9" s="61">
        <f>E9/319</f>
        <v>169.47021943573668</v>
      </c>
      <c r="D9" s="61">
        <v>319</v>
      </c>
      <c r="E9" s="62">
        <v>54061</v>
      </c>
      <c r="F9" s="63">
        <f t="shared" si="0"/>
        <v>0</v>
      </c>
      <c r="G9" s="64"/>
      <c r="H9" s="62">
        <v>0</v>
      </c>
      <c r="I9" s="64">
        <f t="shared" si="2"/>
        <v>169.47021943573668</v>
      </c>
      <c r="J9" s="62">
        <f t="shared" si="1"/>
        <v>54061</v>
      </c>
      <c r="K9" s="65"/>
      <c r="L9" s="62"/>
      <c r="M9" s="62">
        <f t="shared" si="3"/>
        <v>0</v>
      </c>
      <c r="N9" s="62"/>
      <c r="O9" s="62">
        <f t="shared" si="4"/>
        <v>0</v>
      </c>
      <c r="P9" s="63"/>
      <c r="Q9" s="62"/>
      <c r="R9" s="62">
        <v>0</v>
      </c>
      <c r="S9" s="102"/>
      <c r="T9" s="63">
        <f t="shared" si="5"/>
        <v>1</v>
      </c>
      <c r="U9" s="62">
        <f t="shared" si="6"/>
        <v>169.47021943573668</v>
      </c>
      <c r="V9" s="62">
        <f t="shared" si="7"/>
        <v>54061</v>
      </c>
    </row>
    <row r="10" spans="1:22" s="98" customFormat="1">
      <c r="A10" s="103" t="s">
        <v>63</v>
      </c>
      <c r="B10" s="104" t="s">
        <v>64</v>
      </c>
      <c r="C10" s="105">
        <f>E10/319</f>
        <v>99.285266457680251</v>
      </c>
      <c r="D10" s="105">
        <v>319</v>
      </c>
      <c r="E10" s="106">
        <v>31672</v>
      </c>
      <c r="F10" s="107">
        <f t="shared" si="0"/>
        <v>0</v>
      </c>
      <c r="G10" s="108"/>
      <c r="H10" s="106">
        <v>0</v>
      </c>
      <c r="I10" s="108">
        <f t="shared" si="2"/>
        <v>99.285266457680251</v>
      </c>
      <c r="J10" s="106">
        <f t="shared" si="1"/>
        <v>31672</v>
      </c>
      <c r="K10" s="66"/>
      <c r="L10" s="106"/>
      <c r="M10" s="106">
        <f t="shared" si="3"/>
        <v>0</v>
      </c>
      <c r="N10" s="106"/>
      <c r="O10" s="106">
        <f t="shared" si="4"/>
        <v>0</v>
      </c>
      <c r="P10" s="107"/>
      <c r="Q10" s="106"/>
      <c r="R10" s="106">
        <v>0</v>
      </c>
      <c r="S10" s="109"/>
      <c r="T10" s="107">
        <f t="shared" si="5"/>
        <v>1</v>
      </c>
      <c r="U10" s="106">
        <f t="shared" si="6"/>
        <v>99.285266457680251</v>
      </c>
      <c r="V10" s="106">
        <f t="shared" si="7"/>
        <v>31672</v>
      </c>
    </row>
    <row r="11" spans="1:22">
      <c r="A11" s="67" t="s">
        <v>66</v>
      </c>
      <c r="B11" s="68"/>
      <c r="C11" s="69"/>
      <c r="D11" s="69"/>
      <c r="E11" s="70">
        <f>SUM(E6:E10)</f>
        <v>485255</v>
      </c>
      <c r="F11" s="71">
        <f>H11/E11</f>
        <v>2.7146551812964319E-2</v>
      </c>
      <c r="G11" s="72"/>
      <c r="H11" s="70">
        <f>SUM(H6:H10)</f>
        <v>13173</v>
      </c>
      <c r="I11" s="72"/>
      <c r="J11" s="70">
        <f>SUM(J6:J10)</f>
        <v>472082</v>
      </c>
      <c r="K11" s="73"/>
      <c r="L11" s="70"/>
      <c r="M11" s="70">
        <f>SUM(M6:M10)</f>
        <v>58829.009539999992</v>
      </c>
      <c r="N11" s="70"/>
      <c r="O11" s="70">
        <f>SUM(O6:O10)</f>
        <v>14474.797680000003</v>
      </c>
      <c r="P11" s="71">
        <f>R11/E11</f>
        <v>0.15106244597170557</v>
      </c>
      <c r="Q11" s="72"/>
      <c r="R11" s="70">
        <f>SUM(R6:R10)</f>
        <v>73303.807219999988</v>
      </c>
      <c r="T11" s="71">
        <f>V11/E11</f>
        <v>0.84893668026089386</v>
      </c>
      <c r="U11" s="72"/>
      <c r="V11" s="70">
        <f>SUM(V6:V10)</f>
        <v>411950.76878000004</v>
      </c>
    </row>
    <row r="12" spans="1:22" s="98" customFormat="1">
      <c r="A12" s="99"/>
      <c r="B12" s="100"/>
      <c r="C12" s="61"/>
      <c r="D12" s="61"/>
      <c r="E12" s="62"/>
      <c r="F12" s="63"/>
      <c r="G12" s="64"/>
      <c r="H12" s="62"/>
      <c r="I12" s="64"/>
      <c r="J12" s="62"/>
      <c r="K12" s="65"/>
      <c r="L12" s="62"/>
      <c r="M12" s="62"/>
      <c r="N12" s="62"/>
      <c r="O12" s="62"/>
      <c r="P12" s="63"/>
      <c r="Q12" s="62"/>
      <c r="R12" s="62"/>
      <c r="T12" s="63"/>
      <c r="U12" s="62"/>
      <c r="V12" s="62"/>
    </row>
    <row r="13" spans="1:22" s="98" customFormat="1">
      <c r="A13" s="99"/>
      <c r="B13" s="100"/>
      <c r="C13" s="61"/>
      <c r="D13" s="61"/>
      <c r="E13" s="62"/>
      <c r="F13" s="63"/>
      <c r="G13" s="64"/>
      <c r="H13" s="62"/>
      <c r="I13" s="64"/>
      <c r="J13" s="62"/>
      <c r="K13" s="65"/>
      <c r="L13" s="62"/>
      <c r="M13" s="62"/>
      <c r="N13" s="62"/>
      <c r="O13" s="62"/>
      <c r="P13" s="63"/>
      <c r="Q13" s="62"/>
      <c r="R13" s="62"/>
      <c r="T13" s="63"/>
      <c r="U13" s="62"/>
      <c r="V13" s="62"/>
    </row>
    <row r="14" spans="1:22" s="98" customFormat="1">
      <c r="A14" s="101" t="s">
        <v>65</v>
      </c>
      <c r="B14" s="100"/>
      <c r="C14" s="61"/>
      <c r="D14" s="61"/>
      <c r="E14" s="62"/>
      <c r="F14" s="63"/>
      <c r="G14" s="64"/>
      <c r="H14" s="62"/>
      <c r="I14" s="64"/>
      <c r="J14" s="62"/>
      <c r="K14" s="65"/>
      <c r="L14" s="62"/>
      <c r="M14" s="62"/>
      <c r="N14" s="62"/>
      <c r="O14" s="62"/>
      <c r="P14" s="63"/>
      <c r="Q14" s="62"/>
      <c r="R14" s="62"/>
      <c r="T14" s="63"/>
      <c r="U14" s="62"/>
      <c r="V14" s="62"/>
    </row>
    <row r="15" spans="1:22" s="98" customFormat="1">
      <c r="A15" s="99" t="s">
        <v>81</v>
      </c>
      <c r="B15" s="100" t="s">
        <v>67</v>
      </c>
      <c r="C15" s="61">
        <v>854</v>
      </c>
      <c r="D15" s="61">
        <v>450</v>
      </c>
      <c r="E15" s="62">
        <f>D15*C15</f>
        <v>384300</v>
      </c>
      <c r="F15" s="63"/>
      <c r="G15" s="64"/>
      <c r="H15" s="62"/>
      <c r="I15" s="64"/>
      <c r="J15" s="62"/>
      <c r="K15" s="65"/>
      <c r="L15" s="62">
        <f>'EIFS + BUILTUP (300MM)'!T31</f>
        <v>24.158592500000001</v>
      </c>
      <c r="M15" s="62">
        <f t="shared" si="3"/>
        <v>10871.366625000001</v>
      </c>
      <c r="N15" s="62">
        <f>Q15-L15</f>
        <v>185.558661925</v>
      </c>
      <c r="O15" s="62">
        <f t="shared" si="4"/>
        <v>83501.397866250001</v>
      </c>
      <c r="P15" s="63">
        <f>Q15/C15</f>
        <v>0.24557055553278687</v>
      </c>
      <c r="Q15" s="62">
        <f>'EIFS + BUILTUP (300MM)'!S31</f>
        <v>209.71725442499999</v>
      </c>
      <c r="R15" s="62">
        <f>Q15*D15</f>
        <v>94372.764491249996</v>
      </c>
      <c r="T15" s="63">
        <f t="shared" si="5"/>
        <v>0.75442944446721316</v>
      </c>
      <c r="U15" s="62">
        <f t="shared" si="6"/>
        <v>644.28274557500004</v>
      </c>
      <c r="V15" s="62">
        <f t="shared" si="7"/>
        <v>289927.23550875002</v>
      </c>
    </row>
    <row r="16" spans="1:22" s="98" customFormat="1">
      <c r="A16" s="99" t="s">
        <v>403</v>
      </c>
      <c r="B16" s="100" t="s">
        <v>404</v>
      </c>
      <c r="C16" s="61">
        <v>422</v>
      </c>
      <c r="D16" s="61">
        <v>525</v>
      </c>
      <c r="E16" s="62">
        <f>D16*C16</f>
        <v>221550</v>
      </c>
      <c r="F16" s="63"/>
      <c r="G16" s="64"/>
      <c r="H16" s="62"/>
      <c r="I16" s="64"/>
      <c r="J16" s="62"/>
      <c r="K16" s="65"/>
      <c r="L16" s="62">
        <f>'EIFS + BUILTUP (400MM) '!T29</f>
        <v>0</v>
      </c>
      <c r="M16" s="62">
        <f t="shared" si="3"/>
        <v>0</v>
      </c>
      <c r="N16" s="62">
        <f>Q16-L16</f>
        <v>225.09354450000001</v>
      </c>
      <c r="O16" s="62">
        <f t="shared" ref="O16" si="8">R16-M16</f>
        <v>118174.11086250001</v>
      </c>
      <c r="P16" s="63">
        <f>Q16/C16</f>
        <v>0.53339702488151663</v>
      </c>
      <c r="Q16" s="62">
        <f>'EIFS + BUILTUP (400MM) '!S29</f>
        <v>225.09354450000001</v>
      </c>
      <c r="R16" s="62">
        <f>Q16*D16</f>
        <v>118174.11086250001</v>
      </c>
      <c r="S16" s="102"/>
      <c r="T16" s="63"/>
      <c r="U16" s="62"/>
      <c r="V16" s="62"/>
    </row>
    <row r="17" spans="1:22" s="98" customFormat="1">
      <c r="A17" s="448" t="s">
        <v>405</v>
      </c>
      <c r="B17" s="449" t="s">
        <v>406</v>
      </c>
      <c r="C17" s="450">
        <v>1</v>
      </c>
      <c r="D17" s="450">
        <v>25250</v>
      </c>
      <c r="E17" s="62">
        <f>D17*C17</f>
        <v>25250</v>
      </c>
      <c r="F17" s="452"/>
      <c r="G17" s="453"/>
      <c r="H17" s="451"/>
      <c r="I17" s="453"/>
      <c r="J17" s="451"/>
      <c r="K17" s="65"/>
      <c r="L17" s="62">
        <v>0</v>
      </c>
      <c r="M17" s="62">
        <f t="shared" ref="M17" si="9">L17*D17</f>
        <v>0</v>
      </c>
      <c r="N17" s="62">
        <f>Q17-L17</f>
        <v>1</v>
      </c>
      <c r="O17" s="62">
        <f t="shared" ref="O17" si="10">R17-M17</f>
        <v>25250</v>
      </c>
      <c r="P17" s="63">
        <f>Q17/C17</f>
        <v>1</v>
      </c>
      <c r="Q17" s="451">
        <v>1</v>
      </c>
      <c r="R17" s="62">
        <f>Q17*D17</f>
        <v>25250</v>
      </c>
      <c r="S17" s="102"/>
      <c r="T17" s="452"/>
      <c r="U17" s="451"/>
      <c r="V17" s="451"/>
    </row>
    <row r="18" spans="1:22">
      <c r="A18" s="110"/>
      <c r="B18" s="111"/>
      <c r="C18" s="105"/>
      <c r="D18" s="105"/>
      <c r="E18" s="106"/>
      <c r="F18" s="107"/>
      <c r="G18" s="108"/>
      <c r="H18" s="106"/>
      <c r="I18" s="108"/>
      <c r="J18" s="106"/>
      <c r="K18" s="66"/>
      <c r="L18" s="106"/>
      <c r="M18" s="106"/>
      <c r="N18" s="106"/>
      <c r="O18" s="106"/>
      <c r="P18" s="107"/>
      <c r="Q18" s="106"/>
      <c r="R18" s="106"/>
      <c r="S18" s="112"/>
      <c r="T18" s="107"/>
      <c r="U18" s="106"/>
      <c r="V18" s="106"/>
    </row>
    <row r="19" spans="1:22">
      <c r="A19" s="67" t="s">
        <v>66</v>
      </c>
      <c r="B19" s="68"/>
      <c r="C19" s="69"/>
      <c r="D19" s="69"/>
      <c r="E19" s="70">
        <f>SUM(E15:E18)</f>
        <v>631100</v>
      </c>
      <c r="F19" s="71"/>
      <c r="G19" s="72"/>
      <c r="H19" s="70"/>
      <c r="I19" s="72"/>
      <c r="J19" s="70"/>
      <c r="K19" s="73"/>
      <c r="L19" s="70"/>
      <c r="M19" s="70">
        <f>SUM(M14:M18)</f>
        <v>10871.366625000001</v>
      </c>
      <c r="N19" s="70"/>
      <c r="O19" s="70">
        <f t="shared" si="4"/>
        <v>226925.50872875002</v>
      </c>
      <c r="P19" s="71">
        <f>R19/E19</f>
        <v>0.37679745738195219</v>
      </c>
      <c r="Q19" s="72"/>
      <c r="R19" s="70">
        <f>SUM(R15:R18)</f>
        <v>237796.87535375002</v>
      </c>
      <c r="T19" s="71">
        <f>V19/E19</f>
        <v>0.45939983442996357</v>
      </c>
      <c r="U19" s="72"/>
      <c r="V19" s="70">
        <f>SUM(V15:V18)</f>
        <v>289927.23550875002</v>
      </c>
    </row>
    <row r="20" spans="1:22">
      <c r="G20" s="51"/>
      <c r="Q20" s="51"/>
      <c r="U20" s="51"/>
    </row>
    <row r="21" spans="1:22" ht="27.6">
      <c r="B21" s="373" t="s">
        <v>341</v>
      </c>
      <c r="C21" s="374">
        <v>422</v>
      </c>
      <c r="D21" s="374">
        <v>525</v>
      </c>
      <c r="E21" s="374">
        <f>PRODUCT(C21:D21)</f>
        <v>221550</v>
      </c>
    </row>
    <row r="22" spans="1:22" ht="27.6">
      <c r="B22" s="373" t="s">
        <v>342</v>
      </c>
      <c r="C22" s="374">
        <v>854</v>
      </c>
      <c r="D22" s="374">
        <v>450</v>
      </c>
      <c r="E22" s="374">
        <f>PRODUCT(C22:D22)</f>
        <v>384300</v>
      </c>
    </row>
    <row r="23" spans="1:22" ht="27.6">
      <c r="B23" s="373" t="s">
        <v>343</v>
      </c>
      <c r="C23" s="374">
        <v>176</v>
      </c>
      <c r="D23" s="374">
        <v>415</v>
      </c>
      <c r="E23" s="374">
        <f>PRODUCT(C23:D23)</f>
        <v>73040</v>
      </c>
    </row>
    <row r="24" spans="1:22">
      <c r="B24" s="373"/>
      <c r="C24" s="374"/>
      <c r="D24" s="374"/>
      <c r="E24" s="374"/>
    </row>
    <row r="25" spans="1:22" ht="28.8" customHeight="1">
      <c r="B25" s="373" t="s">
        <v>344</v>
      </c>
      <c r="C25" s="374">
        <v>1</v>
      </c>
      <c r="D25" s="374">
        <v>12819</v>
      </c>
      <c r="E25" s="374">
        <f>PRODUCT(C25:D25)</f>
        <v>12819</v>
      </c>
    </row>
    <row r="26" spans="1:22">
      <c r="B26" s="372"/>
      <c r="E26" s="51"/>
    </row>
    <row r="27" spans="1:22">
      <c r="B27" s="372"/>
      <c r="E27" s="51"/>
    </row>
    <row r="28" spans="1:22">
      <c r="B28" s="372"/>
      <c r="E28" s="51"/>
    </row>
    <row r="29" spans="1:22">
      <c r="B29" s="372"/>
      <c r="E29" s="51"/>
    </row>
    <row r="30" spans="1:22">
      <c r="E30" s="51"/>
    </row>
    <row r="31" spans="1:22">
      <c r="E31" s="51"/>
    </row>
    <row r="32" spans="1:22">
      <c r="E32" s="51"/>
    </row>
    <row r="33" spans="5:5">
      <c r="E33" s="51"/>
    </row>
    <row r="34" spans="5:5">
      <c r="E34" s="51"/>
    </row>
  </sheetData>
  <mergeCells count="9">
    <mergeCell ref="T4:V4"/>
    <mergeCell ref="N4:O4"/>
    <mergeCell ref="P4:R4"/>
    <mergeCell ref="A4:A5"/>
    <mergeCell ref="B4:B5"/>
    <mergeCell ref="C4:E4"/>
    <mergeCell ref="F4:H4"/>
    <mergeCell ref="I4:J4"/>
    <mergeCell ref="L4:M4"/>
  </mergeCells>
  <conditionalFormatting sqref="T1:T1048576">
    <cfRule type="cellIs" dxfId="0" priority="1" operator="lessThan">
      <formula>0.1</formula>
    </cfRule>
  </conditionalFormatting>
  <pageMargins left="0.7" right="0.7" top="0.75" bottom="0.75" header="0.3" footer="0.3"/>
  <pageSetup scale="7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51270-26AA-4A25-B5A5-F0B1E3FE644F}">
  <sheetPr>
    <tabColor rgb="FF00B0F0"/>
    <pageSetUpPr fitToPage="1"/>
  </sheetPr>
  <dimension ref="A2:Y71"/>
  <sheetViews>
    <sheetView showGridLines="0" view="pageBreakPreview" topLeftCell="A7" zoomScale="80" zoomScaleNormal="100" zoomScaleSheetLayoutView="80" workbookViewId="0">
      <pane xSplit="3" ySplit="10" topLeftCell="N47" activePane="bottomRight" state="frozen"/>
      <selection activeCell="I20" sqref="I20"/>
      <selection pane="topRight" activeCell="I20" sqref="I20"/>
      <selection pane="bottomLeft" activeCell="I20" sqref="I20"/>
      <selection pane="bottomRight" activeCell="P54" sqref="P54"/>
    </sheetView>
  </sheetViews>
  <sheetFormatPr defaultColWidth="9.109375" defaultRowHeight="13.2"/>
  <cols>
    <col min="1" max="1" width="8.109375" style="114" customWidth="1"/>
    <col min="2" max="2" width="14" style="114" customWidth="1"/>
    <col min="3" max="3" width="36.77734375" style="114" bestFit="1" customWidth="1"/>
    <col min="4" max="4" width="6.33203125" style="114" customWidth="1"/>
    <col min="5" max="5" width="10.5546875" style="114" customWidth="1"/>
    <col min="6" max="6" width="10.5546875" style="120" customWidth="1"/>
    <col min="7" max="7" width="11" style="114" customWidth="1"/>
    <col min="8" max="8" width="13.88671875" style="114" bestFit="1" customWidth="1"/>
    <col min="9" max="11" width="13.44140625" style="114" customWidth="1"/>
    <col min="12" max="12" width="13.44140625" style="114" hidden="1" customWidth="1"/>
    <col min="13" max="16" width="13.44140625" style="114" customWidth="1"/>
    <col min="17" max="17" width="25.5546875" style="325" customWidth="1"/>
    <col min="18" max="18" width="26.88671875" style="114" bestFit="1" customWidth="1"/>
    <col min="19" max="19" width="13.6640625" style="114" customWidth="1"/>
    <col min="20" max="20" width="17.5546875" style="114" customWidth="1"/>
    <col min="21" max="21" width="12.33203125" style="114" customWidth="1"/>
    <col min="22" max="22" width="10.33203125" style="114" bestFit="1" customWidth="1"/>
    <col min="23" max="24" width="12.5546875" style="114" customWidth="1"/>
    <col min="25" max="25" width="9.109375" style="114"/>
    <col min="26" max="26" width="17.6640625" style="114" customWidth="1"/>
    <col min="27" max="16384" width="9.109375" style="114"/>
  </cols>
  <sheetData>
    <row r="2" spans="1:22" ht="16.8">
      <c r="A2" s="583" t="s">
        <v>83</v>
      </c>
      <c r="B2" s="583"/>
      <c r="C2" s="583"/>
      <c r="D2" s="583"/>
      <c r="E2" s="583"/>
      <c r="F2" s="583"/>
      <c r="G2" s="583"/>
      <c r="H2" s="583"/>
      <c r="I2" s="583"/>
      <c r="J2" s="583"/>
      <c r="K2" s="583"/>
      <c r="L2" s="583"/>
      <c r="M2" s="583"/>
      <c r="N2" s="583"/>
      <c r="O2" s="583"/>
      <c r="P2" s="583"/>
      <c r="Q2" s="322"/>
    </row>
    <row r="3" spans="1:22" ht="16.8">
      <c r="A3" s="113"/>
      <c r="B3" s="113"/>
      <c r="C3" s="113"/>
      <c r="D3" s="113"/>
      <c r="E3" s="113"/>
      <c r="F3" s="115"/>
      <c r="G3" s="113"/>
      <c r="H3" s="113"/>
      <c r="I3" s="113"/>
      <c r="J3" s="113"/>
      <c r="K3" s="113"/>
      <c r="L3" s="113"/>
      <c r="M3" s="113"/>
      <c r="N3" s="113"/>
      <c r="O3" s="113"/>
      <c r="P3" s="113"/>
      <c r="Q3" s="322"/>
    </row>
    <row r="4" spans="1:22" ht="15.6">
      <c r="A4" s="584" t="s">
        <v>84</v>
      </c>
      <c r="B4" s="584"/>
      <c r="C4" s="584"/>
      <c r="D4" s="584"/>
      <c r="E4" s="584"/>
      <c r="F4" s="584"/>
      <c r="G4" s="584"/>
      <c r="H4" s="584"/>
      <c r="I4" s="584"/>
      <c r="J4" s="584"/>
      <c r="K4" s="584"/>
      <c r="L4" s="584"/>
      <c r="M4" s="584"/>
      <c r="N4" s="584"/>
      <c r="O4" s="584"/>
      <c r="P4" s="584"/>
      <c r="Q4" s="323"/>
    </row>
    <row r="6" spans="1:22" ht="13.8" thickBot="1">
      <c r="A6" s="116" t="s">
        <v>85</v>
      </c>
      <c r="B6" s="116"/>
      <c r="C6" s="117"/>
      <c r="D6" s="118"/>
      <c r="E6" s="118"/>
      <c r="F6" s="119"/>
      <c r="G6" s="118"/>
      <c r="H6" s="118"/>
      <c r="I6" s="118"/>
      <c r="J6" s="118"/>
      <c r="K6" s="118"/>
      <c r="L6" s="118"/>
      <c r="M6" s="118"/>
      <c r="N6" s="118"/>
      <c r="O6" s="118"/>
      <c r="P6" s="118"/>
      <c r="Q6" s="324"/>
    </row>
    <row r="7" spans="1:22" hidden="1">
      <c r="A7" s="116" t="s">
        <v>86</v>
      </c>
      <c r="B7" s="116"/>
      <c r="C7" s="117"/>
      <c r="D7" s="118"/>
      <c r="E7" s="118"/>
      <c r="F7" s="119"/>
      <c r="G7" s="118"/>
      <c r="H7" s="118"/>
      <c r="I7" s="118"/>
      <c r="J7" s="118"/>
      <c r="K7" s="118"/>
      <c r="L7" s="118"/>
      <c r="M7" s="118"/>
      <c r="N7" s="118"/>
      <c r="O7" s="118"/>
      <c r="P7" s="118"/>
      <c r="Q7" s="324"/>
    </row>
    <row r="8" spans="1:22" hidden="1">
      <c r="A8" s="116" t="s">
        <v>87</v>
      </c>
      <c r="B8" s="116"/>
      <c r="C8" s="117"/>
      <c r="D8" s="118"/>
      <c r="E8" s="118"/>
      <c r="F8" s="119"/>
      <c r="G8" s="118"/>
      <c r="H8" s="118"/>
      <c r="I8" s="118"/>
      <c r="J8" s="118"/>
      <c r="K8" s="118"/>
      <c r="L8" s="118"/>
      <c r="M8" s="118"/>
      <c r="N8" s="118"/>
      <c r="O8" s="118"/>
      <c r="P8" s="118"/>
      <c r="Q8" s="324"/>
    </row>
    <row r="9" spans="1:22" hidden="1">
      <c r="A9" s="114" t="s">
        <v>88</v>
      </c>
    </row>
    <row r="10" spans="1:22" ht="15.75" hidden="1" customHeight="1" thickBot="1">
      <c r="A10" s="121"/>
      <c r="B10" s="121"/>
      <c r="C10" s="121"/>
      <c r="D10" s="121"/>
      <c r="E10" s="121"/>
      <c r="F10" s="122"/>
      <c r="G10" s="121"/>
      <c r="H10" s="121"/>
      <c r="I10" s="121"/>
      <c r="J10" s="121"/>
      <c r="K10" s="121"/>
      <c r="L10" s="121"/>
      <c r="M10" s="121"/>
      <c r="N10" s="121"/>
      <c r="O10" s="121"/>
      <c r="P10" s="121"/>
      <c r="Q10" s="326"/>
      <c r="R10" s="123"/>
      <c r="S10" s="123"/>
      <c r="T10" s="123"/>
      <c r="U10" s="123"/>
      <c r="V10" s="123"/>
    </row>
    <row r="11" spans="1:22" ht="15" customHeight="1">
      <c r="A11" s="585" t="s">
        <v>89</v>
      </c>
      <c r="B11" s="124"/>
      <c r="C11" s="585" t="s">
        <v>90</v>
      </c>
      <c r="D11" s="588" t="s">
        <v>91</v>
      </c>
      <c r="E11" s="591" t="s">
        <v>92</v>
      </c>
      <c r="F11" s="593" t="s">
        <v>93</v>
      </c>
      <c r="G11" s="125"/>
      <c r="H11" s="125"/>
      <c r="I11" s="596" t="s">
        <v>94</v>
      </c>
      <c r="J11" s="597"/>
      <c r="K11" s="598"/>
      <c r="L11" s="337"/>
      <c r="M11" s="602" t="s">
        <v>95</v>
      </c>
      <c r="N11" s="596" t="s">
        <v>96</v>
      </c>
      <c r="O11" s="597"/>
      <c r="P11" s="598"/>
      <c r="Q11" s="327"/>
    </row>
    <row r="12" spans="1:22" ht="11.25" customHeight="1">
      <c r="A12" s="586"/>
      <c r="B12" s="126" t="s">
        <v>97</v>
      </c>
      <c r="C12" s="586"/>
      <c r="D12" s="589"/>
      <c r="E12" s="592"/>
      <c r="F12" s="594"/>
      <c r="G12" s="127" t="s">
        <v>41</v>
      </c>
      <c r="H12" s="127" t="s">
        <v>98</v>
      </c>
      <c r="I12" s="599"/>
      <c r="J12" s="600"/>
      <c r="K12" s="601"/>
      <c r="L12" s="338"/>
      <c r="M12" s="603"/>
      <c r="N12" s="599"/>
      <c r="O12" s="600"/>
      <c r="P12" s="601"/>
      <c r="Q12" s="327"/>
      <c r="S12" s="608"/>
      <c r="T12" s="608"/>
      <c r="U12" s="608"/>
      <c r="V12" s="608"/>
    </row>
    <row r="13" spans="1:22">
      <c r="A13" s="587"/>
      <c r="B13" s="128"/>
      <c r="C13" s="587"/>
      <c r="D13" s="590"/>
      <c r="E13" s="129" t="s">
        <v>99</v>
      </c>
      <c r="F13" s="595"/>
      <c r="G13" s="129"/>
      <c r="H13" s="129"/>
      <c r="I13" s="130" t="s">
        <v>100</v>
      </c>
      <c r="J13" s="130" t="s">
        <v>101</v>
      </c>
      <c r="K13" s="131" t="s">
        <v>102</v>
      </c>
      <c r="L13" s="339"/>
      <c r="M13" s="604"/>
      <c r="N13" s="130" t="s">
        <v>100</v>
      </c>
      <c r="O13" s="130" t="s">
        <v>101</v>
      </c>
      <c r="P13" s="131" t="s">
        <v>102</v>
      </c>
      <c r="Q13" s="328"/>
    </row>
    <row r="14" spans="1:22" ht="13.8">
      <c r="A14" s="132"/>
      <c r="B14" s="133"/>
      <c r="C14" s="134"/>
      <c r="D14" s="609"/>
      <c r="E14" s="610"/>
      <c r="F14" s="610"/>
      <c r="G14" s="610"/>
      <c r="H14" s="610"/>
      <c r="I14" s="610"/>
      <c r="J14" s="610"/>
      <c r="K14" s="609"/>
      <c r="L14" s="610"/>
      <c r="M14" s="610"/>
      <c r="N14" s="610"/>
      <c r="O14" s="610"/>
      <c r="P14" s="610"/>
      <c r="Q14" s="329"/>
    </row>
    <row r="15" spans="1:22">
      <c r="A15" s="135" t="s">
        <v>103</v>
      </c>
      <c r="B15" s="135"/>
      <c r="C15" s="136"/>
      <c r="D15" s="136"/>
      <c r="E15" s="137"/>
      <c r="F15" s="138"/>
      <c r="G15" s="137"/>
      <c r="H15" s="137"/>
      <c r="I15" s="137"/>
      <c r="J15" s="137"/>
      <c r="K15" s="137"/>
      <c r="L15" s="137"/>
      <c r="M15" s="137"/>
      <c r="N15" s="139"/>
      <c r="O15" s="139"/>
      <c r="P15" s="139"/>
      <c r="Q15" s="330"/>
      <c r="T15" s="140"/>
      <c r="V15" s="141"/>
    </row>
    <row r="16" spans="1:22">
      <c r="A16" s="142"/>
      <c r="B16" s="143"/>
      <c r="C16" s="144"/>
      <c r="D16" s="145"/>
      <c r="E16" s="146"/>
      <c r="F16" s="147"/>
      <c r="G16" s="146"/>
      <c r="H16" s="146"/>
      <c r="I16" s="146"/>
      <c r="J16" s="146"/>
      <c r="K16" s="146"/>
      <c r="L16" s="146"/>
      <c r="M16" s="146"/>
      <c r="N16" s="148"/>
      <c r="O16" s="148"/>
      <c r="P16" s="148"/>
      <c r="Q16" s="331"/>
      <c r="T16" s="140"/>
      <c r="V16" s="141"/>
    </row>
    <row r="17" spans="1:22">
      <c r="A17" s="142"/>
      <c r="B17" s="143"/>
      <c r="C17" s="149" t="s">
        <v>13</v>
      </c>
      <c r="D17" s="145"/>
      <c r="E17" s="146"/>
      <c r="F17" s="147"/>
      <c r="G17" s="146"/>
      <c r="H17" s="146"/>
      <c r="I17" s="146"/>
      <c r="J17" s="146"/>
      <c r="K17" s="146"/>
      <c r="L17" s="146"/>
      <c r="M17" s="146"/>
      <c r="N17" s="148"/>
      <c r="O17" s="148"/>
      <c r="P17" s="148"/>
      <c r="Q17" s="331"/>
      <c r="T17" s="140"/>
      <c r="V17" s="141"/>
    </row>
    <row r="18" spans="1:22">
      <c r="A18" s="142"/>
      <c r="B18" s="143"/>
      <c r="C18" s="144"/>
      <c r="D18" s="145"/>
      <c r="E18" s="146"/>
      <c r="F18" s="147"/>
      <c r="G18" s="146"/>
      <c r="H18" s="146"/>
      <c r="I18" s="146"/>
      <c r="J18" s="146"/>
      <c r="K18" s="146"/>
      <c r="L18" s="146"/>
      <c r="M18" s="146"/>
      <c r="N18" s="148"/>
      <c r="O18" s="148"/>
      <c r="P18" s="148"/>
      <c r="Q18" s="331"/>
      <c r="T18" s="140"/>
      <c r="V18" s="141"/>
    </row>
    <row r="19" spans="1:22">
      <c r="A19" s="150">
        <v>1</v>
      </c>
      <c r="B19" s="151" t="s">
        <v>104</v>
      </c>
      <c r="C19" s="152" t="s">
        <v>105</v>
      </c>
      <c r="D19" s="153" t="s">
        <v>106</v>
      </c>
      <c r="E19" s="154">
        <v>500</v>
      </c>
      <c r="F19" s="155"/>
      <c r="G19" s="154">
        <v>422</v>
      </c>
      <c r="H19" s="156">
        <f>E19*G19</f>
        <v>211000</v>
      </c>
      <c r="I19" s="154"/>
      <c r="J19" s="154"/>
      <c r="K19" s="154"/>
      <c r="L19" s="154"/>
      <c r="M19" s="154"/>
      <c r="N19" s="154"/>
      <c r="O19" s="154"/>
      <c r="P19" s="154"/>
      <c r="Q19" s="332"/>
      <c r="R19" s="157"/>
      <c r="T19" s="140"/>
      <c r="V19" s="141"/>
    </row>
    <row r="20" spans="1:22">
      <c r="A20" s="150"/>
      <c r="B20" s="158"/>
      <c r="C20" s="145" t="s">
        <v>107</v>
      </c>
      <c r="D20" s="153"/>
      <c r="E20" s="159"/>
      <c r="F20" s="160">
        <v>0.7</v>
      </c>
      <c r="G20" s="159"/>
      <c r="H20" s="156"/>
      <c r="I20" s="161">
        <f t="shared" ref="I20:K22" si="0">N20/$G$19</f>
        <v>0.31177251184834121</v>
      </c>
      <c r="J20" s="161">
        <f t="shared" si="0"/>
        <v>0</v>
      </c>
      <c r="K20" s="161">
        <f t="shared" si="0"/>
        <v>0.31177251184834121</v>
      </c>
      <c r="L20" s="191">
        <f>K20*F20</f>
        <v>0.21824075829383882</v>
      </c>
      <c r="M20" s="605">
        <f>SUM(L20:L22)</f>
        <v>0.29809279620853074</v>
      </c>
      <c r="N20" s="154">
        <f>'EIFS 400mm EPS BOARDS'!R21</f>
        <v>131.56799999999998</v>
      </c>
      <c r="O20" s="154">
        <f>'EIFS 400mm EPS BOARDS'!S21</f>
        <v>0</v>
      </c>
      <c r="P20" s="154">
        <f>'EIFS 400mm EPS BOARDS'!Q21</f>
        <v>131.56799999999998</v>
      </c>
      <c r="Q20" s="332">
        <f>'Progress Bill'!Z25</f>
        <v>0.32</v>
      </c>
      <c r="R20" s="369">
        <f>Q20-M20</f>
        <v>2.1907203791469265E-2</v>
      </c>
      <c r="T20" s="140"/>
      <c r="V20" s="141"/>
    </row>
    <row r="21" spans="1:22">
      <c r="A21" s="150"/>
      <c r="B21" s="158"/>
      <c r="C21" s="145" t="s">
        <v>108</v>
      </c>
      <c r="D21" s="153"/>
      <c r="E21" s="159"/>
      <c r="F21" s="160">
        <v>0.2</v>
      </c>
      <c r="G21" s="159"/>
      <c r="H21" s="159"/>
      <c r="I21" s="161">
        <f t="shared" si="0"/>
        <v>0.31177251184834121</v>
      </c>
      <c r="J21" s="161">
        <f t="shared" si="0"/>
        <v>0</v>
      </c>
      <c r="K21" s="161">
        <f t="shared" si="0"/>
        <v>0.31177251184834121</v>
      </c>
      <c r="L21" s="191">
        <f t="shared" ref="L21:L22" si="1">K21*F21</f>
        <v>6.2354502369668247E-2</v>
      </c>
      <c r="M21" s="606"/>
      <c r="N21" s="154">
        <f>'EIFS 400mm BASECOAT'!R21</f>
        <v>131.56799999999998</v>
      </c>
      <c r="O21" s="154">
        <f>'EIFS 400mm BASECOAT'!S21</f>
        <v>0</v>
      </c>
      <c r="P21" s="154">
        <f>'EIFS 400mm BASECOAT'!Q21</f>
        <v>131.56799999999998</v>
      </c>
      <c r="Q21" s="333"/>
      <c r="R21" s="162"/>
      <c r="T21" s="140"/>
      <c r="V21" s="141"/>
    </row>
    <row r="22" spans="1:22">
      <c r="A22" s="150"/>
      <c r="B22" s="158"/>
      <c r="C22" s="145" t="s">
        <v>109</v>
      </c>
      <c r="D22" s="153"/>
      <c r="E22" s="159"/>
      <c r="F22" s="160">
        <v>0.1</v>
      </c>
      <c r="G22" s="159"/>
      <c r="H22" s="156"/>
      <c r="I22" s="161">
        <f t="shared" si="0"/>
        <v>0.17497535545023699</v>
      </c>
      <c r="J22" s="161">
        <f t="shared" si="0"/>
        <v>0</v>
      </c>
      <c r="K22" s="161">
        <f t="shared" si="0"/>
        <v>0.17497535545023699</v>
      </c>
      <c r="L22" s="191">
        <f t="shared" si="1"/>
        <v>1.7497535545023698E-2</v>
      </c>
      <c r="M22" s="607"/>
      <c r="N22" s="154">
        <f>'EIFS 400mm PAINT'!R21</f>
        <v>73.839600000000004</v>
      </c>
      <c r="O22" s="154">
        <f>'EIFS 400mm PAINT'!S21</f>
        <v>0</v>
      </c>
      <c r="P22" s="154">
        <f>'EIFS 400mm PAINT'!Q21</f>
        <v>73.839600000000004</v>
      </c>
      <c r="Q22" s="332"/>
      <c r="R22" s="157"/>
      <c r="T22" s="163"/>
      <c r="V22" s="141"/>
    </row>
    <row r="23" spans="1:22">
      <c r="A23" s="150"/>
      <c r="B23" s="158"/>
      <c r="C23" s="145"/>
      <c r="D23" s="153"/>
      <c r="E23" s="159"/>
      <c r="F23" s="160"/>
      <c r="G23" s="159"/>
      <c r="H23" s="159"/>
      <c r="I23" s="161"/>
      <c r="J23" s="161"/>
      <c r="K23" s="161"/>
      <c r="L23" s="161"/>
      <c r="M23" s="161"/>
      <c r="N23" s="154"/>
      <c r="O23" s="154"/>
      <c r="P23" s="154"/>
      <c r="Q23" s="332"/>
      <c r="R23" s="157"/>
      <c r="T23" s="140"/>
      <c r="V23" s="141"/>
    </row>
    <row r="24" spans="1:22">
      <c r="A24" s="150">
        <v>2</v>
      </c>
      <c r="B24" s="151" t="s">
        <v>110</v>
      </c>
      <c r="C24" s="152" t="s">
        <v>111</v>
      </c>
      <c r="D24" s="153" t="s">
        <v>106</v>
      </c>
      <c r="E24" s="154">
        <v>435</v>
      </c>
      <c r="F24" s="155"/>
      <c r="G24" s="154">
        <v>854</v>
      </c>
      <c r="H24" s="156">
        <f>E24*G24</f>
        <v>371490</v>
      </c>
      <c r="I24" s="154"/>
      <c r="J24" s="154"/>
      <c r="K24" s="154"/>
      <c r="L24" s="154"/>
      <c r="M24" s="154"/>
      <c r="N24" s="154"/>
      <c r="O24" s="154"/>
      <c r="P24" s="154"/>
      <c r="Q24" s="332"/>
      <c r="R24" s="157"/>
      <c r="S24" s="157"/>
      <c r="T24" s="140"/>
      <c r="V24" s="141"/>
    </row>
    <row r="25" spans="1:22">
      <c r="A25" s="150"/>
      <c r="B25" s="158"/>
      <c r="C25" s="145" t="s">
        <v>107</v>
      </c>
      <c r="D25" s="153"/>
      <c r="E25" s="159"/>
      <c r="F25" s="160">
        <v>0.7</v>
      </c>
      <c r="G25" s="159"/>
      <c r="H25" s="156"/>
      <c r="I25" s="161">
        <f>N25/$G$24</f>
        <v>0.22507728337236532</v>
      </c>
      <c r="J25" s="161">
        <f>O25/$G$24</f>
        <v>0</v>
      </c>
      <c r="K25" s="161">
        <f>P25/$G$24</f>
        <v>0.22507728337236535</v>
      </c>
      <c r="L25" s="191">
        <f t="shared" ref="L25:L27" si="2">K25*F25</f>
        <v>0.15755409836065573</v>
      </c>
      <c r="M25" s="605">
        <f>SUM(L25:L27)</f>
        <v>0.2025695550351288</v>
      </c>
      <c r="N25" s="154">
        <f>'EIFS 300mm EPS BOARDS'!T9</f>
        <v>192.21599999999998</v>
      </c>
      <c r="O25" s="154">
        <f>'EIFS 300mm EPS BOARDS'!U9</f>
        <v>0</v>
      </c>
      <c r="P25" s="154">
        <f>'EIFS 300mm EPS BOARDS'!S9</f>
        <v>192.21600000000001</v>
      </c>
      <c r="Q25" s="332">
        <f>'Progress Bill'!Z23</f>
        <v>0.33994799999999997</v>
      </c>
      <c r="R25" s="369">
        <f>Q25-M25</f>
        <v>0.13737844496487117</v>
      </c>
      <c r="T25" s="164"/>
      <c r="V25" s="141"/>
    </row>
    <row r="26" spans="1:22">
      <c r="A26" s="150"/>
      <c r="B26" s="158"/>
      <c r="C26" s="145" t="s">
        <v>108</v>
      </c>
      <c r="D26" s="153"/>
      <c r="E26" s="159"/>
      <c r="F26" s="160">
        <v>0.2</v>
      </c>
      <c r="G26" s="159"/>
      <c r="H26" s="159"/>
      <c r="I26" s="161">
        <f t="shared" ref="I26:K27" si="3">N26/$G$24</f>
        <v>0.22507728337236532</v>
      </c>
      <c r="J26" s="161">
        <f t="shared" si="3"/>
        <v>0</v>
      </c>
      <c r="K26" s="161">
        <f t="shared" si="3"/>
        <v>0.22507728337236532</v>
      </c>
      <c r="L26" s="191">
        <f t="shared" si="2"/>
        <v>4.501545667447307E-2</v>
      </c>
      <c r="M26" s="606"/>
      <c r="N26" s="154">
        <f>'EIFS 300mm BASECOAT'!R11</f>
        <v>192.21599999999998</v>
      </c>
      <c r="O26" s="154">
        <f>'EIFS 300mm BASECOAT'!S11</f>
        <v>0</v>
      </c>
      <c r="P26" s="154">
        <f>'EIFS 300mm BASECOAT'!Q11</f>
        <v>192.21599999999998</v>
      </c>
      <c r="Q26" s="333"/>
      <c r="R26" s="157"/>
      <c r="T26" s="164"/>
      <c r="V26" s="141"/>
    </row>
    <row r="27" spans="1:22">
      <c r="A27" s="158"/>
      <c r="B27" s="158"/>
      <c r="C27" s="145" t="s">
        <v>109</v>
      </c>
      <c r="D27" s="153"/>
      <c r="E27" s="159"/>
      <c r="F27" s="160">
        <v>0.1</v>
      </c>
      <c r="G27" s="159"/>
      <c r="H27" s="156"/>
      <c r="I27" s="161">
        <f t="shared" si="3"/>
        <v>0</v>
      </c>
      <c r="J27" s="161">
        <f t="shared" si="3"/>
        <v>0</v>
      </c>
      <c r="K27" s="161">
        <f t="shared" si="3"/>
        <v>0</v>
      </c>
      <c r="L27" s="191">
        <f t="shared" si="2"/>
        <v>0</v>
      </c>
      <c r="M27" s="607"/>
      <c r="N27" s="376">
        <v>0</v>
      </c>
      <c r="O27" s="376">
        <v>0</v>
      </c>
      <c r="P27" s="376">
        <v>0</v>
      </c>
      <c r="Q27" s="332"/>
      <c r="R27" s="157"/>
      <c r="T27" s="140"/>
      <c r="V27" s="141"/>
    </row>
    <row r="28" spans="1:22">
      <c r="A28" s="158"/>
      <c r="B28" s="158"/>
      <c r="C28" s="145"/>
      <c r="D28" s="153"/>
      <c r="E28" s="159"/>
      <c r="F28" s="160"/>
      <c r="G28" s="159"/>
      <c r="H28" s="156"/>
      <c r="I28" s="155"/>
      <c r="J28" s="161"/>
      <c r="K28" s="161"/>
      <c r="L28" s="161"/>
      <c r="M28" s="161"/>
      <c r="N28" s="154"/>
      <c r="O28" s="154"/>
      <c r="P28" s="154"/>
      <c r="Q28" s="332"/>
      <c r="R28" s="157"/>
      <c r="T28" s="140"/>
      <c r="V28" s="141"/>
    </row>
    <row r="29" spans="1:22">
      <c r="A29" s="158">
        <v>3</v>
      </c>
      <c r="B29" s="151" t="s">
        <v>112</v>
      </c>
      <c r="C29" s="165" t="s">
        <v>113</v>
      </c>
      <c r="D29" s="166" t="s">
        <v>106</v>
      </c>
      <c r="E29" s="159">
        <v>380</v>
      </c>
      <c r="F29" s="160"/>
      <c r="G29" s="159">
        <v>682</v>
      </c>
      <c r="H29" s="156">
        <f>E29*G29</f>
        <v>259160</v>
      </c>
      <c r="I29" s="159"/>
      <c r="J29" s="159"/>
      <c r="K29" s="159"/>
      <c r="L29" s="159"/>
      <c r="M29" s="159"/>
      <c r="N29" s="159"/>
      <c r="O29" s="159"/>
      <c r="P29" s="159"/>
      <c r="Q29" s="328"/>
      <c r="R29" s="157"/>
      <c r="T29" s="140"/>
      <c r="V29" s="141"/>
    </row>
    <row r="30" spans="1:22">
      <c r="A30" s="158"/>
      <c r="B30" s="158"/>
      <c r="C30" s="167" t="s">
        <v>107</v>
      </c>
      <c r="D30" s="166"/>
      <c r="E30" s="159"/>
      <c r="F30" s="160">
        <v>0.7</v>
      </c>
      <c r="G30" s="159"/>
      <c r="H30" s="156"/>
      <c r="I30" s="161">
        <f>N30/$G$29</f>
        <v>1.0544269794721408</v>
      </c>
      <c r="J30" s="161">
        <f>O30/$G$29</f>
        <v>0</v>
      </c>
      <c r="K30" s="161">
        <f>P30/$G$29</f>
        <v>1.0544269794721408</v>
      </c>
      <c r="L30" s="191">
        <f t="shared" ref="L30:L32" si="4">K30*F30</f>
        <v>0.73809888563049852</v>
      </c>
      <c r="M30" s="605">
        <f>SUM(L30:L32)</f>
        <v>0.94038733137829911</v>
      </c>
      <c r="N30" s="159">
        <f>'EIFS 200mm EPS BOARDS'!T23</f>
        <v>719.11919999999998</v>
      </c>
      <c r="O30" s="159">
        <f>'EIFS 200mm EPS BOARDS'!U23</f>
        <v>0</v>
      </c>
      <c r="P30" s="159">
        <f>'EIFS 200mm EPS BOARDS'!S23</f>
        <v>719.11919999999998</v>
      </c>
      <c r="Q30" s="328">
        <f>'Progress Bill'!Z19</f>
        <v>0.99134181818181799</v>
      </c>
      <c r="R30" s="369">
        <f>Q30-M30</f>
        <v>5.0954486803518884E-2</v>
      </c>
      <c r="T30" s="140"/>
      <c r="V30" s="141"/>
    </row>
    <row r="31" spans="1:22">
      <c r="A31" s="158"/>
      <c r="B31" s="158"/>
      <c r="C31" s="167" t="s">
        <v>108</v>
      </c>
      <c r="D31" s="166"/>
      <c r="E31" s="159"/>
      <c r="F31" s="160">
        <v>0.2</v>
      </c>
      <c r="G31" s="159"/>
      <c r="H31" s="159"/>
      <c r="I31" s="161">
        <f t="shared" ref="I31:K32" si="5">N31/$G$29</f>
        <v>0.88569618768328429</v>
      </c>
      <c r="J31" s="161">
        <f t="shared" si="5"/>
        <v>0</v>
      </c>
      <c r="K31" s="161">
        <f t="shared" si="5"/>
        <v>0.88569618768328429</v>
      </c>
      <c r="L31" s="191">
        <f t="shared" si="4"/>
        <v>0.17713923753665686</v>
      </c>
      <c r="M31" s="606"/>
      <c r="N31" s="159">
        <f>'EIFS 200mm BASECOAT'!T29</f>
        <v>604.0447999999999</v>
      </c>
      <c r="O31" s="159">
        <f>'EIFS 200mm BASECOAT'!U29</f>
        <v>0</v>
      </c>
      <c r="P31" s="159">
        <f>'EIFS 200mm BASECOAT'!S29</f>
        <v>604.0447999999999</v>
      </c>
      <c r="Q31" s="328"/>
      <c r="R31" s="157"/>
      <c r="T31" s="140"/>
      <c r="V31" s="141"/>
    </row>
    <row r="32" spans="1:22">
      <c r="A32" s="158"/>
      <c r="B32" s="158"/>
      <c r="C32" s="167" t="s">
        <v>109</v>
      </c>
      <c r="D32" s="166"/>
      <c r="E32" s="159"/>
      <c r="F32" s="160">
        <v>0.1</v>
      </c>
      <c r="G32" s="159"/>
      <c r="H32" s="156"/>
      <c r="I32" s="161">
        <f t="shared" si="5"/>
        <v>0.25149208211143698</v>
      </c>
      <c r="J32" s="161">
        <f t="shared" si="5"/>
        <v>0</v>
      </c>
      <c r="K32" s="161">
        <f t="shared" si="5"/>
        <v>0.25149208211143698</v>
      </c>
      <c r="L32" s="191">
        <f t="shared" si="4"/>
        <v>2.5149208211143699E-2</v>
      </c>
      <c r="M32" s="607"/>
      <c r="N32" s="159">
        <f>'EIFS 200mm PAINT'!R14</f>
        <v>171.51760000000002</v>
      </c>
      <c r="O32" s="159">
        <f>'EIFS 200mm PAINT'!S14</f>
        <v>0</v>
      </c>
      <c r="P32" s="159">
        <f>'EIFS 200mm PAINT'!Q14</f>
        <v>171.51760000000002</v>
      </c>
      <c r="Q32" s="328"/>
      <c r="R32" s="157"/>
      <c r="T32" s="140"/>
      <c r="V32" s="141"/>
    </row>
    <row r="33" spans="1:22">
      <c r="A33" s="158"/>
      <c r="B33" s="150"/>
      <c r="C33" s="145"/>
      <c r="D33" s="153"/>
      <c r="E33" s="159"/>
      <c r="F33" s="160"/>
      <c r="G33" s="159"/>
      <c r="H33" s="156"/>
      <c r="I33" s="155"/>
      <c r="J33" s="155"/>
      <c r="K33" s="160"/>
      <c r="L33" s="160"/>
      <c r="M33" s="155"/>
      <c r="N33" s="154"/>
      <c r="O33" s="154"/>
      <c r="P33" s="154"/>
      <c r="Q33" s="332"/>
      <c r="R33" s="157"/>
      <c r="T33" s="140"/>
      <c r="V33" s="141"/>
    </row>
    <row r="34" spans="1:22">
      <c r="A34" s="158">
        <v>4</v>
      </c>
      <c r="B34" s="168" t="s">
        <v>114</v>
      </c>
      <c r="C34" s="152" t="s">
        <v>115</v>
      </c>
      <c r="D34" s="153" t="s">
        <v>106</v>
      </c>
      <c r="E34" s="154">
        <v>319</v>
      </c>
      <c r="F34" s="155"/>
      <c r="G34" s="154">
        <v>692</v>
      </c>
      <c r="H34" s="156">
        <f>E34*G34</f>
        <v>220748</v>
      </c>
      <c r="I34" s="154"/>
      <c r="J34" s="154"/>
      <c r="K34" s="154"/>
      <c r="L34" s="154"/>
      <c r="M34" s="154"/>
      <c r="N34" s="154"/>
      <c r="O34" s="159"/>
      <c r="P34" s="154"/>
      <c r="Q34" s="332"/>
      <c r="R34" s="157"/>
      <c r="T34" s="140"/>
      <c r="V34" s="141"/>
    </row>
    <row r="35" spans="1:22">
      <c r="A35" s="158"/>
      <c r="B35" s="150"/>
      <c r="C35" s="145" t="s">
        <v>107</v>
      </c>
      <c r="D35" s="153"/>
      <c r="E35" s="159"/>
      <c r="F35" s="160">
        <v>0.7</v>
      </c>
      <c r="G35" s="159"/>
      <c r="H35" s="156"/>
      <c r="I35" s="161">
        <f>N35/$G$34</f>
        <v>0.86937258381502869</v>
      </c>
      <c r="J35" s="161">
        <f>O35/$G$34</f>
        <v>0</v>
      </c>
      <c r="K35" s="161">
        <f>P35/$G$34</f>
        <v>0.86937258381502869</v>
      </c>
      <c r="L35" s="191">
        <f t="shared" ref="L35:L37" si="6">K35*F35</f>
        <v>0.60856080867052009</v>
      </c>
      <c r="M35" s="605">
        <f>SUM(L35:L37)</f>
        <v>0.81789387225433507</v>
      </c>
      <c r="N35" s="154">
        <f>'EIFS 100mm EPS BOARDS'!T48</f>
        <v>601.60582799999986</v>
      </c>
      <c r="O35" s="159">
        <f>'EIFS 100mm EPS BOARDS'!U48</f>
        <v>0</v>
      </c>
      <c r="P35" s="154">
        <f>'EIFS 100mm EPS BOARDS'!S48</f>
        <v>601.60582799999986</v>
      </c>
      <c r="Q35" s="332">
        <f>'Progress Bill'!Z15</f>
        <v>0.89434566416184968</v>
      </c>
      <c r="R35" s="369">
        <f>Q35-M35</f>
        <v>7.645179190751461E-2</v>
      </c>
      <c r="T35" s="140"/>
      <c r="V35" s="141"/>
    </row>
    <row r="36" spans="1:22">
      <c r="A36" s="158"/>
      <c r="B36" s="150"/>
      <c r="C36" s="145" t="s">
        <v>108</v>
      </c>
      <c r="D36" s="153"/>
      <c r="E36" s="159"/>
      <c r="F36" s="160">
        <v>0.2</v>
      </c>
      <c r="G36" s="159"/>
      <c r="H36" s="159"/>
      <c r="I36" s="161">
        <f t="shared" ref="I36:K37" si="7">N36/$G$34</f>
        <v>0.83459306358381491</v>
      </c>
      <c r="J36" s="161">
        <f t="shared" si="7"/>
        <v>0</v>
      </c>
      <c r="K36" s="161">
        <f t="shared" si="7"/>
        <v>0.83459306358381491</v>
      </c>
      <c r="L36" s="191">
        <f t="shared" si="6"/>
        <v>0.166918612716763</v>
      </c>
      <c r="M36" s="606"/>
      <c r="N36" s="154">
        <f>'EIFS 100mm BASECOAT'!R44</f>
        <v>577.53839999999991</v>
      </c>
      <c r="O36" s="159">
        <f>'EIFS 100mm BASECOAT'!S44</f>
        <v>0</v>
      </c>
      <c r="P36" s="154">
        <f>'EIFS 100mm BASECOAT'!Q44</f>
        <v>577.53839999999991</v>
      </c>
      <c r="Q36" s="333"/>
      <c r="R36" s="157"/>
      <c r="T36" s="140"/>
      <c r="V36" s="141"/>
    </row>
    <row r="37" spans="1:22">
      <c r="A37" s="150"/>
      <c r="B37" s="150"/>
      <c r="C37" s="145" t="s">
        <v>109</v>
      </c>
      <c r="D37" s="153"/>
      <c r="E37" s="159"/>
      <c r="F37" s="160">
        <v>0.1</v>
      </c>
      <c r="G37" s="159"/>
      <c r="H37" s="156"/>
      <c r="I37" s="161">
        <f t="shared" si="7"/>
        <v>0.42414450867052023</v>
      </c>
      <c r="J37" s="161">
        <f t="shared" si="7"/>
        <v>0</v>
      </c>
      <c r="K37" s="161">
        <f>P37/$G$34</f>
        <v>0.42414450867052023</v>
      </c>
      <c r="L37" s="191">
        <f t="shared" si="6"/>
        <v>4.2414450867052027E-2</v>
      </c>
      <c r="M37" s="607"/>
      <c r="N37" s="154">
        <f>'EIFS 100mm PAINT'!R34</f>
        <v>293.50799999999998</v>
      </c>
      <c r="O37" s="159">
        <f>'EIFS 100mm PAINT'!S34</f>
        <v>0</v>
      </c>
      <c r="P37" s="154">
        <f>'EIFS 100mm PAINT'!Q34</f>
        <v>293.50799999999998</v>
      </c>
      <c r="Q37" s="333"/>
      <c r="R37" s="157"/>
      <c r="T37" s="140"/>
      <c r="V37" s="141"/>
    </row>
    <row r="38" spans="1:22">
      <c r="A38" s="150"/>
      <c r="B38" s="150"/>
      <c r="C38" s="145"/>
      <c r="D38" s="153"/>
      <c r="E38" s="159"/>
      <c r="F38" s="160"/>
      <c r="G38" s="159"/>
      <c r="H38" s="156"/>
      <c r="I38" s="155"/>
      <c r="J38" s="155"/>
      <c r="K38" s="155"/>
      <c r="L38" s="155"/>
      <c r="M38" s="155"/>
      <c r="N38" s="154"/>
      <c r="O38" s="159"/>
      <c r="P38" s="154"/>
      <c r="Q38" s="332"/>
      <c r="R38" s="157"/>
      <c r="T38" s="140"/>
      <c r="V38" s="141"/>
    </row>
    <row r="39" spans="1:22" s="176" customFormat="1">
      <c r="A39" s="150"/>
      <c r="B39" s="168"/>
      <c r="C39" s="149" t="s">
        <v>35</v>
      </c>
      <c r="D39" s="169"/>
      <c r="E39" s="170"/>
      <c r="F39" s="171"/>
      <c r="G39" s="170"/>
      <c r="H39" s="172"/>
      <c r="I39" s="173"/>
      <c r="J39" s="173"/>
      <c r="K39" s="173"/>
      <c r="L39" s="173"/>
      <c r="M39" s="173"/>
      <c r="N39" s="174"/>
      <c r="O39" s="174"/>
      <c r="P39" s="174"/>
      <c r="Q39" s="334"/>
      <c r="R39" s="175"/>
      <c r="T39" s="177"/>
      <c r="V39" s="178"/>
    </row>
    <row r="40" spans="1:22">
      <c r="A40" s="150"/>
      <c r="B40" s="168"/>
      <c r="C40" s="144"/>
      <c r="D40" s="153"/>
      <c r="E40" s="159"/>
      <c r="F40" s="160"/>
      <c r="G40" s="159"/>
      <c r="H40" s="156"/>
      <c r="I40" s="155"/>
      <c r="J40" s="155"/>
      <c r="K40" s="155"/>
      <c r="L40" s="155"/>
      <c r="M40" s="155"/>
      <c r="N40" s="154"/>
      <c r="O40" s="154"/>
      <c r="P40" s="154"/>
      <c r="Q40" s="332"/>
      <c r="R40" s="157"/>
      <c r="T40" s="140"/>
      <c r="V40" s="141"/>
    </row>
    <row r="41" spans="1:22">
      <c r="A41" s="150">
        <v>5</v>
      </c>
      <c r="B41" s="168" t="s">
        <v>114</v>
      </c>
      <c r="C41" s="152" t="s">
        <v>116</v>
      </c>
      <c r="D41" s="153" t="s">
        <v>106</v>
      </c>
      <c r="E41" s="154">
        <v>175</v>
      </c>
      <c r="F41" s="155"/>
      <c r="G41" s="154">
        <v>1298</v>
      </c>
      <c r="H41" s="156">
        <f>E41*G41</f>
        <v>227150</v>
      </c>
      <c r="I41" s="154"/>
      <c r="J41" s="154"/>
      <c r="K41" s="154"/>
      <c r="L41" s="154"/>
      <c r="M41" s="154"/>
      <c r="N41" s="154"/>
      <c r="O41" s="154"/>
      <c r="P41" s="154"/>
      <c r="Q41" s="332"/>
      <c r="R41" s="157"/>
      <c r="T41" s="140"/>
      <c r="V41" s="141"/>
    </row>
    <row r="42" spans="1:22">
      <c r="A42" s="150"/>
      <c r="B42" s="150"/>
      <c r="C42" s="145" t="s">
        <v>117</v>
      </c>
      <c r="D42" s="153"/>
      <c r="E42" s="159"/>
      <c r="F42" s="160">
        <v>0.8</v>
      </c>
      <c r="G42" s="159"/>
      <c r="H42" s="156"/>
      <c r="I42" s="161">
        <f t="shared" ref="I42:K43" si="8">N42/$G$41</f>
        <v>7.3867488443759635E-2</v>
      </c>
      <c r="J42" s="161">
        <f t="shared" si="8"/>
        <v>0</v>
      </c>
      <c r="K42" s="161">
        <f>P42/$G$41</f>
        <v>7.3867488443759635E-2</v>
      </c>
      <c r="L42" s="191">
        <f t="shared" ref="L42:L43" si="9">K42*F42</f>
        <v>5.9093990755007708E-2</v>
      </c>
      <c r="M42" s="605">
        <f>SUM(L42:L43)</f>
        <v>5.9093990755007708E-2</v>
      </c>
      <c r="N42" s="154">
        <f>'EIFS RENDER'!R21</f>
        <v>95.88000000000001</v>
      </c>
      <c r="O42" s="154">
        <f>'EIFS RENDER'!S21</f>
        <v>0</v>
      </c>
      <c r="P42" s="154">
        <f>'EIFS RENDER'!Q21</f>
        <v>95.88000000000001</v>
      </c>
      <c r="Q42" s="332">
        <f>'Progress Bill'!Z42</f>
        <v>5.909399075500768E-2</v>
      </c>
      <c r="R42" s="369">
        <f>Q42-M42</f>
        <v>0</v>
      </c>
      <c r="T42" s="140"/>
      <c r="V42" s="141"/>
    </row>
    <row r="43" spans="1:22">
      <c r="A43" s="150"/>
      <c r="B43" s="150"/>
      <c r="C43" s="145" t="s">
        <v>108</v>
      </c>
      <c r="D43" s="153"/>
      <c r="E43" s="159"/>
      <c r="F43" s="160">
        <v>0.2</v>
      </c>
      <c r="G43" s="159"/>
      <c r="H43" s="159"/>
      <c r="I43" s="161">
        <f t="shared" si="8"/>
        <v>0</v>
      </c>
      <c r="J43" s="161">
        <f t="shared" si="8"/>
        <v>0</v>
      </c>
      <c r="K43" s="161">
        <f t="shared" si="8"/>
        <v>0</v>
      </c>
      <c r="L43" s="191">
        <f t="shared" si="9"/>
        <v>0</v>
      </c>
      <c r="M43" s="607"/>
      <c r="N43" s="376">
        <v>0</v>
      </c>
      <c r="O43" s="376">
        <v>0</v>
      </c>
      <c r="P43" s="376">
        <v>0</v>
      </c>
      <c r="Q43" s="332"/>
      <c r="R43" s="157"/>
      <c r="T43" s="140"/>
      <c r="V43" s="141"/>
    </row>
    <row r="44" spans="1:22">
      <c r="A44" s="150"/>
      <c r="B44" s="150"/>
      <c r="C44" s="145"/>
      <c r="D44" s="153"/>
      <c r="E44" s="159"/>
      <c r="F44" s="160"/>
      <c r="G44" s="159"/>
      <c r="H44" s="377"/>
      <c r="I44" s="161"/>
      <c r="J44" s="161"/>
      <c r="K44" s="161"/>
      <c r="L44" s="191"/>
      <c r="M44" s="375"/>
      <c r="N44" s="376"/>
      <c r="O44" s="376"/>
      <c r="P44" s="376"/>
      <c r="Q44" s="332"/>
      <c r="R44" s="157"/>
      <c r="T44" s="140"/>
      <c r="V44" s="141"/>
    </row>
    <row r="45" spans="1:22">
      <c r="A45" s="150">
        <v>6</v>
      </c>
      <c r="B45" s="150" t="s">
        <v>345</v>
      </c>
      <c r="C45" s="145" t="s">
        <v>346</v>
      </c>
      <c r="D45" s="153" t="s">
        <v>106</v>
      </c>
      <c r="E45" s="159">
        <v>450</v>
      </c>
      <c r="F45" s="160">
        <v>1</v>
      </c>
      <c r="G45" s="159">
        <v>86</v>
      </c>
      <c r="H45" s="377">
        <f>G45*E45</f>
        <v>38700</v>
      </c>
      <c r="I45" s="161">
        <f t="shared" ref="I45" si="10">N45/$G$41</f>
        <v>0</v>
      </c>
      <c r="J45" s="161">
        <f>O45/$G$45</f>
        <v>0.76593023255813963</v>
      </c>
      <c r="K45" s="161">
        <f>P45/$G$45</f>
        <v>0.76593023255813963</v>
      </c>
      <c r="L45" s="191"/>
      <c r="M45" s="375"/>
      <c r="N45" s="376">
        <f>'EIFS -STAND ALONE (300MM) '!T29</f>
        <v>0</v>
      </c>
      <c r="O45" s="376">
        <f>'EIFS -STAND ALONE (300MM) '!U29</f>
        <v>65.87</v>
      </c>
      <c r="P45" s="376">
        <f>'EIFS -STAND ALONE (300MM) '!S29</f>
        <v>65.87</v>
      </c>
      <c r="Q45" s="332"/>
      <c r="R45" s="157"/>
      <c r="T45" s="140"/>
      <c r="V45" s="141"/>
    </row>
    <row r="46" spans="1:22">
      <c r="A46" s="150"/>
      <c r="B46" s="150"/>
      <c r="C46" s="145"/>
      <c r="D46" s="153"/>
      <c r="E46" s="159"/>
      <c r="F46" s="160"/>
      <c r="G46" s="159"/>
      <c r="H46" s="377"/>
      <c r="I46" s="161"/>
      <c r="J46" s="161"/>
      <c r="K46" s="161"/>
      <c r="L46" s="191"/>
      <c r="M46" s="375"/>
      <c r="N46" s="376"/>
      <c r="O46" s="376"/>
      <c r="P46" s="376"/>
      <c r="Q46" s="332"/>
      <c r="R46" s="157"/>
      <c r="T46" s="140"/>
      <c r="V46" s="141"/>
    </row>
    <row r="47" spans="1:22">
      <c r="A47" s="150">
        <v>7</v>
      </c>
      <c r="B47" s="150" t="s">
        <v>347</v>
      </c>
      <c r="C47" s="145" t="s">
        <v>348</v>
      </c>
      <c r="D47" s="153" t="s">
        <v>106</v>
      </c>
      <c r="E47" s="159">
        <v>525</v>
      </c>
      <c r="F47" s="160">
        <v>1</v>
      </c>
      <c r="G47" s="159">
        <v>24</v>
      </c>
      <c r="H47" s="377">
        <f>G47*E47</f>
        <v>12600</v>
      </c>
      <c r="I47" s="161">
        <f t="shared" ref="I47" si="11">N47/$G$41</f>
        <v>0</v>
      </c>
      <c r="J47" s="161">
        <f>O47/$G$47</f>
        <v>0.87845625000000016</v>
      </c>
      <c r="K47" s="161">
        <f>P47/$G$47</f>
        <v>0.87845625000000016</v>
      </c>
      <c r="L47" s="191"/>
      <c r="M47" s="375"/>
      <c r="N47" s="376">
        <f>'EIFS -STAND ALONE (400MM)'!T29</f>
        <v>0</v>
      </c>
      <c r="O47" s="376">
        <f>'EIFS -STAND ALONE (400MM)'!U29</f>
        <v>21.082950000000004</v>
      </c>
      <c r="P47" s="376">
        <f>'EIFS -STAND ALONE (400MM)'!S29</f>
        <v>21.082950000000004</v>
      </c>
      <c r="Q47" s="332"/>
      <c r="R47" s="157"/>
      <c r="T47" s="140"/>
      <c r="V47" s="141"/>
    </row>
    <row r="48" spans="1:22">
      <c r="A48" s="150"/>
      <c r="B48" s="150"/>
      <c r="C48" s="145"/>
      <c r="D48" s="153"/>
      <c r="E48" s="159"/>
      <c r="F48" s="160"/>
      <c r="G48" s="159"/>
      <c r="H48" s="377"/>
      <c r="I48" s="161"/>
      <c r="J48" s="161"/>
      <c r="K48" s="161"/>
      <c r="L48" s="191"/>
      <c r="M48" s="375"/>
      <c r="N48" s="376"/>
      <c r="O48" s="376"/>
      <c r="P48" s="376"/>
      <c r="Q48" s="332"/>
      <c r="R48" s="157"/>
      <c r="T48" s="140"/>
      <c r="V48" s="141"/>
    </row>
    <row r="49" spans="1:25">
      <c r="A49" s="135" t="s">
        <v>118</v>
      </c>
      <c r="B49" s="135"/>
      <c r="C49" s="136"/>
      <c r="D49" s="136"/>
      <c r="E49" s="137"/>
      <c r="F49" s="138"/>
      <c r="G49" s="137"/>
      <c r="H49" s="137"/>
      <c r="I49" s="137"/>
      <c r="J49" s="137"/>
      <c r="K49" s="137"/>
      <c r="L49" s="137"/>
      <c r="M49" s="137"/>
      <c r="N49" s="139"/>
      <c r="O49" s="139"/>
      <c r="P49" s="139"/>
      <c r="Q49" s="330"/>
      <c r="T49" s="140"/>
      <c r="V49" s="141"/>
    </row>
    <row r="50" spans="1:25">
      <c r="A50" s="179"/>
      <c r="B50" s="180"/>
      <c r="C50" s="181"/>
      <c r="D50" s="153"/>
      <c r="E50" s="159"/>
      <c r="F50" s="160"/>
      <c r="G50" s="159"/>
      <c r="H50" s="159"/>
      <c r="I50" s="155"/>
      <c r="J50" s="155"/>
      <c r="K50" s="155"/>
      <c r="L50" s="155"/>
      <c r="M50" s="155"/>
      <c r="N50" s="154"/>
      <c r="O50" s="154"/>
      <c r="P50" s="154"/>
      <c r="T50" s="140"/>
    </row>
    <row r="51" spans="1:25">
      <c r="A51" s="340">
        <v>8</v>
      </c>
      <c r="B51" s="180"/>
      <c r="C51" s="182" t="s">
        <v>119</v>
      </c>
      <c r="D51" s="153" t="s">
        <v>120</v>
      </c>
      <c r="E51" s="159">
        <v>32.159999999999997</v>
      </c>
      <c r="F51" s="160"/>
      <c r="G51" s="159">
        <v>823.00995024875635</v>
      </c>
      <c r="H51" s="156">
        <v>26468</v>
      </c>
      <c r="I51" s="161">
        <f>N51/$G$51</f>
        <v>0.13193036119087198</v>
      </c>
      <c r="J51" s="161">
        <f>O51/$G$51</f>
        <v>7.7432842677950725E-2</v>
      </c>
      <c r="K51" s="161">
        <f>P51/$G$51</f>
        <v>0.20936320386882273</v>
      </c>
      <c r="L51" s="161"/>
      <c r="M51" s="155">
        <f>+K51</f>
        <v>0.20936320386882273</v>
      </c>
      <c r="N51" s="154">
        <f>'PVC GROOVE'!S29</f>
        <v>108.58000000000001</v>
      </c>
      <c r="O51" s="154">
        <f>'PVC GROOVE'!T29</f>
        <v>63.728000000000002</v>
      </c>
      <c r="P51" s="154">
        <f>'PVC GROOVE'!R29</f>
        <v>172.30800000000002</v>
      </c>
      <c r="Q51" s="332">
        <f>VARIATIONS!P8</f>
        <v>0.20936320386882273</v>
      </c>
      <c r="R51" s="369">
        <f>Q51-M51</f>
        <v>0</v>
      </c>
      <c r="T51" s="140"/>
    </row>
    <row r="52" spans="1:25">
      <c r="A52" s="340"/>
      <c r="B52" s="180"/>
      <c r="C52" s="181"/>
      <c r="D52" s="153"/>
      <c r="E52" s="159"/>
      <c r="F52" s="160"/>
      <c r="G52" s="159"/>
      <c r="H52" s="159"/>
      <c r="I52" s="155"/>
      <c r="J52" s="155"/>
      <c r="K52" s="155"/>
      <c r="L52" s="155"/>
      <c r="M52" s="155"/>
      <c r="N52" s="154"/>
      <c r="O52" s="154"/>
      <c r="P52" s="154"/>
      <c r="Q52" s="332"/>
      <c r="R52" s="162"/>
      <c r="T52" s="140"/>
    </row>
    <row r="53" spans="1:25">
      <c r="A53" s="340">
        <v>9</v>
      </c>
      <c r="B53" s="168" t="s">
        <v>114</v>
      </c>
      <c r="C53" s="182" t="s">
        <v>121</v>
      </c>
      <c r="D53" s="153" t="s">
        <v>106</v>
      </c>
      <c r="E53" s="159">
        <v>319</v>
      </c>
      <c r="F53" s="160"/>
      <c r="G53" s="159">
        <v>256.96732288401256</v>
      </c>
      <c r="H53" s="156">
        <f>G53*E53</f>
        <v>81972.576000000001</v>
      </c>
      <c r="I53" s="155"/>
      <c r="J53" s="155"/>
      <c r="K53" s="155"/>
      <c r="L53" s="155"/>
      <c r="M53" s="155"/>
      <c r="N53" s="154"/>
      <c r="O53" s="154"/>
      <c r="P53" s="154"/>
      <c r="Q53" s="332">
        <f>VARIATIONS!P6</f>
        <v>0.82664697447107183</v>
      </c>
      <c r="R53" s="369">
        <f>Q53-M54</f>
        <v>0</v>
      </c>
      <c r="T53" s="140"/>
    </row>
    <row r="54" spans="1:25">
      <c r="A54" s="340"/>
      <c r="B54" s="180"/>
      <c r="C54" s="181" t="s">
        <v>122</v>
      </c>
      <c r="D54" s="153"/>
      <c r="E54" s="159"/>
      <c r="F54" s="160"/>
      <c r="G54" s="159"/>
      <c r="H54" s="159"/>
      <c r="I54" s="161">
        <f>N54/$G$53</f>
        <v>0.67506816840793182</v>
      </c>
      <c r="J54" s="161">
        <f>O54/$G$53</f>
        <v>0.15157880606313998</v>
      </c>
      <c r="K54" s="161">
        <f>P54/$G$53</f>
        <v>0.82664697447107183</v>
      </c>
      <c r="L54" s="191"/>
      <c r="M54" s="183">
        <f>+K54</f>
        <v>0.82664697447107183</v>
      </c>
      <c r="N54" s="154">
        <f>'EIFS - PARAPET'!T26</f>
        <v>173.47045999999997</v>
      </c>
      <c r="O54" s="154">
        <f>'EIFS - PARAPET'!U26</f>
        <v>38.950800000000008</v>
      </c>
      <c r="P54" s="154">
        <f>'EIFS - PARAPET'!S26</f>
        <v>212.42125999999999</v>
      </c>
      <c r="Q54" s="332"/>
      <c r="R54" s="162"/>
      <c r="T54" s="140"/>
    </row>
    <row r="55" spans="1:25">
      <c r="A55" s="193"/>
      <c r="B55" s="185"/>
      <c r="C55" s="186"/>
      <c r="D55" s="187"/>
      <c r="E55" s="188"/>
      <c r="F55" s="189"/>
      <c r="G55" s="188"/>
      <c r="H55" s="188"/>
      <c r="I55" s="190"/>
      <c r="J55" s="191"/>
      <c r="K55" s="190"/>
      <c r="L55" s="190"/>
      <c r="M55" s="191"/>
      <c r="N55" s="192"/>
      <c r="O55" s="188"/>
      <c r="P55" s="192"/>
      <c r="Q55" s="332"/>
      <c r="R55" s="162"/>
      <c r="T55" s="140"/>
    </row>
    <row r="56" spans="1:25">
      <c r="A56" s="193"/>
      <c r="B56" s="185"/>
      <c r="C56" s="186"/>
      <c r="D56" s="187"/>
      <c r="E56" s="188"/>
      <c r="F56" s="189"/>
      <c r="G56" s="188"/>
      <c r="H56" s="188"/>
      <c r="I56" s="190"/>
      <c r="J56" s="191"/>
      <c r="K56" s="190"/>
      <c r="L56" s="190"/>
      <c r="M56" s="191"/>
      <c r="N56" s="192"/>
      <c r="O56" s="188"/>
      <c r="P56" s="192"/>
      <c r="Q56" s="332"/>
      <c r="R56" s="162"/>
      <c r="T56" s="140"/>
    </row>
    <row r="57" spans="1:25">
      <c r="A57" s="193">
        <v>10</v>
      </c>
      <c r="B57" s="168" t="s">
        <v>123</v>
      </c>
      <c r="C57" s="152" t="s">
        <v>67</v>
      </c>
      <c r="D57" s="187" t="s">
        <v>106</v>
      </c>
      <c r="E57" s="192">
        <v>450</v>
      </c>
      <c r="F57" s="189"/>
      <c r="G57" s="154">
        <v>854</v>
      </c>
      <c r="H57" s="194">
        <v>384300</v>
      </c>
      <c r="I57" s="161">
        <f>N57/$G$57</f>
        <v>2.8288750000000001E-2</v>
      </c>
      <c r="J57" s="161">
        <f>O57/$G$57</f>
        <v>0.21728180553278689</v>
      </c>
      <c r="K57" s="161">
        <f>P57/$G$57</f>
        <v>0.24557055553278687</v>
      </c>
      <c r="L57" s="191"/>
      <c r="M57" s="191">
        <f>+K57</f>
        <v>0.24557055553278687</v>
      </c>
      <c r="N57" s="192">
        <f>'EIFS + BUILTUP (300MM)'!T31</f>
        <v>24.158592500000001</v>
      </c>
      <c r="O57" s="192">
        <f>'EIFS + BUILTUP (300MM)'!U31</f>
        <v>185.558661925</v>
      </c>
      <c r="P57" s="192">
        <f>'EIFS + BUILTUP (300MM)'!S31</f>
        <v>209.71725442499999</v>
      </c>
      <c r="Q57" s="325">
        <f>VARIATIONS!P15</f>
        <v>0.24557055553278687</v>
      </c>
      <c r="R57" s="369">
        <f>Q57-M57</f>
        <v>0</v>
      </c>
    </row>
    <row r="58" spans="1:25">
      <c r="A58" s="184"/>
      <c r="B58" s="185"/>
      <c r="C58" s="186"/>
      <c r="D58" s="187"/>
      <c r="E58" s="188"/>
      <c r="F58" s="189"/>
      <c r="G58" s="188"/>
      <c r="H58" s="188"/>
      <c r="I58" s="190"/>
      <c r="J58" s="191"/>
      <c r="K58" s="190"/>
      <c r="L58" s="190"/>
      <c r="M58" s="191"/>
      <c r="N58" s="192"/>
      <c r="O58" s="188"/>
      <c r="P58" s="192"/>
      <c r="Q58" s="332"/>
      <c r="R58" s="162"/>
      <c r="T58" s="140"/>
    </row>
    <row r="59" spans="1:25">
      <c r="A59" s="184"/>
      <c r="B59" s="185"/>
      <c r="C59" s="152" t="s">
        <v>404</v>
      </c>
      <c r="D59" s="187" t="s">
        <v>106</v>
      </c>
      <c r="E59" s="188">
        <v>525</v>
      </c>
      <c r="F59" s="189"/>
      <c r="G59" s="188">
        <v>422</v>
      </c>
      <c r="H59" s="194">
        <v>384300</v>
      </c>
      <c r="I59" s="161">
        <f>N59/$G$57</f>
        <v>0</v>
      </c>
      <c r="J59" s="161">
        <f>O59/$G$57</f>
        <v>0.26357557903981266</v>
      </c>
      <c r="K59" s="161">
        <f>P59/$G$57</f>
        <v>0.26357557903981266</v>
      </c>
      <c r="L59" s="191"/>
      <c r="M59" s="191">
        <f>+K59</f>
        <v>0.26357557903981266</v>
      </c>
      <c r="N59" s="192">
        <f>'EIFS + BUILTUP (400MM) '!T29</f>
        <v>0</v>
      </c>
      <c r="O59" s="188">
        <f>'EIFS + BUILTUP (400MM) '!U29</f>
        <v>225.09354450000001</v>
      </c>
      <c r="P59" s="192">
        <f>'EIFS + BUILTUP (400MM) '!S29</f>
        <v>225.09354450000001</v>
      </c>
      <c r="Q59" s="332"/>
      <c r="R59" s="162"/>
      <c r="T59" s="140"/>
    </row>
    <row r="60" spans="1:25">
      <c r="A60" s="184"/>
      <c r="B60" s="185"/>
      <c r="C60" s="186"/>
      <c r="D60" s="187"/>
      <c r="E60" s="188"/>
      <c r="F60" s="189"/>
      <c r="G60" s="188"/>
      <c r="H60" s="188"/>
      <c r="I60" s="190"/>
      <c r="J60" s="191"/>
      <c r="K60" s="190"/>
      <c r="L60" s="190"/>
      <c r="M60" s="191"/>
      <c r="N60" s="192"/>
      <c r="O60" s="188"/>
      <c r="P60" s="192"/>
      <c r="Q60" s="332"/>
      <c r="R60" s="162"/>
      <c r="T60" s="140"/>
    </row>
    <row r="61" spans="1:25" ht="13.8">
      <c r="A61" s="151"/>
      <c r="B61" s="151"/>
      <c r="C61" s="195"/>
      <c r="D61" s="144"/>
      <c r="E61" s="196"/>
      <c r="F61" s="197"/>
      <c r="G61" s="196"/>
      <c r="H61" s="196"/>
      <c r="I61" s="196"/>
      <c r="J61" s="196"/>
      <c r="K61" s="196"/>
      <c r="L61" s="196"/>
      <c r="M61" s="196"/>
      <c r="N61" s="198"/>
      <c r="O61" s="188"/>
      <c r="P61" s="192"/>
      <c r="Q61" s="331"/>
      <c r="R61" s="199"/>
      <c r="T61" s="140"/>
    </row>
    <row r="62" spans="1:25" s="176" customFormat="1" ht="13.8" thickBot="1">
      <c r="A62" s="200"/>
      <c r="B62" s="200"/>
      <c r="C62" s="201" t="s">
        <v>39</v>
      </c>
      <c r="D62" s="201"/>
      <c r="E62" s="202"/>
      <c r="F62" s="203"/>
      <c r="G62" s="202"/>
      <c r="H62" s="202"/>
      <c r="I62" s="202"/>
      <c r="J62" s="202"/>
      <c r="K62" s="202"/>
      <c r="L62" s="202"/>
      <c r="M62" s="202"/>
      <c r="N62" s="204"/>
      <c r="O62" s="204"/>
      <c r="P62" s="204"/>
      <c r="Q62" s="335"/>
      <c r="R62" s="175"/>
      <c r="T62" s="177"/>
      <c r="V62" s="114"/>
      <c r="W62" s="114"/>
      <c r="X62" s="114"/>
      <c r="Y62" s="114"/>
    </row>
    <row r="63" spans="1:25" ht="13.8" thickBot="1">
      <c r="A63" s="205"/>
      <c r="B63" s="205"/>
      <c r="C63" s="206"/>
      <c r="D63" s="206"/>
      <c r="E63" s="206"/>
      <c r="F63" s="207"/>
      <c r="G63" s="206"/>
      <c r="H63" s="206"/>
      <c r="I63" s="206"/>
      <c r="J63" s="206"/>
      <c r="K63" s="206"/>
      <c r="L63" s="206"/>
      <c r="M63" s="206"/>
      <c r="N63" s="208"/>
      <c r="O63" s="208"/>
      <c r="P63" s="208"/>
      <c r="Q63" s="331"/>
      <c r="T63" s="140"/>
    </row>
    <row r="64" spans="1:25">
      <c r="A64" s="209"/>
      <c r="B64" s="209"/>
      <c r="C64" s="210"/>
      <c r="D64" s="210"/>
      <c r="E64" s="210"/>
      <c r="F64" s="211"/>
      <c r="G64" s="210"/>
      <c r="H64" s="210"/>
      <c r="I64" s="210"/>
      <c r="J64" s="210"/>
      <c r="K64" s="210"/>
      <c r="L64" s="210"/>
      <c r="M64" s="210"/>
      <c r="N64" s="212"/>
      <c r="O64" s="212"/>
      <c r="P64" s="212"/>
      <c r="Q64" s="331"/>
      <c r="T64" s="140"/>
    </row>
    <row r="66" spans="1:17">
      <c r="A66" s="176"/>
      <c r="B66" s="176"/>
      <c r="C66" s="176"/>
      <c r="D66" s="176"/>
      <c r="E66" s="176"/>
      <c r="F66" s="213"/>
      <c r="G66" s="176"/>
      <c r="H66" s="176"/>
      <c r="I66" s="213">
        <v>0.13702131307914489</v>
      </c>
      <c r="J66" s="176"/>
      <c r="K66" s="176"/>
      <c r="L66" s="176"/>
      <c r="M66" s="176"/>
      <c r="N66" s="176"/>
      <c r="O66" s="176"/>
      <c r="P66" s="176"/>
      <c r="Q66" s="336"/>
    </row>
    <row r="70" spans="1:17">
      <c r="J70" s="214"/>
    </row>
    <row r="71" spans="1:17">
      <c r="J71" s="157"/>
    </row>
  </sheetData>
  <mergeCells count="18">
    <mergeCell ref="M35:M37"/>
    <mergeCell ref="M42:M43"/>
    <mergeCell ref="S12:V12"/>
    <mergeCell ref="D14:J14"/>
    <mergeCell ref="K14:P14"/>
    <mergeCell ref="M20:M22"/>
    <mergeCell ref="M25:M27"/>
    <mergeCell ref="M30:M32"/>
    <mergeCell ref="A2:P2"/>
    <mergeCell ref="A4:P4"/>
    <mergeCell ref="A11:A13"/>
    <mergeCell ref="C11:C13"/>
    <mergeCell ref="D11:D13"/>
    <mergeCell ref="E11:E12"/>
    <mergeCell ref="F11:F13"/>
    <mergeCell ref="I11:K12"/>
    <mergeCell ref="M11:M13"/>
    <mergeCell ref="N11:P12"/>
  </mergeCells>
  <printOptions horizontalCentered="1"/>
  <pageMargins left="1" right="1" top="1" bottom="1" header="0.5" footer="0.5"/>
  <pageSetup paperSize="9" scale="61" fitToHeight="0" orientation="landscape" horizontalDpi="300" verticalDpi="300" r:id="rId1"/>
  <headerFooter>
    <oddHeader>&amp;C&amp;G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7B30-7288-4161-AFA8-BF07369312D5}">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8" width="12.109375" style="262" customWidth="1"/>
    <col min="19" max="19" width="15.6640625" style="262" customWidth="1"/>
    <col min="20" max="16384" width="9.109375" style="215"/>
  </cols>
  <sheetData>
    <row r="1" spans="2:19"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345" t="s">
        <v>134</v>
      </c>
      <c r="S1" s="344" t="s">
        <v>135</v>
      </c>
    </row>
    <row r="2" spans="2:19" ht="15" thickBot="1">
      <c r="B2" s="220" t="s">
        <v>136</v>
      </c>
      <c r="C2" s="221"/>
      <c r="D2" s="221"/>
      <c r="E2" s="221"/>
      <c r="F2" s="221"/>
      <c r="G2" s="222"/>
      <c r="H2" s="223" t="s">
        <v>124</v>
      </c>
      <c r="I2" s="224" t="s">
        <v>137</v>
      </c>
      <c r="J2" s="224" t="s">
        <v>138</v>
      </c>
      <c r="K2" s="225" t="s">
        <v>139</v>
      </c>
      <c r="L2" s="226"/>
      <c r="M2" s="227" t="s">
        <v>124</v>
      </c>
      <c r="N2" s="224" t="s">
        <v>137</v>
      </c>
      <c r="O2" s="224" t="s">
        <v>138</v>
      </c>
      <c r="P2" s="225" t="s">
        <v>139</v>
      </c>
      <c r="Q2" s="346"/>
      <c r="R2" s="347"/>
      <c r="S2" s="346" t="s">
        <v>140</v>
      </c>
    </row>
    <row r="3" spans="2:19">
      <c r="B3" s="229"/>
      <c r="C3" s="230"/>
      <c r="D3" s="230"/>
      <c r="E3" s="230"/>
      <c r="F3" s="231"/>
      <c r="G3" s="231"/>
      <c r="H3" s="229"/>
      <c r="I3" s="232"/>
      <c r="J3" s="232"/>
      <c r="K3" s="233"/>
      <c r="L3" s="234"/>
      <c r="M3" s="235"/>
      <c r="N3" s="230"/>
      <c r="O3" s="230"/>
      <c r="P3" s="233"/>
      <c r="Q3" s="362"/>
      <c r="R3" s="348"/>
      <c r="S3" s="349"/>
    </row>
    <row r="4" spans="2:19">
      <c r="B4" s="236">
        <v>1</v>
      </c>
      <c r="C4" s="237" t="s">
        <v>141</v>
      </c>
      <c r="D4" s="237" t="s">
        <v>142</v>
      </c>
      <c r="E4" s="238" t="s">
        <v>143</v>
      </c>
      <c r="F4" s="239" t="s">
        <v>144</v>
      </c>
      <c r="G4" s="240"/>
      <c r="H4" s="241">
        <v>1</v>
      </c>
      <c r="I4" s="242">
        <v>11.32</v>
      </c>
      <c r="J4" s="243">
        <v>4.5999999999999996</v>
      </c>
      <c r="K4" s="244">
        <f>H4*I4*J4</f>
        <v>52.071999999999996</v>
      </c>
      <c r="L4" s="245" t="s">
        <v>145</v>
      </c>
      <c r="M4" s="246">
        <v>2</v>
      </c>
      <c r="N4" s="247">
        <v>1.2</v>
      </c>
      <c r="O4" s="247">
        <v>1.78</v>
      </c>
      <c r="P4" s="248">
        <f t="shared" ref="P4:P7" si="0">M4*N4*O4</f>
        <v>4.2720000000000002</v>
      </c>
      <c r="Q4" s="341">
        <f>K4-SUM(P4:P6)</f>
        <v>47.8</v>
      </c>
      <c r="R4" s="342">
        <v>47.8</v>
      </c>
      <c r="S4" s="343">
        <f>Q4-R4</f>
        <v>0</v>
      </c>
    </row>
    <row r="5" spans="2:19">
      <c r="B5" s="241"/>
      <c r="C5" s="238" t="s">
        <v>146</v>
      </c>
      <c r="D5" s="249"/>
      <c r="E5" s="238"/>
      <c r="F5" s="239"/>
      <c r="G5" s="240"/>
      <c r="H5" s="241"/>
      <c r="I5" s="242"/>
      <c r="J5" s="243"/>
      <c r="K5" s="244"/>
      <c r="L5" s="245"/>
      <c r="M5" s="246"/>
      <c r="N5" s="247"/>
      <c r="O5" s="247"/>
      <c r="P5" s="248"/>
      <c r="Q5" s="341"/>
      <c r="R5" s="342"/>
      <c r="S5" s="343"/>
    </row>
    <row r="6" spans="2:19">
      <c r="B6" s="241"/>
      <c r="C6" s="237"/>
      <c r="D6" s="249"/>
      <c r="E6" s="237"/>
      <c r="F6" s="239"/>
      <c r="G6" s="240"/>
      <c r="H6" s="241"/>
      <c r="I6" s="242"/>
      <c r="J6" s="242"/>
      <c r="K6" s="244"/>
      <c r="L6" s="245"/>
      <c r="M6" s="246"/>
      <c r="N6" s="247"/>
      <c r="O6" s="247"/>
      <c r="P6" s="248"/>
      <c r="Q6" s="341"/>
      <c r="R6" s="342"/>
      <c r="S6" s="343"/>
    </row>
    <row r="7" spans="2:19">
      <c r="B7" s="236">
        <v>2</v>
      </c>
      <c r="C7" s="237" t="s">
        <v>141</v>
      </c>
      <c r="D7" s="237" t="s">
        <v>147</v>
      </c>
      <c r="E7" s="238" t="s">
        <v>143</v>
      </c>
      <c r="F7" s="239" t="s">
        <v>148</v>
      </c>
      <c r="G7" s="240"/>
      <c r="H7" s="241">
        <v>1</v>
      </c>
      <c r="I7" s="242">
        <v>11.32</v>
      </c>
      <c r="J7" s="243">
        <v>7.4</v>
      </c>
      <c r="K7" s="244">
        <f t="shared" ref="K7" si="1">H7*I7*J7</f>
        <v>83.768000000000001</v>
      </c>
      <c r="L7" s="245"/>
      <c r="M7" s="246">
        <v>0</v>
      </c>
      <c r="N7" s="247">
        <v>0</v>
      </c>
      <c r="O7" s="247">
        <v>0</v>
      </c>
      <c r="P7" s="248">
        <f t="shared" si="0"/>
        <v>0</v>
      </c>
      <c r="Q7" s="341">
        <f>K7-SUM(P7:P9)</f>
        <v>83.768000000000001</v>
      </c>
      <c r="R7" s="342">
        <v>83.768000000000001</v>
      </c>
      <c r="S7" s="343">
        <f>Q7-R7</f>
        <v>0</v>
      </c>
    </row>
    <row r="8" spans="2:19">
      <c r="B8" s="241"/>
      <c r="C8" s="238" t="s">
        <v>149</v>
      </c>
      <c r="D8" s="249"/>
      <c r="E8" s="238"/>
      <c r="F8" s="239"/>
      <c r="G8" s="240"/>
      <c r="H8" s="241"/>
      <c r="I8" s="242"/>
      <c r="J8" s="243"/>
      <c r="K8" s="244"/>
      <c r="L8" s="245"/>
      <c r="M8" s="246"/>
      <c r="N8" s="247"/>
      <c r="O8" s="247"/>
      <c r="P8" s="248"/>
      <c r="Q8" s="341"/>
      <c r="R8" s="342"/>
      <c r="S8" s="343"/>
    </row>
    <row r="9" spans="2:19">
      <c r="B9" s="241"/>
      <c r="C9" s="238"/>
      <c r="D9" s="249"/>
      <c r="E9" s="237"/>
      <c r="F9" s="239"/>
      <c r="G9" s="240"/>
      <c r="H9" s="241"/>
      <c r="I9" s="242"/>
      <c r="J9" s="243"/>
      <c r="K9" s="244"/>
      <c r="L9" s="245"/>
      <c r="M9" s="246"/>
      <c r="N9" s="247"/>
      <c r="O9" s="247"/>
      <c r="P9" s="248"/>
      <c r="Q9" s="341"/>
      <c r="R9" s="342"/>
      <c r="S9" s="364"/>
    </row>
    <row r="10" spans="2:19">
      <c r="B10" s="241"/>
      <c r="C10" s="238"/>
      <c r="D10" s="249"/>
      <c r="E10" s="237"/>
      <c r="F10" s="239"/>
      <c r="G10" s="240"/>
      <c r="H10" s="241"/>
      <c r="I10" s="242"/>
      <c r="J10" s="243"/>
      <c r="K10" s="244"/>
      <c r="L10" s="245"/>
      <c r="M10" s="246"/>
      <c r="N10" s="247"/>
      <c r="O10" s="247"/>
      <c r="P10" s="248"/>
      <c r="Q10" s="341"/>
      <c r="R10" s="342"/>
      <c r="S10" s="361"/>
    </row>
    <row r="11" spans="2:19">
      <c r="B11" s="241"/>
      <c r="C11" s="237"/>
      <c r="D11" s="237"/>
      <c r="E11" s="237"/>
      <c r="F11" s="239"/>
      <c r="G11" s="240"/>
      <c r="H11" s="241"/>
      <c r="I11" s="242"/>
      <c r="J11" s="243"/>
      <c r="K11" s="244"/>
      <c r="L11" s="245"/>
      <c r="M11" s="246"/>
      <c r="N11" s="247"/>
      <c r="O11" s="247"/>
      <c r="P11" s="248"/>
      <c r="Q11" s="341"/>
      <c r="R11" s="342"/>
      <c r="S11" s="343"/>
    </row>
    <row r="12" spans="2:19">
      <c r="B12" s="241"/>
      <c r="C12" s="237"/>
      <c r="D12" s="237"/>
      <c r="E12" s="237"/>
      <c r="F12" s="239"/>
      <c r="G12" s="240"/>
      <c r="H12" s="241"/>
      <c r="I12" s="242"/>
      <c r="J12" s="242"/>
      <c r="K12" s="244"/>
      <c r="L12" s="245"/>
      <c r="M12" s="246"/>
      <c r="N12" s="247"/>
      <c r="O12" s="247"/>
      <c r="P12" s="248"/>
      <c r="Q12" s="341"/>
      <c r="R12" s="342"/>
      <c r="S12" s="343"/>
    </row>
    <row r="13" spans="2:19">
      <c r="B13" s="241"/>
      <c r="C13" s="237"/>
      <c r="D13" s="237"/>
      <c r="E13" s="237"/>
      <c r="F13" s="239"/>
      <c r="G13" s="240"/>
      <c r="H13" s="241"/>
      <c r="I13" s="242"/>
      <c r="J13" s="242"/>
      <c r="K13" s="244"/>
      <c r="L13" s="245"/>
      <c r="M13" s="246"/>
      <c r="N13" s="247"/>
      <c r="O13" s="247"/>
      <c r="P13" s="248"/>
      <c r="Q13" s="341"/>
      <c r="R13" s="342"/>
      <c r="S13" s="343"/>
    </row>
    <row r="14" spans="2:19">
      <c r="B14" s="241"/>
      <c r="C14" s="250"/>
      <c r="D14" s="249"/>
      <c r="E14" s="237"/>
      <c r="F14" s="239"/>
      <c r="G14" s="240"/>
      <c r="H14" s="241"/>
      <c r="I14" s="242"/>
      <c r="J14" s="243"/>
      <c r="K14" s="244"/>
      <c r="L14" s="245"/>
      <c r="M14" s="246"/>
      <c r="N14" s="247"/>
      <c r="O14" s="247"/>
      <c r="P14" s="248"/>
      <c r="Q14" s="341"/>
      <c r="R14" s="342"/>
      <c r="S14" s="343"/>
    </row>
    <row r="15" spans="2:19">
      <c r="B15" s="241"/>
      <c r="C15" s="237"/>
      <c r="D15" s="249"/>
      <c r="E15" s="237"/>
      <c r="F15" s="239"/>
      <c r="G15" s="240"/>
      <c r="H15" s="241"/>
      <c r="I15" s="242"/>
      <c r="J15" s="243"/>
      <c r="K15" s="244"/>
      <c r="L15" s="245"/>
      <c r="M15" s="246"/>
      <c r="N15" s="247"/>
      <c r="O15" s="247"/>
      <c r="P15" s="248"/>
      <c r="Q15" s="341"/>
      <c r="R15" s="342"/>
      <c r="S15" s="343"/>
    </row>
    <row r="16" spans="2:19">
      <c r="B16" s="241"/>
      <c r="C16" s="237"/>
      <c r="D16" s="249"/>
      <c r="E16" s="237"/>
      <c r="F16" s="239"/>
      <c r="G16" s="240"/>
      <c r="H16" s="241"/>
      <c r="I16" s="242"/>
      <c r="J16" s="243"/>
      <c r="K16" s="244"/>
      <c r="L16" s="245"/>
      <c r="M16" s="246"/>
      <c r="N16" s="247"/>
      <c r="O16" s="247"/>
      <c r="P16" s="248"/>
      <c r="Q16" s="341"/>
      <c r="R16" s="342"/>
      <c r="S16" s="343"/>
    </row>
    <row r="17" spans="2:19">
      <c r="B17" s="241"/>
      <c r="C17" s="237"/>
      <c r="D17" s="249"/>
      <c r="E17" s="237"/>
      <c r="F17" s="239"/>
      <c r="G17" s="240"/>
      <c r="H17" s="241"/>
      <c r="I17" s="242"/>
      <c r="J17" s="243"/>
      <c r="K17" s="244"/>
      <c r="L17" s="245"/>
      <c r="M17" s="246"/>
      <c r="N17" s="247"/>
      <c r="O17" s="247"/>
      <c r="P17" s="248"/>
      <c r="Q17" s="341"/>
      <c r="R17" s="342"/>
      <c r="S17" s="343"/>
    </row>
    <row r="18" spans="2:19">
      <c r="B18" s="241"/>
      <c r="C18" s="237"/>
      <c r="D18" s="237"/>
      <c r="E18" s="237"/>
      <c r="F18" s="239"/>
      <c r="G18" s="240"/>
      <c r="H18" s="241"/>
      <c r="I18" s="242"/>
      <c r="J18" s="242"/>
      <c r="K18" s="244"/>
      <c r="L18" s="245"/>
      <c r="M18" s="246"/>
      <c r="N18" s="247"/>
      <c r="O18" s="247"/>
      <c r="P18" s="248"/>
      <c r="Q18" s="341"/>
      <c r="R18" s="342"/>
      <c r="S18" s="343"/>
    </row>
    <row r="19" spans="2:19">
      <c r="B19" s="241"/>
      <c r="C19" s="237"/>
      <c r="D19" s="237"/>
      <c r="E19" s="238"/>
      <c r="F19" s="239"/>
      <c r="G19" s="240"/>
      <c r="H19" s="241"/>
      <c r="I19" s="242"/>
      <c r="J19" s="243"/>
      <c r="K19" s="244"/>
      <c r="L19" s="245"/>
      <c r="M19" s="246"/>
      <c r="N19" s="247"/>
      <c r="O19" s="247"/>
      <c r="P19" s="248"/>
      <c r="Q19" s="341"/>
      <c r="R19" s="342"/>
      <c r="S19" s="343"/>
    </row>
    <row r="20" spans="2:19" ht="15" customHeight="1" thickBot="1">
      <c r="B20" s="251"/>
      <c r="C20" s="252"/>
      <c r="D20" s="252"/>
      <c r="E20" s="252"/>
      <c r="F20" s="253"/>
      <c r="G20" s="254"/>
      <c r="H20" s="255"/>
      <c r="I20" s="256"/>
      <c r="J20" s="256"/>
      <c r="K20" s="257"/>
      <c r="L20" s="258"/>
      <c r="M20" s="259"/>
      <c r="N20" s="260"/>
      <c r="O20" s="260"/>
      <c r="P20" s="261"/>
      <c r="Q20" s="363"/>
      <c r="R20" s="355"/>
      <c r="S20" s="356"/>
    </row>
    <row r="21" spans="2:19">
      <c r="K21" s="262"/>
      <c r="N21" s="262"/>
      <c r="O21" s="262"/>
      <c r="P21" s="262" t="s">
        <v>39</v>
      </c>
      <c r="Q21" s="263">
        <f>SUM(Q3:Q20)</f>
        <v>131.56799999999998</v>
      </c>
      <c r="R21" s="263">
        <f>SUM(R4:R20)</f>
        <v>131.56799999999998</v>
      </c>
      <c r="S21" s="264">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2A42-8F56-476A-894B-15445C4DB857}">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8" width="12.109375" style="262" customWidth="1"/>
    <col min="19" max="19" width="15.6640625" style="262" customWidth="1"/>
    <col min="20" max="16384" width="9.109375" style="215"/>
  </cols>
  <sheetData>
    <row r="1" spans="2:19"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345" t="s">
        <v>134</v>
      </c>
      <c r="S1" s="344" t="s">
        <v>135</v>
      </c>
    </row>
    <row r="2" spans="2:19" ht="15" thickBot="1">
      <c r="B2" s="220" t="s">
        <v>150</v>
      </c>
      <c r="C2" s="221"/>
      <c r="D2" s="221"/>
      <c r="E2" s="221"/>
      <c r="F2" s="221"/>
      <c r="G2" s="222"/>
      <c r="H2" s="223" t="s">
        <v>124</v>
      </c>
      <c r="I2" s="224" t="s">
        <v>137</v>
      </c>
      <c r="J2" s="224" t="s">
        <v>138</v>
      </c>
      <c r="K2" s="225" t="s">
        <v>139</v>
      </c>
      <c r="L2" s="226"/>
      <c r="M2" s="227" t="s">
        <v>124</v>
      </c>
      <c r="N2" s="224" t="s">
        <v>137</v>
      </c>
      <c r="O2" s="224" t="s">
        <v>138</v>
      </c>
      <c r="P2" s="225" t="s">
        <v>139</v>
      </c>
      <c r="Q2" s="346"/>
      <c r="R2" s="347"/>
      <c r="S2" s="346" t="s">
        <v>140</v>
      </c>
    </row>
    <row r="3" spans="2:19">
      <c r="B3" s="229"/>
      <c r="C3" s="230"/>
      <c r="D3" s="230"/>
      <c r="E3" s="230"/>
      <c r="F3" s="231"/>
      <c r="G3" s="231"/>
      <c r="H3" s="229"/>
      <c r="I3" s="232"/>
      <c r="J3" s="232"/>
      <c r="K3" s="233"/>
      <c r="L3" s="234"/>
      <c r="M3" s="235"/>
      <c r="N3" s="230"/>
      <c r="O3" s="230"/>
      <c r="P3" s="233"/>
      <c r="Q3" s="362"/>
      <c r="R3" s="348"/>
      <c r="S3" s="349"/>
    </row>
    <row r="4" spans="2:19">
      <c r="B4" s="236">
        <v>1</v>
      </c>
      <c r="C4" s="237" t="s">
        <v>141</v>
      </c>
      <c r="D4" s="237" t="s">
        <v>142</v>
      </c>
      <c r="E4" s="238" t="s">
        <v>143</v>
      </c>
      <c r="F4" s="239" t="s">
        <v>144</v>
      </c>
      <c r="G4" s="240"/>
      <c r="H4" s="241">
        <v>1</v>
      </c>
      <c r="I4" s="242">
        <v>11.32</v>
      </c>
      <c r="J4" s="243">
        <v>4.5999999999999996</v>
      </c>
      <c r="K4" s="244">
        <f>H4*I4*J4</f>
        <v>52.071999999999996</v>
      </c>
      <c r="L4" s="245" t="s">
        <v>145</v>
      </c>
      <c r="M4" s="246">
        <v>2</v>
      </c>
      <c r="N4" s="247">
        <v>1.2</v>
      </c>
      <c r="O4" s="247">
        <v>1.78</v>
      </c>
      <c r="P4" s="248">
        <f t="shared" ref="P4:P7" si="0">M4*N4*O4</f>
        <v>4.2720000000000002</v>
      </c>
      <c r="Q4" s="341">
        <f>K4-SUM(P4:P6)</f>
        <v>47.8</v>
      </c>
      <c r="R4" s="342">
        <v>47.8</v>
      </c>
      <c r="S4" s="343">
        <f>Q4-R4</f>
        <v>0</v>
      </c>
    </row>
    <row r="5" spans="2:19">
      <c r="B5" s="241"/>
      <c r="C5" s="238" t="s">
        <v>151</v>
      </c>
      <c r="D5" s="249"/>
      <c r="E5" s="238"/>
      <c r="F5" s="239"/>
      <c r="G5" s="240"/>
      <c r="H5" s="241"/>
      <c r="I5" s="242"/>
      <c r="J5" s="243"/>
      <c r="K5" s="244"/>
      <c r="L5" s="245"/>
      <c r="M5" s="246"/>
      <c r="N5" s="247"/>
      <c r="O5" s="247"/>
      <c r="P5" s="248"/>
      <c r="Q5" s="341"/>
      <c r="R5" s="342"/>
      <c r="S5" s="343"/>
    </row>
    <row r="6" spans="2:19">
      <c r="B6" s="241"/>
      <c r="C6" s="237"/>
      <c r="D6" s="249"/>
      <c r="E6" s="237"/>
      <c r="F6" s="239"/>
      <c r="G6" s="240"/>
      <c r="H6" s="241"/>
      <c r="I6" s="242"/>
      <c r="J6" s="242"/>
      <c r="K6" s="244"/>
      <c r="L6" s="245"/>
      <c r="M6" s="246"/>
      <c r="N6" s="247"/>
      <c r="O6" s="247"/>
      <c r="P6" s="248"/>
      <c r="Q6" s="341"/>
      <c r="R6" s="342"/>
      <c r="S6" s="343"/>
    </row>
    <row r="7" spans="2:19">
      <c r="B7" s="236">
        <v>2</v>
      </c>
      <c r="C7" s="237" t="s">
        <v>141</v>
      </c>
      <c r="D7" s="237" t="s">
        <v>147</v>
      </c>
      <c r="E7" s="238" t="s">
        <v>143</v>
      </c>
      <c r="F7" s="239" t="s">
        <v>148</v>
      </c>
      <c r="G7" s="240"/>
      <c r="H7" s="241">
        <v>1</v>
      </c>
      <c r="I7" s="242">
        <v>11.32</v>
      </c>
      <c r="J7" s="243">
        <v>7.4</v>
      </c>
      <c r="K7" s="244">
        <f t="shared" ref="K7" si="1">H7*I7*J7</f>
        <v>83.768000000000001</v>
      </c>
      <c r="L7" s="245"/>
      <c r="M7" s="246">
        <v>0</v>
      </c>
      <c r="N7" s="247">
        <v>0</v>
      </c>
      <c r="O7" s="247">
        <v>0</v>
      </c>
      <c r="P7" s="248">
        <f t="shared" si="0"/>
        <v>0</v>
      </c>
      <c r="Q7" s="341">
        <f>K7-SUM(P7:P9)</f>
        <v>83.768000000000001</v>
      </c>
      <c r="R7" s="342">
        <v>83.768000000000001</v>
      </c>
      <c r="S7" s="343">
        <f>Q7-R7</f>
        <v>0</v>
      </c>
    </row>
    <row r="8" spans="2:19">
      <c r="B8" s="241"/>
      <c r="C8" s="238" t="s">
        <v>152</v>
      </c>
      <c r="D8" s="249"/>
      <c r="E8" s="238"/>
      <c r="F8" s="239"/>
      <c r="G8" s="240"/>
      <c r="H8" s="241"/>
      <c r="I8" s="242"/>
      <c r="J8" s="243"/>
      <c r="K8" s="244"/>
      <c r="L8" s="245"/>
      <c r="M8" s="246"/>
      <c r="N8" s="247"/>
      <c r="O8" s="247"/>
      <c r="P8" s="248"/>
      <c r="Q8" s="341"/>
      <c r="R8" s="342"/>
      <c r="S8" s="343"/>
    </row>
    <row r="9" spans="2:19">
      <c r="B9" s="241"/>
      <c r="C9" s="238"/>
      <c r="D9" s="249"/>
      <c r="E9" s="237"/>
      <c r="F9" s="239"/>
      <c r="G9" s="240"/>
      <c r="H9" s="241"/>
      <c r="I9" s="242"/>
      <c r="J9" s="243"/>
      <c r="K9" s="244"/>
      <c r="L9" s="245"/>
      <c r="M9" s="246"/>
      <c r="N9" s="247"/>
      <c r="O9" s="247"/>
      <c r="P9" s="248"/>
      <c r="Q9" s="341"/>
      <c r="R9" s="342"/>
      <c r="S9" s="364"/>
    </row>
    <row r="10" spans="2:19">
      <c r="B10" s="241"/>
      <c r="C10" s="238"/>
      <c r="D10" s="249"/>
      <c r="E10" s="237"/>
      <c r="F10" s="239"/>
      <c r="G10" s="240"/>
      <c r="H10" s="241"/>
      <c r="I10" s="242"/>
      <c r="J10" s="243"/>
      <c r="K10" s="244"/>
      <c r="L10" s="245"/>
      <c r="M10" s="246"/>
      <c r="N10" s="247"/>
      <c r="O10" s="247"/>
      <c r="P10" s="248"/>
      <c r="Q10" s="341"/>
      <c r="R10" s="342"/>
      <c r="S10" s="361"/>
    </row>
    <row r="11" spans="2:19">
      <c r="B11" s="241"/>
      <c r="C11" s="237"/>
      <c r="D11" s="237"/>
      <c r="E11" s="237"/>
      <c r="F11" s="239"/>
      <c r="G11" s="240"/>
      <c r="H11" s="241"/>
      <c r="I11" s="242"/>
      <c r="J11" s="243"/>
      <c r="K11" s="244"/>
      <c r="L11" s="245"/>
      <c r="M11" s="246"/>
      <c r="N11" s="247"/>
      <c r="O11" s="247"/>
      <c r="P11" s="248"/>
      <c r="Q11" s="341"/>
      <c r="R11" s="342"/>
      <c r="S11" s="343"/>
    </row>
    <row r="12" spans="2:19">
      <c r="B12" s="241"/>
      <c r="C12" s="237"/>
      <c r="D12" s="237"/>
      <c r="E12" s="237"/>
      <c r="F12" s="239"/>
      <c r="G12" s="240"/>
      <c r="H12" s="241"/>
      <c r="I12" s="242"/>
      <c r="J12" s="242"/>
      <c r="K12" s="244"/>
      <c r="L12" s="245"/>
      <c r="M12" s="246"/>
      <c r="N12" s="247"/>
      <c r="O12" s="247"/>
      <c r="P12" s="248"/>
      <c r="Q12" s="341"/>
      <c r="R12" s="342"/>
      <c r="S12" s="343"/>
    </row>
    <row r="13" spans="2:19">
      <c r="B13" s="241"/>
      <c r="C13" s="237"/>
      <c r="D13" s="237"/>
      <c r="E13" s="237"/>
      <c r="F13" s="239"/>
      <c r="G13" s="240"/>
      <c r="H13" s="241"/>
      <c r="I13" s="242"/>
      <c r="J13" s="242"/>
      <c r="K13" s="244"/>
      <c r="L13" s="245"/>
      <c r="M13" s="246"/>
      <c r="N13" s="247"/>
      <c r="O13" s="247"/>
      <c r="P13" s="248"/>
      <c r="Q13" s="341"/>
      <c r="R13" s="342"/>
      <c r="S13" s="343"/>
    </row>
    <row r="14" spans="2:19">
      <c r="B14" s="241"/>
      <c r="C14" s="250"/>
      <c r="D14" s="249"/>
      <c r="E14" s="237"/>
      <c r="F14" s="239"/>
      <c r="G14" s="240"/>
      <c r="H14" s="241"/>
      <c r="I14" s="242"/>
      <c r="J14" s="243"/>
      <c r="K14" s="244"/>
      <c r="L14" s="245"/>
      <c r="M14" s="246"/>
      <c r="N14" s="247"/>
      <c r="O14" s="247"/>
      <c r="P14" s="248"/>
      <c r="Q14" s="341"/>
      <c r="R14" s="342"/>
      <c r="S14" s="343"/>
    </row>
    <row r="15" spans="2:19">
      <c r="B15" s="241"/>
      <c r="C15" s="237"/>
      <c r="D15" s="249"/>
      <c r="E15" s="237"/>
      <c r="F15" s="239"/>
      <c r="G15" s="240"/>
      <c r="H15" s="241"/>
      <c r="I15" s="242"/>
      <c r="J15" s="243"/>
      <c r="K15" s="244"/>
      <c r="L15" s="245"/>
      <c r="M15" s="246"/>
      <c r="N15" s="247"/>
      <c r="O15" s="247"/>
      <c r="P15" s="248"/>
      <c r="Q15" s="341"/>
      <c r="R15" s="342"/>
      <c r="S15" s="343"/>
    </row>
    <row r="16" spans="2:19">
      <c r="B16" s="241"/>
      <c r="C16" s="237"/>
      <c r="D16" s="249"/>
      <c r="E16" s="237"/>
      <c r="F16" s="239"/>
      <c r="G16" s="240"/>
      <c r="H16" s="241"/>
      <c r="I16" s="242"/>
      <c r="J16" s="243"/>
      <c r="K16" s="244"/>
      <c r="L16" s="245"/>
      <c r="M16" s="246"/>
      <c r="N16" s="247"/>
      <c r="O16" s="247"/>
      <c r="P16" s="248"/>
      <c r="Q16" s="341"/>
      <c r="R16" s="342"/>
      <c r="S16" s="343"/>
    </row>
    <row r="17" spans="2:19">
      <c r="B17" s="241"/>
      <c r="C17" s="237"/>
      <c r="D17" s="249"/>
      <c r="E17" s="237"/>
      <c r="F17" s="239"/>
      <c r="G17" s="240"/>
      <c r="H17" s="241"/>
      <c r="I17" s="242"/>
      <c r="J17" s="243"/>
      <c r="K17" s="244"/>
      <c r="L17" s="245"/>
      <c r="M17" s="246"/>
      <c r="N17" s="247"/>
      <c r="O17" s="247"/>
      <c r="P17" s="248"/>
      <c r="Q17" s="341"/>
      <c r="R17" s="342"/>
      <c r="S17" s="343"/>
    </row>
    <row r="18" spans="2:19">
      <c r="B18" s="241"/>
      <c r="C18" s="237"/>
      <c r="D18" s="237"/>
      <c r="E18" s="237"/>
      <c r="F18" s="239"/>
      <c r="G18" s="240"/>
      <c r="H18" s="241"/>
      <c r="I18" s="242"/>
      <c r="J18" s="242"/>
      <c r="K18" s="244"/>
      <c r="L18" s="245"/>
      <c r="M18" s="246"/>
      <c r="N18" s="247"/>
      <c r="O18" s="247"/>
      <c r="P18" s="248"/>
      <c r="Q18" s="341"/>
      <c r="R18" s="342"/>
      <c r="S18" s="343"/>
    </row>
    <row r="19" spans="2:19">
      <c r="B19" s="241"/>
      <c r="C19" s="237"/>
      <c r="D19" s="237"/>
      <c r="E19" s="238"/>
      <c r="F19" s="239"/>
      <c r="G19" s="240"/>
      <c r="H19" s="241"/>
      <c r="I19" s="242"/>
      <c r="J19" s="243"/>
      <c r="K19" s="244"/>
      <c r="L19" s="245"/>
      <c r="M19" s="246"/>
      <c r="N19" s="247"/>
      <c r="O19" s="247"/>
      <c r="P19" s="248"/>
      <c r="Q19" s="341"/>
      <c r="R19" s="342"/>
      <c r="S19" s="343"/>
    </row>
    <row r="20" spans="2:19" ht="15" customHeight="1" thickBot="1">
      <c r="B20" s="251"/>
      <c r="C20" s="252"/>
      <c r="D20" s="252"/>
      <c r="E20" s="252"/>
      <c r="F20" s="253"/>
      <c r="G20" s="254"/>
      <c r="H20" s="255"/>
      <c r="I20" s="256"/>
      <c r="J20" s="256"/>
      <c r="K20" s="257"/>
      <c r="L20" s="258"/>
      <c r="M20" s="259"/>
      <c r="N20" s="260"/>
      <c r="O20" s="260"/>
      <c r="P20" s="261"/>
      <c r="Q20" s="363"/>
      <c r="R20" s="355"/>
      <c r="S20" s="356"/>
    </row>
    <row r="21" spans="2:19">
      <c r="K21" s="262"/>
      <c r="N21" s="262"/>
      <c r="O21" s="262"/>
      <c r="P21" s="262" t="s">
        <v>39</v>
      </c>
      <c r="Q21" s="263">
        <f>SUM(Q3:Q20)</f>
        <v>131.56799999999998</v>
      </c>
      <c r="R21" s="263">
        <f>SUM(R4:R20)</f>
        <v>131.56799999999998</v>
      </c>
      <c r="S21" s="264">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7A2EB-4E23-49C3-A720-0D7EDE518A05}">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8" width="12.109375" style="262" customWidth="1"/>
    <col min="19" max="19" width="15.6640625" style="262" customWidth="1"/>
    <col min="20" max="16384" width="9.109375" style="215"/>
  </cols>
  <sheetData>
    <row r="1" spans="2:19"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345" t="s">
        <v>134</v>
      </c>
      <c r="S1" s="344" t="s">
        <v>135</v>
      </c>
    </row>
    <row r="2" spans="2:19" ht="15" thickBot="1">
      <c r="B2" s="220" t="s">
        <v>153</v>
      </c>
      <c r="C2" s="221"/>
      <c r="D2" s="221"/>
      <c r="E2" s="221"/>
      <c r="F2" s="221"/>
      <c r="G2" s="222"/>
      <c r="H2" s="223" t="s">
        <v>124</v>
      </c>
      <c r="I2" s="224" t="s">
        <v>137</v>
      </c>
      <c r="J2" s="224" t="s">
        <v>138</v>
      </c>
      <c r="K2" s="225" t="s">
        <v>139</v>
      </c>
      <c r="L2" s="226"/>
      <c r="M2" s="227" t="s">
        <v>124</v>
      </c>
      <c r="N2" s="224" t="s">
        <v>137</v>
      </c>
      <c r="O2" s="224" t="s">
        <v>138</v>
      </c>
      <c r="P2" s="225" t="s">
        <v>139</v>
      </c>
      <c r="Q2" s="346"/>
      <c r="R2" s="347"/>
      <c r="S2" s="346" t="s">
        <v>140</v>
      </c>
    </row>
    <row r="3" spans="2:19">
      <c r="B3" s="229"/>
      <c r="C3" s="230"/>
      <c r="D3" s="230"/>
      <c r="E3" s="230"/>
      <c r="F3" s="231"/>
      <c r="G3" s="231"/>
      <c r="H3" s="229"/>
      <c r="I3" s="232"/>
      <c r="J3" s="232"/>
      <c r="K3" s="233"/>
      <c r="L3" s="234"/>
      <c r="M3" s="235"/>
      <c r="N3" s="230"/>
      <c r="O3" s="230"/>
      <c r="P3" s="233"/>
      <c r="Q3" s="362"/>
      <c r="R3" s="348"/>
      <c r="S3" s="349"/>
    </row>
    <row r="4" spans="2:19">
      <c r="B4" s="236">
        <v>1</v>
      </c>
      <c r="C4" s="237" t="s">
        <v>154</v>
      </c>
      <c r="D4" s="237" t="s">
        <v>147</v>
      </c>
      <c r="E4" s="238" t="s">
        <v>155</v>
      </c>
      <c r="F4" s="239" t="s">
        <v>156</v>
      </c>
      <c r="G4" s="240" t="s">
        <v>157</v>
      </c>
      <c r="H4" s="241">
        <v>1</v>
      </c>
      <c r="I4" s="242">
        <v>11.61</v>
      </c>
      <c r="J4" s="243">
        <v>6.36</v>
      </c>
      <c r="K4" s="244">
        <f>H4*I4*J4</f>
        <v>73.839600000000004</v>
      </c>
      <c r="L4" s="245"/>
      <c r="M4" s="246">
        <v>0</v>
      </c>
      <c r="N4" s="247">
        <v>0</v>
      </c>
      <c r="O4" s="247">
        <v>0</v>
      </c>
      <c r="P4" s="248">
        <f t="shared" ref="P4" si="0">M4*N4*O4</f>
        <v>0</v>
      </c>
      <c r="Q4" s="341">
        <f>K4-SUM(P4:P6)</f>
        <v>73.839600000000004</v>
      </c>
      <c r="R4" s="342">
        <v>73.839600000000004</v>
      </c>
      <c r="S4" s="343">
        <f>Q4-R4</f>
        <v>0</v>
      </c>
    </row>
    <row r="5" spans="2:19">
      <c r="B5" s="241"/>
      <c r="C5" s="238" t="s">
        <v>158</v>
      </c>
      <c r="D5" s="249"/>
      <c r="E5" s="238"/>
      <c r="F5" s="239"/>
      <c r="G5" s="240"/>
      <c r="H5" s="241"/>
      <c r="I5" s="242"/>
      <c r="J5" s="243"/>
      <c r="K5" s="244"/>
      <c r="L5" s="245"/>
      <c r="M5" s="246"/>
      <c r="N5" s="247"/>
      <c r="O5" s="247"/>
      <c r="P5" s="248"/>
      <c r="Q5" s="341"/>
      <c r="R5" s="342"/>
      <c r="S5" s="343"/>
    </row>
    <row r="6" spans="2:19">
      <c r="B6" s="241"/>
      <c r="C6" s="237"/>
      <c r="D6" s="249"/>
      <c r="E6" s="237"/>
      <c r="F6" s="239"/>
      <c r="G6" s="240"/>
      <c r="H6" s="241"/>
      <c r="I6" s="242"/>
      <c r="J6" s="242"/>
      <c r="K6" s="244"/>
      <c r="L6" s="245"/>
      <c r="M6" s="246"/>
      <c r="N6" s="247"/>
      <c r="O6" s="247"/>
      <c r="P6" s="248"/>
      <c r="Q6" s="341"/>
      <c r="R6" s="342"/>
      <c r="S6" s="343"/>
    </row>
    <row r="7" spans="2:19">
      <c r="B7" s="241"/>
      <c r="C7" s="237"/>
      <c r="D7" s="237"/>
      <c r="E7" s="237"/>
      <c r="F7" s="237"/>
      <c r="G7" s="237"/>
      <c r="H7" s="241"/>
      <c r="I7" s="242"/>
      <c r="J7" s="243"/>
      <c r="K7" s="244"/>
      <c r="L7" s="245"/>
      <c r="M7" s="246"/>
      <c r="N7" s="247"/>
      <c r="O7" s="247"/>
      <c r="P7" s="248"/>
      <c r="Q7" s="341"/>
      <c r="R7" s="342"/>
      <c r="S7" s="343"/>
    </row>
    <row r="8" spans="2:19">
      <c r="B8" s="241"/>
      <c r="C8" s="237"/>
      <c r="D8" s="249"/>
      <c r="E8" s="238"/>
      <c r="F8" s="239"/>
      <c r="G8" s="240"/>
      <c r="H8" s="241"/>
      <c r="I8" s="242"/>
      <c r="J8" s="243"/>
      <c r="K8" s="244"/>
      <c r="L8" s="245"/>
      <c r="M8" s="246"/>
      <c r="N8" s="247"/>
      <c r="O8" s="247"/>
      <c r="P8" s="248"/>
      <c r="Q8" s="341"/>
      <c r="R8" s="342"/>
      <c r="S8" s="343"/>
    </row>
    <row r="9" spans="2:19">
      <c r="B9" s="241"/>
      <c r="C9" s="237"/>
      <c r="D9" s="249"/>
      <c r="E9" s="237"/>
      <c r="F9" s="239"/>
      <c r="G9" s="240"/>
      <c r="H9" s="241"/>
      <c r="I9" s="242"/>
      <c r="J9" s="243"/>
      <c r="K9" s="244"/>
      <c r="L9" s="245"/>
      <c r="M9" s="246"/>
      <c r="N9" s="247"/>
      <c r="O9" s="247"/>
      <c r="P9" s="248"/>
      <c r="Q9" s="341"/>
      <c r="R9" s="342"/>
      <c r="S9" s="364"/>
    </row>
    <row r="10" spans="2:19">
      <c r="B10" s="241"/>
      <c r="C10" s="238"/>
      <c r="D10" s="249"/>
      <c r="E10" s="237"/>
      <c r="F10" s="239"/>
      <c r="G10" s="240"/>
      <c r="H10" s="241"/>
      <c r="I10" s="242"/>
      <c r="J10" s="243"/>
      <c r="K10" s="244"/>
      <c r="L10" s="245"/>
      <c r="M10" s="246"/>
      <c r="N10" s="247"/>
      <c r="O10" s="247"/>
      <c r="P10" s="248"/>
      <c r="Q10" s="341"/>
      <c r="R10" s="342"/>
      <c r="S10" s="361"/>
    </row>
    <row r="11" spans="2:19">
      <c r="B11" s="241"/>
      <c r="C11" s="237"/>
      <c r="D11" s="237"/>
      <c r="E11" s="237"/>
      <c r="F11" s="239"/>
      <c r="G11" s="240"/>
      <c r="H11" s="241"/>
      <c r="I11" s="242"/>
      <c r="J11" s="243"/>
      <c r="K11" s="244"/>
      <c r="L11" s="245"/>
      <c r="M11" s="246"/>
      <c r="N11" s="247"/>
      <c r="O11" s="247"/>
      <c r="P11" s="248"/>
      <c r="Q11" s="341"/>
      <c r="R11" s="342"/>
      <c r="S11" s="343"/>
    </row>
    <row r="12" spans="2:19">
      <c r="B12" s="241"/>
      <c r="C12" s="237"/>
      <c r="D12" s="237"/>
      <c r="E12" s="237"/>
      <c r="F12" s="239"/>
      <c r="G12" s="240"/>
      <c r="H12" s="241"/>
      <c r="I12" s="242"/>
      <c r="J12" s="242"/>
      <c r="K12" s="244"/>
      <c r="L12" s="245"/>
      <c r="M12" s="246"/>
      <c r="N12" s="247"/>
      <c r="O12" s="247"/>
      <c r="P12" s="248"/>
      <c r="Q12" s="341"/>
      <c r="R12" s="342"/>
      <c r="S12" s="343"/>
    </row>
    <row r="13" spans="2:19">
      <c r="B13" s="241"/>
      <c r="C13" s="237"/>
      <c r="D13" s="237"/>
      <c r="E13" s="237"/>
      <c r="F13" s="239"/>
      <c r="G13" s="240"/>
      <c r="H13" s="241"/>
      <c r="I13" s="242"/>
      <c r="J13" s="242"/>
      <c r="K13" s="244"/>
      <c r="L13" s="245"/>
      <c r="M13" s="246"/>
      <c r="N13" s="247"/>
      <c r="O13" s="247"/>
      <c r="P13" s="248"/>
      <c r="Q13" s="341"/>
      <c r="R13" s="342"/>
      <c r="S13" s="343"/>
    </row>
    <row r="14" spans="2:19">
      <c r="B14" s="241"/>
      <c r="C14" s="250"/>
      <c r="D14" s="249"/>
      <c r="E14" s="237"/>
      <c r="F14" s="239"/>
      <c r="G14" s="240"/>
      <c r="H14" s="241"/>
      <c r="I14" s="242"/>
      <c r="J14" s="243"/>
      <c r="K14" s="244"/>
      <c r="L14" s="245"/>
      <c r="M14" s="246"/>
      <c r="N14" s="247"/>
      <c r="O14" s="247"/>
      <c r="P14" s="248"/>
      <c r="Q14" s="341"/>
      <c r="R14" s="342"/>
      <c r="S14" s="343"/>
    </row>
    <row r="15" spans="2:19">
      <c r="B15" s="241"/>
      <c r="C15" s="237"/>
      <c r="D15" s="249"/>
      <c r="E15" s="237"/>
      <c r="F15" s="239"/>
      <c r="G15" s="240"/>
      <c r="H15" s="241"/>
      <c r="I15" s="242"/>
      <c r="J15" s="243"/>
      <c r="K15" s="244"/>
      <c r="L15" s="245"/>
      <c r="M15" s="246"/>
      <c r="N15" s="247"/>
      <c r="O15" s="247"/>
      <c r="P15" s="248"/>
      <c r="Q15" s="341"/>
      <c r="R15" s="342"/>
      <c r="S15" s="343"/>
    </row>
    <row r="16" spans="2:19">
      <c r="B16" s="241"/>
      <c r="C16" s="237"/>
      <c r="D16" s="249"/>
      <c r="E16" s="237"/>
      <c r="F16" s="239"/>
      <c r="G16" s="240"/>
      <c r="H16" s="241"/>
      <c r="I16" s="242"/>
      <c r="J16" s="243"/>
      <c r="K16" s="244"/>
      <c r="L16" s="245"/>
      <c r="M16" s="246"/>
      <c r="N16" s="247"/>
      <c r="O16" s="247"/>
      <c r="P16" s="248"/>
      <c r="Q16" s="341"/>
      <c r="R16" s="342"/>
      <c r="S16" s="343"/>
    </row>
    <row r="17" spans="2:19">
      <c r="B17" s="241"/>
      <c r="C17" s="237"/>
      <c r="D17" s="249"/>
      <c r="E17" s="237"/>
      <c r="F17" s="239"/>
      <c r="G17" s="240"/>
      <c r="H17" s="241"/>
      <c r="I17" s="242"/>
      <c r="J17" s="243"/>
      <c r="K17" s="244"/>
      <c r="L17" s="245"/>
      <c r="M17" s="246"/>
      <c r="N17" s="247"/>
      <c r="O17" s="247"/>
      <c r="P17" s="248"/>
      <c r="Q17" s="341"/>
      <c r="R17" s="342"/>
      <c r="S17" s="343"/>
    </row>
    <row r="18" spans="2:19">
      <c r="B18" s="241"/>
      <c r="C18" s="237"/>
      <c r="D18" s="237"/>
      <c r="E18" s="237"/>
      <c r="F18" s="239"/>
      <c r="G18" s="240"/>
      <c r="H18" s="241"/>
      <c r="I18" s="242"/>
      <c r="J18" s="242"/>
      <c r="K18" s="244"/>
      <c r="L18" s="245"/>
      <c r="M18" s="246"/>
      <c r="N18" s="247"/>
      <c r="O18" s="247"/>
      <c r="P18" s="248"/>
      <c r="Q18" s="341"/>
      <c r="R18" s="342"/>
      <c r="S18" s="343"/>
    </row>
    <row r="19" spans="2:19">
      <c r="B19" s="241"/>
      <c r="C19" s="237"/>
      <c r="D19" s="237"/>
      <c r="E19" s="238"/>
      <c r="F19" s="239"/>
      <c r="G19" s="240"/>
      <c r="H19" s="241"/>
      <c r="I19" s="242"/>
      <c r="J19" s="243"/>
      <c r="K19" s="244"/>
      <c r="L19" s="245"/>
      <c r="M19" s="246"/>
      <c r="N19" s="247"/>
      <c r="O19" s="247"/>
      <c r="P19" s="248"/>
      <c r="Q19" s="341"/>
      <c r="R19" s="342"/>
      <c r="S19" s="343"/>
    </row>
    <row r="20" spans="2:19" ht="15" customHeight="1" thickBot="1">
      <c r="B20" s="251"/>
      <c r="C20" s="252"/>
      <c r="D20" s="252"/>
      <c r="E20" s="252"/>
      <c r="F20" s="253"/>
      <c r="G20" s="254"/>
      <c r="H20" s="255"/>
      <c r="I20" s="256"/>
      <c r="J20" s="256"/>
      <c r="K20" s="257"/>
      <c r="L20" s="258"/>
      <c r="M20" s="259"/>
      <c r="N20" s="260"/>
      <c r="O20" s="260"/>
      <c r="P20" s="261"/>
      <c r="Q20" s="363"/>
      <c r="R20" s="355"/>
      <c r="S20" s="356"/>
    </row>
    <row r="21" spans="2:19">
      <c r="K21" s="262"/>
      <c r="N21" s="262"/>
      <c r="O21" s="262"/>
      <c r="P21" s="262" t="s">
        <v>39</v>
      </c>
      <c r="Q21" s="263">
        <f>SUM(Q3:Q20)</f>
        <v>73.839600000000004</v>
      </c>
      <c r="R21" s="263">
        <f>SUM(R4:R20)</f>
        <v>73.839600000000004</v>
      </c>
      <c r="S21" s="264">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74F2-706B-494D-B32F-BFEFEC6AF937}">
  <sheetPr>
    <tabColor theme="7" tint="0.59999389629810485"/>
    <pageSetUpPr fitToPage="1"/>
  </sheetPr>
  <dimension ref="B1:U9"/>
  <sheetViews>
    <sheetView view="pageBreakPreview" zoomScale="70" zoomScaleNormal="100" zoomScaleSheetLayoutView="70" workbookViewId="0">
      <selection activeCell="C29" sqref="C29"/>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7" width="12.109375" style="262" customWidth="1"/>
    <col min="18" max="18" width="12.109375" style="271" customWidth="1"/>
    <col min="19" max="20" width="12.109375" style="262" customWidth="1"/>
    <col min="21" max="21" width="15.6640625" style="262" customWidth="1"/>
    <col min="22" max="16384" width="9.109375" style="215"/>
  </cols>
  <sheetData>
    <row r="1" spans="2:21"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265" t="s">
        <v>159</v>
      </c>
      <c r="S1" s="344" t="s">
        <v>160</v>
      </c>
      <c r="T1" s="345" t="s">
        <v>134</v>
      </c>
      <c r="U1" s="344" t="s">
        <v>135</v>
      </c>
    </row>
    <row r="2" spans="2:21" ht="15" thickBot="1">
      <c r="B2" s="220" t="s">
        <v>161</v>
      </c>
      <c r="C2" s="221"/>
      <c r="D2" s="221"/>
      <c r="E2" s="221"/>
      <c r="F2" s="221"/>
      <c r="G2" s="222"/>
      <c r="H2" s="223" t="s">
        <v>124</v>
      </c>
      <c r="I2" s="224" t="s">
        <v>137</v>
      </c>
      <c r="J2" s="224" t="s">
        <v>138</v>
      </c>
      <c r="K2" s="225" t="s">
        <v>139</v>
      </c>
      <c r="L2" s="226"/>
      <c r="M2" s="227" t="s">
        <v>124</v>
      </c>
      <c r="N2" s="224" t="s">
        <v>137</v>
      </c>
      <c r="O2" s="224" t="s">
        <v>138</v>
      </c>
      <c r="P2" s="225" t="s">
        <v>139</v>
      </c>
      <c r="Q2" s="346"/>
      <c r="R2" s="266"/>
      <c r="S2" s="347"/>
      <c r="T2" s="347"/>
      <c r="U2" s="346" t="s">
        <v>140</v>
      </c>
    </row>
    <row r="3" spans="2:21">
      <c r="B3" s="236">
        <v>4</v>
      </c>
      <c r="C3" s="237" t="s">
        <v>162</v>
      </c>
      <c r="D3" s="237" t="s">
        <v>147</v>
      </c>
      <c r="E3" s="237" t="s">
        <v>163</v>
      </c>
      <c r="F3" s="239" t="s">
        <v>148</v>
      </c>
      <c r="G3" s="240"/>
      <c r="H3" s="241">
        <v>1</v>
      </c>
      <c r="I3" s="242">
        <v>27.3</v>
      </c>
      <c r="J3" s="242">
        <v>7.6</v>
      </c>
      <c r="K3" s="244">
        <f t="shared" ref="K3" si="0">H3*I3*J3</f>
        <v>207.48</v>
      </c>
      <c r="L3" s="245" t="s">
        <v>164</v>
      </c>
      <c r="M3" s="246">
        <v>2</v>
      </c>
      <c r="N3" s="247">
        <v>3.18</v>
      </c>
      <c r="O3" s="247">
        <v>2.4</v>
      </c>
      <c r="P3" s="248">
        <f t="shared" ref="P3" si="1">M3*N3*O3</f>
        <v>15.263999999999999</v>
      </c>
      <c r="Q3" s="341">
        <f>K3-P3</f>
        <v>192.21599999999998</v>
      </c>
      <c r="R3" s="267">
        <v>1</v>
      </c>
      <c r="S3" s="342">
        <v>192.21600000000001</v>
      </c>
      <c r="T3" s="342">
        <v>192.21599999999998</v>
      </c>
      <c r="U3" s="343">
        <f>Q3-T3</f>
        <v>0</v>
      </c>
    </row>
    <row r="4" spans="2:21">
      <c r="B4" s="241"/>
      <c r="C4" s="250" t="s">
        <v>165</v>
      </c>
      <c r="D4" s="249" t="s">
        <v>166</v>
      </c>
      <c r="E4" s="237"/>
      <c r="F4" s="239"/>
      <c r="G4" s="240"/>
      <c r="H4" s="241"/>
      <c r="I4" s="242"/>
      <c r="J4" s="243"/>
      <c r="K4" s="244"/>
      <c r="L4" s="245"/>
      <c r="M4" s="246"/>
      <c r="N4" s="247"/>
      <c r="O4" s="247"/>
      <c r="P4" s="248"/>
      <c r="Q4" s="341"/>
      <c r="R4" s="267"/>
      <c r="S4" s="342"/>
      <c r="T4" s="342"/>
      <c r="U4" s="343"/>
    </row>
    <row r="5" spans="2:21">
      <c r="B5" s="241"/>
      <c r="C5" s="237"/>
      <c r="D5" s="249"/>
      <c r="E5" s="237"/>
      <c r="F5" s="239"/>
      <c r="G5" s="240"/>
      <c r="H5" s="241"/>
      <c r="I5" s="242"/>
      <c r="J5" s="243"/>
      <c r="K5" s="244"/>
      <c r="L5" s="245"/>
      <c r="M5" s="246"/>
      <c r="N5" s="247"/>
      <c r="O5" s="247"/>
      <c r="P5" s="248"/>
      <c r="Q5" s="341"/>
      <c r="R5" s="267"/>
      <c r="S5" s="342"/>
      <c r="T5" s="342"/>
      <c r="U5" s="343"/>
    </row>
    <row r="6" spans="2:21">
      <c r="B6" s="241"/>
      <c r="C6" s="237"/>
      <c r="D6" s="237"/>
      <c r="E6" s="237"/>
      <c r="F6" s="239"/>
      <c r="G6" s="240"/>
      <c r="H6" s="241"/>
      <c r="I6" s="242"/>
      <c r="J6" s="242"/>
      <c r="K6" s="244"/>
      <c r="L6" s="245"/>
      <c r="M6" s="246"/>
      <c r="N6" s="247"/>
      <c r="O6" s="247"/>
      <c r="P6" s="248"/>
      <c r="Q6" s="341"/>
      <c r="R6" s="267"/>
      <c r="S6" s="342"/>
      <c r="T6" s="342"/>
      <c r="U6" s="343"/>
    </row>
    <row r="7" spans="2:21">
      <c r="B7" s="241"/>
      <c r="C7" s="237"/>
      <c r="D7" s="237"/>
      <c r="E7" s="238"/>
      <c r="F7" s="239"/>
      <c r="G7" s="240"/>
      <c r="H7" s="241"/>
      <c r="I7" s="242"/>
      <c r="J7" s="243"/>
      <c r="K7" s="244"/>
      <c r="L7" s="245"/>
      <c r="M7" s="246"/>
      <c r="N7" s="247"/>
      <c r="O7" s="247"/>
      <c r="P7" s="248"/>
      <c r="Q7" s="341"/>
      <c r="R7" s="267"/>
      <c r="S7" s="342"/>
      <c r="T7" s="342"/>
      <c r="U7" s="343"/>
    </row>
    <row r="8" spans="2:21" ht="15" customHeight="1" thickBot="1">
      <c r="B8" s="251"/>
      <c r="C8" s="252"/>
      <c r="D8" s="252"/>
      <c r="E8" s="252"/>
      <c r="F8" s="253"/>
      <c r="G8" s="254"/>
      <c r="H8" s="255"/>
      <c r="I8" s="256"/>
      <c r="J8" s="256"/>
      <c r="K8" s="257"/>
      <c r="L8" s="258"/>
      <c r="M8" s="259"/>
      <c r="N8" s="260"/>
      <c r="O8" s="260"/>
      <c r="P8" s="261"/>
      <c r="Q8" s="363"/>
      <c r="R8" s="268"/>
      <c r="S8" s="355"/>
      <c r="T8" s="355"/>
      <c r="U8" s="356"/>
    </row>
    <row r="9" spans="2:21">
      <c r="K9" s="262"/>
      <c r="N9" s="262"/>
      <c r="O9" s="262"/>
      <c r="P9" s="262" t="s">
        <v>39</v>
      </c>
      <c r="Q9" s="263">
        <f>SUM(Q3:Q8)</f>
        <v>192.21599999999998</v>
      </c>
      <c r="R9" s="269"/>
      <c r="S9" s="263">
        <f>SUM(S3:S8)</f>
        <v>192.21600000000001</v>
      </c>
      <c r="T9" s="263">
        <f>SUM(T3:T8)</f>
        <v>192.21599999999998</v>
      </c>
      <c r="U9" s="270">
        <f>SUM(U3:U8)</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7AFD-8C67-4F03-9067-CAF32C946808}">
  <sheetPr>
    <tabColor theme="7" tint="0.59999389629810485"/>
    <pageSetUpPr fitToPage="1"/>
  </sheetPr>
  <dimension ref="B1:S11"/>
  <sheetViews>
    <sheetView view="pageBreakPreview" zoomScale="70" zoomScaleNormal="100" zoomScaleSheetLayoutView="70" workbookViewId="0">
      <selection activeCell="C29" sqref="C29"/>
    </sheetView>
  </sheetViews>
  <sheetFormatPr defaultColWidth="9.109375" defaultRowHeight="14.4"/>
  <cols>
    <col min="1" max="1" width="2.109375" style="215" customWidth="1"/>
    <col min="2" max="2" width="4.5546875" style="215" customWidth="1"/>
    <col min="3" max="3" width="38.88671875" style="215" customWidth="1"/>
    <col min="4" max="4" width="34.44140625" style="215" bestFit="1" customWidth="1"/>
    <col min="5" max="5" width="12.33203125" style="215" customWidth="1"/>
    <col min="6" max="6" width="16.5546875" style="215" customWidth="1"/>
    <col min="7" max="7" width="10" style="215" customWidth="1"/>
    <col min="8" max="8" width="4" style="215" bestFit="1" customWidth="1"/>
    <col min="9" max="9" width="8" style="215" bestFit="1" customWidth="1"/>
    <col min="10" max="10" width="7.5546875" style="215" bestFit="1" customWidth="1"/>
    <col min="11" max="11" width="7.6640625" style="215" bestFit="1" customWidth="1"/>
    <col min="12" max="12" width="23.88671875" style="215" customWidth="1"/>
    <col min="13" max="13" width="5.6640625" style="216" bestFit="1" customWidth="1"/>
    <col min="14" max="14" width="8" style="215" bestFit="1" customWidth="1"/>
    <col min="15" max="15" width="7.5546875" style="215" bestFit="1" customWidth="1"/>
    <col min="16" max="16" width="7.33203125" style="215" customWidth="1"/>
    <col min="17" max="18" width="12.109375" style="262" customWidth="1"/>
    <col min="19" max="19" width="15.6640625" style="262" customWidth="1"/>
    <col min="20" max="16384" width="9.109375" style="215"/>
  </cols>
  <sheetData>
    <row r="1" spans="2:19" ht="72" customHeight="1" thickBot="1">
      <c r="B1" s="217" t="s">
        <v>124</v>
      </c>
      <c r="C1" s="218" t="s">
        <v>125</v>
      </c>
      <c r="D1" s="218" t="s">
        <v>126</v>
      </c>
      <c r="E1" s="217" t="s">
        <v>127</v>
      </c>
      <c r="F1" s="217" t="s">
        <v>128</v>
      </c>
      <c r="G1" s="217" t="s">
        <v>129</v>
      </c>
      <c r="H1" s="611" t="s">
        <v>130</v>
      </c>
      <c r="I1" s="612"/>
      <c r="J1" s="612"/>
      <c r="K1" s="613"/>
      <c r="L1" s="219" t="s">
        <v>131</v>
      </c>
      <c r="M1" s="611" t="s">
        <v>132</v>
      </c>
      <c r="N1" s="612"/>
      <c r="O1" s="612"/>
      <c r="P1" s="613"/>
      <c r="Q1" s="358" t="s">
        <v>133</v>
      </c>
      <c r="R1" s="345" t="s">
        <v>134</v>
      </c>
      <c r="S1" s="344" t="s">
        <v>135</v>
      </c>
    </row>
    <row r="2" spans="2:19" ht="15" thickBot="1">
      <c r="B2" s="220" t="s">
        <v>167</v>
      </c>
      <c r="C2" s="221"/>
      <c r="D2" s="221"/>
      <c r="E2" s="221"/>
      <c r="F2" s="221"/>
      <c r="G2" s="222"/>
      <c r="H2" s="223" t="s">
        <v>124</v>
      </c>
      <c r="I2" s="224" t="s">
        <v>137</v>
      </c>
      <c r="J2" s="224" t="s">
        <v>138</v>
      </c>
      <c r="K2" s="225" t="s">
        <v>139</v>
      </c>
      <c r="L2" s="226"/>
      <c r="M2" s="227" t="s">
        <v>124</v>
      </c>
      <c r="N2" s="224" t="s">
        <v>137</v>
      </c>
      <c r="O2" s="224" t="s">
        <v>138</v>
      </c>
      <c r="P2" s="225" t="s">
        <v>139</v>
      </c>
      <c r="Q2" s="346"/>
      <c r="R2" s="347"/>
      <c r="S2" s="346" t="s">
        <v>140</v>
      </c>
    </row>
    <row r="3" spans="2:19">
      <c r="B3" s="236">
        <v>4</v>
      </c>
      <c r="C3" s="237" t="s">
        <v>162</v>
      </c>
      <c r="D3" s="237" t="s">
        <v>147</v>
      </c>
      <c r="E3" s="237" t="s">
        <v>163</v>
      </c>
      <c r="F3" s="239" t="s">
        <v>148</v>
      </c>
      <c r="G3" s="240"/>
      <c r="H3" s="241">
        <v>1</v>
      </c>
      <c r="I3" s="242">
        <v>27.3</v>
      </c>
      <c r="J3" s="242">
        <v>7.6</v>
      </c>
      <c r="K3" s="244">
        <f t="shared" ref="K3" si="0">H3*I3*J3</f>
        <v>207.48</v>
      </c>
      <c r="L3" s="245" t="s">
        <v>164</v>
      </c>
      <c r="M3" s="246">
        <v>2</v>
      </c>
      <c r="N3" s="247">
        <v>3.18</v>
      </c>
      <c r="O3" s="247">
        <v>2.4</v>
      </c>
      <c r="P3" s="248">
        <f t="shared" ref="P3" si="1">M3*N3*O3</f>
        <v>15.263999999999999</v>
      </c>
      <c r="Q3" s="341">
        <f>K3-P3</f>
        <v>192.21599999999998</v>
      </c>
      <c r="R3" s="342">
        <v>192.21599999999998</v>
      </c>
      <c r="S3" s="343">
        <f>Q3-R3</f>
        <v>0</v>
      </c>
    </row>
    <row r="4" spans="2:19">
      <c r="B4" s="241"/>
      <c r="C4" s="250" t="s">
        <v>165</v>
      </c>
      <c r="D4" s="249"/>
      <c r="E4" s="237"/>
      <c r="F4" s="239"/>
      <c r="G4" s="240"/>
      <c r="H4" s="241"/>
      <c r="I4" s="242"/>
      <c r="J4" s="243"/>
      <c r="K4" s="244"/>
      <c r="L4" s="245"/>
      <c r="M4" s="246"/>
      <c r="N4" s="247"/>
      <c r="O4" s="247"/>
      <c r="P4" s="248"/>
      <c r="Q4" s="341"/>
      <c r="R4" s="342"/>
      <c r="S4" s="343"/>
    </row>
    <row r="5" spans="2:19">
      <c r="B5" s="241"/>
      <c r="C5" s="237" t="s">
        <v>168</v>
      </c>
      <c r="D5" s="249"/>
      <c r="E5" s="237"/>
      <c r="F5" s="239"/>
      <c r="G5" s="240"/>
      <c r="H5" s="241"/>
      <c r="I5" s="242"/>
      <c r="J5" s="243"/>
      <c r="K5" s="244"/>
      <c r="L5" s="245"/>
      <c r="M5" s="246"/>
      <c r="N5" s="247"/>
      <c r="O5" s="247"/>
      <c r="P5" s="248"/>
      <c r="Q5" s="341"/>
      <c r="R5" s="342"/>
      <c r="S5" s="343"/>
    </row>
    <row r="6" spans="2:19">
      <c r="B6" s="241"/>
      <c r="C6" s="237"/>
      <c r="D6" s="249"/>
      <c r="E6" s="237"/>
      <c r="F6" s="239"/>
      <c r="G6" s="240"/>
      <c r="H6" s="241"/>
      <c r="I6" s="242"/>
      <c r="J6" s="243"/>
      <c r="K6" s="244"/>
      <c r="L6" s="245"/>
      <c r="M6" s="246"/>
      <c r="N6" s="247"/>
      <c r="O6" s="247"/>
      <c r="P6" s="248"/>
      <c r="Q6" s="341"/>
      <c r="R6" s="342"/>
      <c r="S6" s="343"/>
    </row>
    <row r="7" spans="2:19">
      <c r="B7" s="241"/>
      <c r="C7" s="237"/>
      <c r="D7" s="249"/>
      <c r="E7" s="237"/>
      <c r="F7" s="239"/>
      <c r="G7" s="240"/>
      <c r="H7" s="241"/>
      <c r="I7" s="242"/>
      <c r="J7" s="243"/>
      <c r="K7" s="244"/>
      <c r="L7" s="245"/>
      <c r="M7" s="246"/>
      <c r="N7" s="247"/>
      <c r="O7" s="247"/>
      <c r="P7" s="248"/>
      <c r="Q7" s="341"/>
      <c r="R7" s="342"/>
      <c r="S7" s="343"/>
    </row>
    <row r="8" spans="2:19">
      <c r="B8" s="241"/>
      <c r="C8" s="237"/>
      <c r="D8" s="237"/>
      <c r="E8" s="237"/>
      <c r="F8" s="239"/>
      <c r="G8" s="240"/>
      <c r="H8" s="241"/>
      <c r="I8" s="242"/>
      <c r="J8" s="242"/>
      <c r="K8" s="244"/>
      <c r="L8" s="245"/>
      <c r="M8" s="246"/>
      <c r="N8" s="247"/>
      <c r="O8" s="247"/>
      <c r="P8" s="248"/>
      <c r="Q8" s="341"/>
      <c r="R8" s="342"/>
      <c r="S8" s="343"/>
    </row>
    <row r="9" spans="2:19">
      <c r="B9" s="241"/>
      <c r="C9" s="237"/>
      <c r="D9" s="237"/>
      <c r="E9" s="238"/>
      <c r="F9" s="239"/>
      <c r="G9" s="240"/>
      <c r="H9" s="241"/>
      <c r="I9" s="242"/>
      <c r="J9" s="243"/>
      <c r="K9" s="244"/>
      <c r="L9" s="245"/>
      <c r="M9" s="246"/>
      <c r="N9" s="247"/>
      <c r="O9" s="247"/>
      <c r="P9" s="248"/>
      <c r="Q9" s="341"/>
      <c r="R9" s="342"/>
      <c r="S9" s="343"/>
    </row>
    <row r="10" spans="2:19" ht="15" customHeight="1" thickBot="1">
      <c r="B10" s="251"/>
      <c r="C10" s="252"/>
      <c r="D10" s="252"/>
      <c r="E10" s="252"/>
      <c r="F10" s="253"/>
      <c r="G10" s="254"/>
      <c r="H10" s="255"/>
      <c r="I10" s="256"/>
      <c r="J10" s="256"/>
      <c r="K10" s="257"/>
      <c r="L10" s="258"/>
      <c r="M10" s="259"/>
      <c r="N10" s="260"/>
      <c r="O10" s="260"/>
      <c r="P10" s="261"/>
      <c r="Q10" s="363"/>
      <c r="R10" s="355"/>
      <c r="S10" s="356"/>
    </row>
    <row r="11" spans="2:19">
      <c r="K11" s="262"/>
      <c r="N11" s="262"/>
      <c r="O11" s="262"/>
      <c r="P11" s="262" t="s">
        <v>39</v>
      </c>
      <c r="Q11" s="263">
        <f>SUM(Q3:Q10)</f>
        <v>192.21599999999998</v>
      </c>
      <c r="R11" s="263">
        <f>SUM(R3:R10)</f>
        <v>192.21599999999998</v>
      </c>
      <c r="S11" s="264">
        <f>SUM(S3:S10)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A30A27EE-136D-496A-B02E-8C10B031EB6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20</vt:i4>
      </vt:variant>
    </vt:vector>
  </HeadingPairs>
  <TitlesOfParts>
    <vt:vector size="42" baseType="lpstr">
      <vt:lpstr>Summary</vt:lpstr>
      <vt:lpstr>Progress Bill</vt:lpstr>
      <vt:lpstr>VARIATIONS</vt:lpstr>
      <vt:lpstr>PERCENTAGE SUMMARY</vt:lpstr>
      <vt:lpstr>EIFS 400mm EPS BOARDS</vt:lpstr>
      <vt:lpstr>EIFS 400mm BASECOAT</vt:lpstr>
      <vt:lpstr>EIFS 400mm PAINT</vt:lpstr>
      <vt:lpstr>EIFS 300mm EPS BOARDS</vt:lpstr>
      <vt:lpstr>EIFS 300mm BASECOAT</vt:lpstr>
      <vt:lpstr>EIFS 200mm EPS BOARDS</vt:lpstr>
      <vt:lpstr>EIFS 200mm BASECOAT</vt:lpstr>
      <vt:lpstr>EIFS 200mm PAINT</vt:lpstr>
      <vt:lpstr>EIFS 100mm EPS BOARDS</vt:lpstr>
      <vt:lpstr>EIFS 100mm BASECOAT</vt:lpstr>
      <vt:lpstr>EIFS 100mm PAINT</vt:lpstr>
      <vt:lpstr>EIFS RENDER</vt:lpstr>
      <vt:lpstr>EIFS -STAND ALONE (300MM) </vt:lpstr>
      <vt:lpstr>EIFS -STAND ALONE (400MM)</vt:lpstr>
      <vt:lpstr>PVC GROOVE</vt:lpstr>
      <vt:lpstr>EIFS + BUILTUP (300MM)</vt:lpstr>
      <vt:lpstr>EIFS + BUILTUP (400MM) </vt:lpstr>
      <vt:lpstr>EIFS - PARAPET</vt:lpstr>
      <vt:lpstr>'EIFS - PARAPET'!Print_Area</vt:lpstr>
      <vt:lpstr>'EIFS + BUILTUP (300MM)'!Print_Area</vt:lpstr>
      <vt:lpstr>'EIFS + BUILTUP (400MM) '!Print_Area</vt:lpstr>
      <vt:lpstr>'EIFS 100mm BASECOAT'!Print_Area</vt:lpstr>
      <vt:lpstr>'EIFS 100mm EPS BOARDS'!Print_Area</vt:lpstr>
      <vt:lpstr>'EIFS 100mm PAINT'!Print_Area</vt:lpstr>
      <vt:lpstr>'EIFS 200mm BASECOAT'!Print_Area</vt:lpstr>
      <vt:lpstr>'EIFS 200mm EPS BOARDS'!Print_Area</vt:lpstr>
      <vt:lpstr>'EIFS 200mm PAINT'!Print_Area</vt:lpstr>
      <vt:lpstr>'EIFS 300mm BASECOAT'!Print_Area</vt:lpstr>
      <vt:lpstr>'EIFS 300mm EPS BOARDS'!Print_Area</vt:lpstr>
      <vt:lpstr>'EIFS 400mm BASECOAT'!Print_Area</vt:lpstr>
      <vt:lpstr>'EIFS 400mm EPS BOARDS'!Print_Area</vt:lpstr>
      <vt:lpstr>'EIFS 400mm PAINT'!Print_Area</vt:lpstr>
      <vt:lpstr>'EIFS RENDER'!Print_Area</vt:lpstr>
      <vt:lpstr>'EIFS -STAND ALONE (300MM) '!Print_Area</vt:lpstr>
      <vt:lpstr>'EIFS -STAND ALONE (400MM)'!Print_Area</vt:lpstr>
      <vt:lpstr>'PERCENTAGE SUMMARY'!Print_Area</vt:lpstr>
      <vt:lpstr>'Progress Bill'!Print_Area</vt:lpstr>
      <vt:lpstr>VARIATIONS!Print_Area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dcterms:created xsi:type="dcterms:W3CDTF">2022-10-27T10:46:57Z</dcterms:created>
  <dcterms:modified xsi:type="dcterms:W3CDTF">2022-11-09T10:17:17Z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{A30A27EE-136D-496A-B02E-8C10B031EB61}</vt:lpwstr>
  </property>
</Properties>
</file>