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"/>
    </mc:Choice>
  </mc:AlternateContent>
  <xr:revisionPtr revIDLastSave="0" documentId="13_ncr:1_{4BC294A8-C268-4AFB-B8BE-250B5D2CBE0B}" xr6:coauthVersionLast="47" xr6:coauthVersionMax="47" xr10:uidLastSave="{00000000-0000-0000-0000-000000000000}"/>
  <bookViews>
    <workbookView xWindow="-110" yWindow="-110" windowWidth="25820" windowHeight="13900" activeTab="1" xr2:uid="{65291EDF-6C48-428C-9573-3F790B481065}"/>
  </bookViews>
  <sheets>
    <sheet name="Domestic" sheetId="1" r:id="rId1"/>
    <sheet name="PS" sheetId="2" r:id="rId2"/>
  </sheets>
  <definedNames>
    <definedName name="_xlnm.Print_Area" localSheetId="0">Domestic!$A$1:$K$45</definedName>
    <definedName name="_xlnm.Print_Area" localSheetId="1">PS!$A$1:$K$24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9" i="2"/>
  <c r="J10" i="2"/>
  <c r="J11" i="2"/>
  <c r="J13" i="2"/>
  <c r="J18" i="2"/>
  <c r="J1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H13" i="2" l="1"/>
  <c r="G45" i="1" l="1"/>
  <c r="G42" i="1"/>
  <c r="G43" i="1"/>
  <c r="G44" i="1"/>
  <c r="G41" i="1"/>
  <c r="G40" i="1"/>
  <c r="G37" i="1"/>
  <c r="G38" i="1"/>
  <c r="G39" i="1"/>
  <c r="G36" i="1"/>
  <c r="G34" i="1"/>
  <c r="G35" i="1"/>
  <c r="G33" i="1"/>
  <c r="G22" i="1"/>
  <c r="G23" i="1"/>
  <c r="G24" i="1"/>
  <c r="G25" i="1"/>
  <c r="G26" i="1"/>
  <c r="G27" i="1"/>
  <c r="G28" i="1"/>
  <c r="G29" i="1"/>
  <c r="G30" i="1"/>
  <c r="G31" i="1"/>
  <c r="G32" i="1"/>
  <c r="G21" i="1"/>
  <c r="G20" i="1"/>
  <c r="G19" i="1"/>
  <c r="G18" i="1"/>
  <c r="G17" i="1"/>
  <c r="G16" i="1"/>
  <c r="G15" i="1"/>
  <c r="G13" i="1"/>
  <c r="G14" i="1"/>
  <c r="G12" i="1"/>
  <c r="G11" i="1"/>
  <c r="G7" i="1"/>
  <c r="G8" i="1"/>
  <c r="G9" i="1"/>
  <c r="G10" i="1"/>
  <c r="G6" i="1"/>
  <c r="G5" i="1"/>
  <c r="G4" i="1"/>
  <c r="G3" i="1"/>
  <c r="F36" i="1" l="1"/>
  <c r="F21" i="1"/>
  <c r="F8" i="1"/>
  <c r="F10" i="1"/>
  <c r="F4" i="1"/>
  <c r="J41" i="1" l="1"/>
  <c r="J21" i="1" l="1"/>
  <c r="J42" i="1" l="1"/>
  <c r="J38" i="1"/>
  <c r="J36" i="1"/>
  <c r="J31" i="1"/>
  <c r="J30" i="1"/>
  <c r="J25" i="1"/>
  <c r="J24" i="1"/>
  <c r="J22" i="1"/>
  <c r="J19" i="1"/>
  <c r="J18" i="1"/>
  <c r="J16" i="1"/>
  <c r="J13" i="1"/>
  <c r="J12" i="1"/>
  <c r="J10" i="1"/>
  <c r="J9" i="1"/>
  <c r="J8" i="1"/>
  <c r="J4" i="1"/>
</calcChain>
</file>

<file path=xl/sharedStrings.xml><?xml version="1.0" encoding="utf-8"?>
<sst xmlns="http://schemas.openxmlformats.org/spreadsheetml/2006/main" count="225" uniqueCount="143">
  <si>
    <t>No</t>
  </si>
  <si>
    <t>Subcontractor</t>
  </si>
  <si>
    <t>Original Scope</t>
  </si>
  <si>
    <t>Contract Amount</t>
  </si>
  <si>
    <t>Contract Type</t>
  </si>
  <si>
    <t>Variation Amount</t>
  </si>
  <si>
    <t>%</t>
  </si>
  <si>
    <t xml:space="preserve"> Subcontractors (Domestic)</t>
  </si>
  <si>
    <t>Blue Sky LLC</t>
  </si>
  <si>
    <t>Data Link Technical Services LLC</t>
  </si>
  <si>
    <t>Al Rawda General Maint. &amp; Decoration  Co LLC</t>
  </si>
  <si>
    <t>Firestop Middle East</t>
  </si>
  <si>
    <t>Creative House Scaffolding</t>
  </si>
  <si>
    <t>Corecut Engineering LLC</t>
  </si>
  <si>
    <t>Inventure Façade Contracting LLC</t>
  </si>
  <si>
    <t>TWIC Insulation Materials Supply LLC</t>
  </si>
  <si>
    <t>Al Maraya Marble &amp; Granite Factory LLC</t>
  </si>
  <si>
    <t>German Concrete Works &amp; Building Contracting LLC</t>
  </si>
  <si>
    <t>Greenwood General Trading LLC</t>
  </si>
  <si>
    <t>Al Hayat Fiberglass Ind LLC</t>
  </si>
  <si>
    <t>Vulcan Industries LLC</t>
  </si>
  <si>
    <t>Polaris International Industries LLC</t>
  </si>
  <si>
    <t>Center Core Professional Technical Services LLC</t>
  </si>
  <si>
    <t>Weserve Technical Services LLC</t>
  </si>
  <si>
    <t>Venus Engineering LLC</t>
  </si>
  <si>
    <t>Global Composites Solutions LLC</t>
  </si>
  <si>
    <t>Indiga Tech Trading LLC</t>
  </si>
  <si>
    <t xml:space="preserve">Monrac LLC </t>
  </si>
  <si>
    <t xml:space="preserve">Hygenic Solutions LLC </t>
  </si>
  <si>
    <t>Technical Access Services (L.L.C.)</t>
  </si>
  <si>
    <t xml:space="preserve">Progress Fabrication </t>
  </si>
  <si>
    <t xml:space="preserve">Ferco Shutters LLC </t>
  </si>
  <si>
    <t>Jeel Alfan Technical Services</t>
  </si>
  <si>
    <t>Technoserve Technical works LLC</t>
  </si>
  <si>
    <t xml:space="preserve">Dormakaba Middle East </t>
  </si>
  <si>
    <t xml:space="preserve">Khansaheb Joinery DIvision ( KJD ) </t>
  </si>
  <si>
    <t>Al Burhani General Trading LLC</t>
  </si>
  <si>
    <t>Rattan House Factory for Furniture and Decoration</t>
  </si>
  <si>
    <t>International Foundation Group LLC</t>
  </si>
  <si>
    <t>X-Calibur Emirates LLC</t>
  </si>
  <si>
    <t>Master Rubber Manufacturing</t>
  </si>
  <si>
    <t>DNK Engineering Equipment Trading LLC</t>
  </si>
  <si>
    <t>Vijayraj Contracting Co LLC</t>
  </si>
  <si>
    <t>Doormax Building Material Trading LLC</t>
  </si>
  <si>
    <t>KTC International Cont LLC</t>
  </si>
  <si>
    <t>Urban Science Building Contracting LLC</t>
  </si>
  <si>
    <t>Berkeley</t>
  </si>
  <si>
    <t>Elite Skills Technical Services LLC</t>
  </si>
  <si>
    <t>Smart Roof Shade Systems LLC</t>
  </si>
  <si>
    <t>Terra Firma Trading LLC</t>
  </si>
  <si>
    <t>Total Solution Engineering LLC</t>
  </si>
  <si>
    <t>Supply of MEP Maintenance team</t>
  </si>
  <si>
    <t>Wild Air Partitions</t>
  </si>
  <si>
    <t>Ceiling &amp; Partition repairs, painting works</t>
  </si>
  <si>
    <t>Firestopping works</t>
  </si>
  <si>
    <t>Scaffolding</t>
  </si>
  <si>
    <t>Coring &amp; Scanning</t>
  </si>
  <si>
    <t>Glass Balustrade works</t>
  </si>
  <si>
    <t>Epoxy Coating &amp; Dust Sealer works</t>
  </si>
  <si>
    <t>Tile Installation</t>
  </si>
  <si>
    <t>Screed &amp; Insulation works</t>
  </si>
  <si>
    <t>Wooden Flooring</t>
  </si>
  <si>
    <t>GRP Lining works</t>
  </si>
  <si>
    <t>Steel Doors</t>
  </si>
  <si>
    <t>Timber Doors</t>
  </si>
  <si>
    <t>Slab cutting &amp; strengthening works</t>
  </si>
  <si>
    <t>Miscellaneous Steel works</t>
  </si>
  <si>
    <t>RC column removal &amp; strengthening works</t>
  </si>
  <si>
    <t>GRP Cladding to Planter Wall</t>
  </si>
  <si>
    <t xml:space="preserve">MMA Flooring </t>
  </si>
  <si>
    <t xml:space="preserve">Scaffolding Works </t>
  </si>
  <si>
    <t xml:space="preserve">Metal Cladding Works and Misc Metal Works </t>
  </si>
  <si>
    <t xml:space="preserve">Fire Curtains </t>
  </si>
  <si>
    <t>Decorative Paint</t>
  </si>
  <si>
    <t>Painting works</t>
  </si>
  <si>
    <t xml:space="preserve">Movable Partition Works- AHK Balance </t>
  </si>
  <si>
    <t xml:space="preserve">Joinery Works- AHK Balance </t>
  </si>
  <si>
    <t>Wooden Flooring &amp; Carpet works- AHK</t>
  </si>
  <si>
    <t>Res Lobbies, Joinery works- AHK Balance</t>
  </si>
  <si>
    <t>Waterproofing Concrete works</t>
  </si>
  <si>
    <t>Stair nosing works</t>
  </si>
  <si>
    <t>Wall &amp; Corner Guard works</t>
  </si>
  <si>
    <t>Rolling Shutter works</t>
  </si>
  <si>
    <t>Plastering works</t>
  </si>
  <si>
    <t>Glass Door works</t>
  </si>
  <si>
    <t>RTA works</t>
  </si>
  <si>
    <t>Joinery- Cupboards</t>
  </si>
  <si>
    <t>Final Cleaning</t>
  </si>
  <si>
    <t>Steel Door Repainting Works</t>
  </si>
  <si>
    <t>Retractable Pergola System</t>
  </si>
  <si>
    <t>Plant Room Acoustics</t>
  </si>
  <si>
    <t>Stainless Steel Column skirting works</t>
  </si>
  <si>
    <t>Remeasurement</t>
  </si>
  <si>
    <t>Variation Certified Amount (until IPC 13)</t>
  </si>
  <si>
    <t>Advance for variation</t>
  </si>
  <si>
    <t>Lump Sum</t>
  </si>
  <si>
    <t>Remeasurement &amp; Lump Sum</t>
  </si>
  <si>
    <t>Remark</t>
  </si>
  <si>
    <t>N/A</t>
  </si>
  <si>
    <t xml:space="preserve"> Subcontractors ( PS )</t>
  </si>
  <si>
    <t>Watermaster Technical Services LLC</t>
  </si>
  <si>
    <t>Arcadia Metal Industries</t>
  </si>
  <si>
    <t>Dar Al Rokham LLC</t>
  </si>
  <si>
    <t>Al Shirawi Contracting Co LLC</t>
  </si>
  <si>
    <t>Alshafar Interiors Co LLC</t>
  </si>
  <si>
    <t>Isam Kabbani &amp; Partners</t>
  </si>
  <si>
    <t>Fiona Environs UAE</t>
  </si>
  <si>
    <t>Al Reem Marble &amp; Granite LLC</t>
  </si>
  <si>
    <t>Joyz Overseas Technical Services LLC</t>
  </si>
  <si>
    <t>Bond Interiors Design LLC</t>
  </si>
  <si>
    <t>Joseph Advertisers LLC</t>
  </si>
  <si>
    <t>Joseph Decorative Glass</t>
  </si>
  <si>
    <t>Walltracts</t>
  </si>
  <si>
    <t>Goodrich Global Trading LLC</t>
  </si>
  <si>
    <t>Arabian Profile Company Ltd</t>
  </si>
  <si>
    <t>Glass Line Aluminium LLC</t>
  </si>
  <si>
    <t>EW COX Middle East LLC</t>
  </si>
  <si>
    <t>Mohammed Tayyeb Khoory &amp; Sons</t>
  </si>
  <si>
    <t>HTS Carpets Trading LLC</t>
  </si>
  <si>
    <t xml:space="preserve">Khansaheb Interior DIvision ( KID ) </t>
  </si>
  <si>
    <t>Swimming Pool &amp; Water Feature works</t>
  </si>
  <si>
    <t>External Metal works</t>
  </si>
  <si>
    <t>Internal Stone works</t>
  </si>
  <si>
    <t>Waterproofing works</t>
  </si>
  <si>
    <t>Joinery to Guest Rooms</t>
  </si>
  <si>
    <t>Guniting &amp; Waterproofing works</t>
  </si>
  <si>
    <t>Soft Landscaping &amp; Irrigation works</t>
  </si>
  <si>
    <t>External Stoneworks</t>
  </si>
  <si>
    <t>EIFS works</t>
  </si>
  <si>
    <t>Fitout of Hotel Lobby, All Day Dining &amp; Spa Works</t>
  </si>
  <si>
    <t>Partition &amp; Ceiling works</t>
  </si>
  <si>
    <t>Signage works</t>
  </si>
  <si>
    <t>Internal Glazing works</t>
  </si>
  <si>
    <t>Wall Coverings</t>
  </si>
  <si>
    <t>Carpets to Guest Rooms</t>
  </si>
  <si>
    <t>GRC Works</t>
  </si>
  <si>
    <t>Aluminium &amp; Glazing Façade works</t>
  </si>
  <si>
    <t>BMU System</t>
  </si>
  <si>
    <t>Garbage &amp; Linen Chutes</t>
  </si>
  <si>
    <t>Carpets to lift lobbies &amp; Corridors</t>
  </si>
  <si>
    <t xml:space="preserve">Restaurant Works </t>
  </si>
  <si>
    <t>Certified Amount (until IPC 13)</t>
  </si>
  <si>
    <t>M@S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</si>
</sst>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43" fontId="0" fillId="0" borderId="2" xfId="1" applyFont="1" applyBorder="1"/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43" fontId="0" fillId="0" borderId="4" xfId="1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9" fontId="0" fillId="0" borderId="4" xfId="2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3" fontId="0" fillId="2" borderId="2" xfId="1" applyFont="1" applyFill="1" applyBorder="1"/>
    <xf numFmtId="9" fontId="0" fillId="2" borderId="2" xfId="2" applyFont="1" applyFill="1" applyBorder="1" applyAlignment="1">
      <alignment horizontal="center"/>
    </xf>
    <xf numFmtId="0" fontId="0" fillId="2" borderId="0" xfId="0" applyFill="1"/>
    <xf numFmtId="43" fontId="0" fillId="0" borderId="2" xfId="1" applyFont="1" applyFill="1" applyBorder="1"/>
    <xf numFmtId="9" fontId="0" fillId="0" borderId="2" xfId="2" applyFont="1" applyFill="1" applyBorder="1" applyAlignment="1">
      <alignment horizontal="center"/>
    </xf>
    <xf numFmtId="43" fontId="0" fillId="0" borderId="3" xfId="1" applyFont="1" applyFill="1" applyBorder="1"/>
    <xf numFmtId="9" fontId="0" fillId="0" borderId="3" xfId="2" applyFont="1" applyFill="1" applyBorder="1" applyAlignment="1">
      <alignment horizontal="center"/>
    </xf>
    <xf numFmtId="0" fontId="3" fillId="0" borderId="2" xfId="3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@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904E-36A9-4F1B-92C2-88EC5803B1E2}">
  <dimension ref="A1:K45"/>
  <sheetViews>
    <sheetView view="pageBreakPreview" topLeftCell="D1" zoomScale="90" zoomScaleNormal="100" zoomScaleSheetLayoutView="90" workbookViewId="0">
      <selection activeCell="F1" sqref="F1:G1"/>
    </sheetView>
  </sheetViews>
  <sheetFormatPr defaultRowHeight="14.5" x14ac:dyDescent="0.35"/>
  <cols>
    <col min="1" max="1" width="8.7265625" style="1"/>
    <col min="2" max="2" width="44.08984375" bestFit="1" customWidth="1"/>
    <col min="3" max="3" width="30.26953125" customWidth="1"/>
    <col min="4" max="4" width="39.1796875" customWidth="1"/>
    <col min="5" max="6" width="15.453125" style="2" customWidth="1"/>
    <col min="7" max="7" width="15.453125" style="16" customWidth="1"/>
    <col min="8" max="8" width="13.453125" style="2" customWidth="1"/>
    <col min="9" max="9" width="16" style="2" customWidth="1"/>
    <col min="10" max="10" width="8.7265625" style="16"/>
    <col min="11" max="11" width="24.1796875" customWidth="1"/>
  </cols>
  <sheetData>
    <row r="1" spans="1:11" s="3" customFormat="1" ht="45.5" customHeight="1" x14ac:dyDescent="0.35">
      <c r="A1" s="10" t="s">
        <v>0</v>
      </c>
      <c r="B1" s="10" t="s">
        <v>1</v>
      </c>
      <c r="C1" s="10" t="s">
        <v>4</v>
      </c>
      <c r="D1" s="10" t="s">
        <v>2</v>
      </c>
      <c r="E1" s="11" t="s">
        <v>3</v>
      </c>
      <c r="F1" s="11" t="s">
        <v>141</v>
      </c>
      <c r="G1" s="12" t="s">
        <v>6</v>
      </c>
      <c r="H1" s="11" t="s">
        <v>5</v>
      </c>
      <c r="I1" s="11" t="s">
        <v>93</v>
      </c>
      <c r="J1" s="12" t="s">
        <v>6</v>
      </c>
      <c r="K1" s="10" t="s">
        <v>97</v>
      </c>
    </row>
    <row r="2" spans="1:11" x14ac:dyDescent="0.35">
      <c r="A2" s="17"/>
      <c r="B2" s="20" t="s">
        <v>7</v>
      </c>
      <c r="C2" s="8"/>
      <c r="D2" s="8"/>
      <c r="E2" s="9"/>
      <c r="F2" s="9"/>
      <c r="G2" s="13"/>
      <c r="H2" s="9"/>
      <c r="I2" s="9"/>
      <c r="J2" s="13"/>
      <c r="K2" s="8"/>
    </row>
    <row r="3" spans="1:11" s="26" customFormat="1" x14ac:dyDescent="0.35">
      <c r="A3" s="22">
        <v>1</v>
      </c>
      <c r="B3" s="23" t="s">
        <v>8</v>
      </c>
      <c r="C3" s="23" t="s">
        <v>92</v>
      </c>
      <c r="D3" s="23" t="s">
        <v>51</v>
      </c>
      <c r="E3" s="24">
        <v>396000</v>
      </c>
      <c r="F3" s="24">
        <v>433200</v>
      </c>
      <c r="G3" s="25">
        <f>F3/E3</f>
        <v>1.093939393939394</v>
      </c>
      <c r="H3" s="24"/>
      <c r="I3" s="24">
        <v>426097.55</v>
      </c>
      <c r="J3" s="25"/>
      <c r="K3" s="23"/>
    </row>
    <row r="4" spans="1:11" x14ac:dyDescent="0.35">
      <c r="A4" s="18">
        <v>2</v>
      </c>
      <c r="B4" s="4" t="s">
        <v>9</v>
      </c>
      <c r="C4" s="4" t="s">
        <v>92</v>
      </c>
      <c r="D4" s="4" t="s">
        <v>52</v>
      </c>
      <c r="E4" s="5">
        <v>54387.15</v>
      </c>
      <c r="F4" s="5">
        <f>514606.4915-I4</f>
        <v>64747.551500000001</v>
      </c>
      <c r="G4" s="14">
        <f>F4/E4</f>
        <v>1.1904935540840069</v>
      </c>
      <c r="H4" s="5">
        <v>465061.02</v>
      </c>
      <c r="I4" s="5">
        <v>449858.94</v>
      </c>
      <c r="J4" s="14">
        <f>I4/H4</f>
        <v>0.96731164439453554</v>
      </c>
      <c r="K4" s="4"/>
    </row>
    <row r="5" spans="1:11" s="26" customFormat="1" x14ac:dyDescent="0.35">
      <c r="A5" s="22">
        <v>3</v>
      </c>
      <c r="B5" s="23" t="s">
        <v>10</v>
      </c>
      <c r="C5" s="23" t="s">
        <v>95</v>
      </c>
      <c r="D5" s="23" t="s">
        <v>53</v>
      </c>
      <c r="E5" s="24">
        <v>26960</v>
      </c>
      <c r="F5" s="24">
        <v>34460</v>
      </c>
      <c r="G5" s="25">
        <f>F5/E5</f>
        <v>1.2781899109792285</v>
      </c>
      <c r="H5" s="24"/>
      <c r="I5" s="24"/>
      <c r="J5" s="25"/>
      <c r="K5" s="23"/>
    </row>
    <row r="6" spans="1:11" x14ac:dyDescent="0.35">
      <c r="A6" s="18">
        <v>4</v>
      </c>
      <c r="B6" s="4" t="s">
        <v>11</v>
      </c>
      <c r="C6" s="4" t="s">
        <v>92</v>
      </c>
      <c r="D6" s="4" t="s">
        <v>54</v>
      </c>
      <c r="E6" s="5">
        <v>441760</v>
      </c>
      <c r="F6" s="5">
        <v>276436.36176224996</v>
      </c>
      <c r="G6" s="14">
        <f>F6/E6</f>
        <v>0.62576141289897225</v>
      </c>
      <c r="H6" s="5">
        <v>0</v>
      </c>
      <c r="I6" s="5">
        <v>0</v>
      </c>
      <c r="J6" s="14" t="s">
        <v>98</v>
      </c>
      <c r="K6" s="4"/>
    </row>
    <row r="7" spans="1:11" x14ac:dyDescent="0.35">
      <c r="A7" s="18">
        <v>5</v>
      </c>
      <c r="B7" s="4" t="s">
        <v>12</v>
      </c>
      <c r="C7" s="4" t="s">
        <v>92</v>
      </c>
      <c r="D7" s="4" t="s">
        <v>55</v>
      </c>
      <c r="E7" s="5">
        <v>157030</v>
      </c>
      <c r="F7" s="5">
        <v>2984260.5605819449</v>
      </c>
      <c r="G7" s="14">
        <f t="shared" ref="G7:G32" si="0">F7/E7</f>
        <v>19.004397634731866</v>
      </c>
      <c r="H7" s="5">
        <v>0</v>
      </c>
      <c r="I7" s="5">
        <v>0</v>
      </c>
      <c r="J7" s="14" t="s">
        <v>98</v>
      </c>
      <c r="K7" s="4"/>
    </row>
    <row r="8" spans="1:11" x14ac:dyDescent="0.35">
      <c r="A8" s="18">
        <v>6</v>
      </c>
      <c r="B8" s="4" t="s">
        <v>13</v>
      </c>
      <c r="C8" s="4" t="s">
        <v>92</v>
      </c>
      <c r="D8" s="4" t="s">
        <v>56</v>
      </c>
      <c r="E8" s="5">
        <v>35410</v>
      </c>
      <c r="F8" s="5">
        <f>548016.45-I8</f>
        <v>226367.99999999994</v>
      </c>
      <c r="G8" s="14">
        <f t="shared" si="0"/>
        <v>6.3927704038407214</v>
      </c>
      <c r="H8" s="5">
        <v>321648.45</v>
      </c>
      <c r="I8" s="5">
        <v>321648.45</v>
      </c>
      <c r="J8" s="14">
        <f>I8/H8</f>
        <v>1</v>
      </c>
      <c r="K8" s="4"/>
    </row>
    <row r="9" spans="1:11" x14ac:dyDescent="0.35">
      <c r="A9" s="18">
        <v>7</v>
      </c>
      <c r="B9" s="4" t="s">
        <v>14</v>
      </c>
      <c r="C9" s="4" t="s">
        <v>92</v>
      </c>
      <c r="D9" s="4" t="s">
        <v>57</v>
      </c>
      <c r="E9" s="5">
        <v>1331893</v>
      </c>
      <c r="F9" s="5">
        <v>1981268.165</v>
      </c>
      <c r="G9" s="14">
        <f t="shared" si="0"/>
        <v>1.4875580583425245</v>
      </c>
      <c r="H9" s="5">
        <v>474780</v>
      </c>
      <c r="I9" s="5">
        <v>358675</v>
      </c>
      <c r="J9" s="14">
        <f>I9/H9</f>
        <v>0.75545515817852482</v>
      </c>
      <c r="K9" s="4"/>
    </row>
    <row r="10" spans="1:11" x14ac:dyDescent="0.35">
      <c r="A10" s="18">
        <v>8</v>
      </c>
      <c r="B10" s="4" t="s">
        <v>15</v>
      </c>
      <c r="C10" s="4" t="s">
        <v>92</v>
      </c>
      <c r="D10" s="4" t="s">
        <v>58</v>
      </c>
      <c r="E10" s="5">
        <v>570509.80000000005</v>
      </c>
      <c r="F10" s="5">
        <f>539249.422272336-I10</f>
        <v>45653.772272335947</v>
      </c>
      <c r="G10" s="14">
        <f t="shared" si="0"/>
        <v>8.0022766081031288E-2</v>
      </c>
      <c r="H10" s="5">
        <v>1501824.83</v>
      </c>
      <c r="I10" s="5">
        <v>493595.65</v>
      </c>
      <c r="J10" s="14">
        <f>I10/H10</f>
        <v>0.32866392946772627</v>
      </c>
      <c r="K10" s="4"/>
    </row>
    <row r="11" spans="1:11" s="26" customFormat="1" x14ac:dyDescent="0.35">
      <c r="A11" s="22">
        <v>9</v>
      </c>
      <c r="B11" s="23" t="s">
        <v>16</v>
      </c>
      <c r="C11" s="23" t="s">
        <v>92</v>
      </c>
      <c r="D11" s="23" t="s">
        <v>59</v>
      </c>
      <c r="E11" s="24">
        <v>514481.6</v>
      </c>
      <c r="F11" s="24">
        <v>250361.08</v>
      </c>
      <c r="G11" s="25">
        <f>F11/E11</f>
        <v>0.48662785996622621</v>
      </c>
      <c r="H11" s="24"/>
      <c r="I11" s="24"/>
      <c r="J11" s="25"/>
      <c r="K11" s="23"/>
    </row>
    <row r="12" spans="1:11" x14ac:dyDescent="0.35">
      <c r="A12" s="18">
        <v>10</v>
      </c>
      <c r="B12" s="4" t="s">
        <v>17</v>
      </c>
      <c r="C12" s="4" t="s">
        <v>92</v>
      </c>
      <c r="D12" s="4" t="s">
        <v>60</v>
      </c>
      <c r="E12" s="5">
        <v>645526.09</v>
      </c>
      <c r="F12" s="5">
        <v>536170.61</v>
      </c>
      <c r="G12" s="14">
        <f t="shared" si="0"/>
        <v>0.83059479439475481</v>
      </c>
      <c r="H12" s="5">
        <v>406546.06</v>
      </c>
      <c r="I12" s="5">
        <v>213632.16054650003</v>
      </c>
      <c r="J12" s="14">
        <f>I12/H12</f>
        <v>0.52548082878112268</v>
      </c>
      <c r="K12" s="4"/>
    </row>
    <row r="13" spans="1:11" x14ac:dyDescent="0.35">
      <c r="A13" s="18">
        <v>11</v>
      </c>
      <c r="B13" s="4" t="s">
        <v>18</v>
      </c>
      <c r="C13" s="4" t="s">
        <v>92</v>
      </c>
      <c r="D13" s="4" t="s">
        <v>61</v>
      </c>
      <c r="E13" s="5">
        <v>353975.01</v>
      </c>
      <c r="F13" s="5">
        <v>0</v>
      </c>
      <c r="G13" s="14">
        <f t="shared" si="0"/>
        <v>0</v>
      </c>
      <c r="H13" s="5">
        <v>110300</v>
      </c>
      <c r="I13" s="5">
        <v>55150</v>
      </c>
      <c r="J13" s="14">
        <f>I13/H13</f>
        <v>0.5</v>
      </c>
      <c r="K13" s="21" t="s">
        <v>94</v>
      </c>
    </row>
    <row r="14" spans="1:11" x14ac:dyDescent="0.35">
      <c r="A14" s="18">
        <v>12</v>
      </c>
      <c r="B14" s="4" t="s">
        <v>19</v>
      </c>
      <c r="C14" s="4" t="s">
        <v>95</v>
      </c>
      <c r="D14" s="4" t="s">
        <v>62</v>
      </c>
      <c r="E14" s="5">
        <v>313333.40000000002</v>
      </c>
      <c r="F14" s="5">
        <v>131172</v>
      </c>
      <c r="G14" s="14">
        <f t="shared" si="0"/>
        <v>0.4186339534821375</v>
      </c>
      <c r="H14" s="5">
        <v>0</v>
      </c>
      <c r="I14" s="5">
        <v>0</v>
      </c>
      <c r="J14" s="14" t="s">
        <v>98</v>
      </c>
      <c r="K14" s="4"/>
    </row>
    <row r="15" spans="1:11" s="26" customFormat="1" x14ac:dyDescent="0.35">
      <c r="A15" s="22">
        <v>13</v>
      </c>
      <c r="B15" s="23" t="s">
        <v>20</v>
      </c>
      <c r="C15" s="23" t="s">
        <v>92</v>
      </c>
      <c r="D15" s="23" t="s">
        <v>63</v>
      </c>
      <c r="E15" s="24">
        <v>685405</v>
      </c>
      <c r="F15" s="24">
        <v>133526.75238095238</v>
      </c>
      <c r="G15" s="25">
        <f>F15/E15</f>
        <v>0.19481438329302</v>
      </c>
      <c r="H15" s="24"/>
      <c r="I15" s="24"/>
      <c r="J15" s="25"/>
      <c r="K15" s="23"/>
    </row>
    <row r="16" spans="1:11" x14ac:dyDescent="0.35">
      <c r="A16" s="18">
        <v>14</v>
      </c>
      <c r="B16" s="4" t="s">
        <v>21</v>
      </c>
      <c r="C16" s="4" t="s">
        <v>95</v>
      </c>
      <c r="D16" s="4" t="s">
        <v>64</v>
      </c>
      <c r="E16" s="5">
        <v>961039</v>
      </c>
      <c r="F16" s="5">
        <v>731553</v>
      </c>
      <c r="G16" s="14">
        <f t="shared" si="0"/>
        <v>0.76121052319416793</v>
      </c>
      <c r="H16" s="5">
        <v>112024.45990366317</v>
      </c>
      <c r="I16" s="5">
        <v>89070.209000774281</v>
      </c>
      <c r="J16" s="14">
        <f>I16/H16</f>
        <v>0.79509608060035564</v>
      </c>
      <c r="K16" s="4"/>
    </row>
    <row r="17" spans="1:11" s="26" customFormat="1" x14ac:dyDescent="0.35">
      <c r="A17" s="22">
        <v>15</v>
      </c>
      <c r="B17" s="23" t="s">
        <v>22</v>
      </c>
      <c r="C17" s="23" t="s">
        <v>95</v>
      </c>
      <c r="D17" s="23" t="s">
        <v>65</v>
      </c>
      <c r="E17" s="24">
        <v>88900</v>
      </c>
      <c r="F17" s="24">
        <v>88900</v>
      </c>
      <c r="G17" s="25">
        <f>F17/E17</f>
        <v>1</v>
      </c>
      <c r="H17" s="24"/>
      <c r="I17" s="24"/>
      <c r="J17" s="25"/>
      <c r="K17" s="23"/>
    </row>
    <row r="18" spans="1:11" x14ac:dyDescent="0.35">
      <c r="A18" s="18">
        <v>16</v>
      </c>
      <c r="B18" s="4" t="s">
        <v>23</v>
      </c>
      <c r="C18" s="4" t="s">
        <v>95</v>
      </c>
      <c r="D18" s="4" t="s">
        <v>66</v>
      </c>
      <c r="E18" s="5">
        <v>47794.8</v>
      </c>
      <c r="F18" s="5">
        <v>44063</v>
      </c>
      <c r="G18" s="14">
        <f t="shared" si="0"/>
        <v>0.92192037627524326</v>
      </c>
      <c r="H18" s="5">
        <v>850424.58750000002</v>
      </c>
      <c r="I18" s="5">
        <v>850424.58750000002</v>
      </c>
      <c r="J18" s="14">
        <f>I18/H18</f>
        <v>1</v>
      </c>
      <c r="K18" s="4"/>
    </row>
    <row r="19" spans="1:11" x14ac:dyDescent="0.35">
      <c r="A19" s="18">
        <v>17</v>
      </c>
      <c r="B19" s="4" t="s">
        <v>24</v>
      </c>
      <c r="C19" s="4" t="s">
        <v>95</v>
      </c>
      <c r="D19" s="4" t="s">
        <v>67</v>
      </c>
      <c r="E19" s="5">
        <v>110965</v>
      </c>
      <c r="F19" s="5">
        <v>105416.75</v>
      </c>
      <c r="G19" s="14">
        <f t="shared" si="0"/>
        <v>0.95</v>
      </c>
      <c r="H19" s="5">
        <v>133500</v>
      </c>
      <c r="I19" s="5">
        <v>120150</v>
      </c>
      <c r="J19" s="14">
        <f>I19/H19</f>
        <v>0.9</v>
      </c>
      <c r="K19" s="4"/>
    </row>
    <row r="20" spans="1:11" s="26" customFormat="1" x14ac:dyDescent="0.35">
      <c r="A20" s="22">
        <v>18</v>
      </c>
      <c r="B20" s="23" t="s">
        <v>25</v>
      </c>
      <c r="C20" s="23" t="s">
        <v>95</v>
      </c>
      <c r="D20" s="23" t="s">
        <v>68</v>
      </c>
      <c r="E20" s="24">
        <v>225683</v>
      </c>
      <c r="F20" s="24">
        <v>0</v>
      </c>
      <c r="G20" s="25">
        <f>F20/E20</f>
        <v>0</v>
      </c>
      <c r="H20" s="24">
        <v>0</v>
      </c>
      <c r="I20" s="24">
        <v>0</v>
      </c>
      <c r="J20" s="25"/>
      <c r="K20" s="23"/>
    </row>
    <row r="21" spans="1:11" x14ac:dyDescent="0.35">
      <c r="A21" s="18">
        <v>19</v>
      </c>
      <c r="B21" s="4" t="s">
        <v>26</v>
      </c>
      <c r="C21" s="4" t="s">
        <v>92</v>
      </c>
      <c r="D21" s="4" t="s">
        <v>63</v>
      </c>
      <c r="E21" s="5">
        <v>154496.04999999999</v>
      </c>
      <c r="F21" s="5">
        <f>131069.42725-I21</f>
        <v>36427.577249999988</v>
      </c>
      <c r="G21" s="14">
        <f t="shared" si="0"/>
        <v>0.23578322714399488</v>
      </c>
      <c r="H21" s="5">
        <v>292667.34000000003</v>
      </c>
      <c r="I21" s="5">
        <v>94641.85</v>
      </c>
      <c r="J21" s="14">
        <f>I21/H21</f>
        <v>0.32337687560217687</v>
      </c>
      <c r="K21" s="4"/>
    </row>
    <row r="22" spans="1:11" x14ac:dyDescent="0.35">
      <c r="A22" s="18">
        <v>20</v>
      </c>
      <c r="B22" s="4" t="s">
        <v>27</v>
      </c>
      <c r="C22" s="4" t="s">
        <v>95</v>
      </c>
      <c r="D22" s="4" t="s">
        <v>53</v>
      </c>
      <c r="E22" s="5">
        <v>918183.61</v>
      </c>
      <c r="F22" s="5">
        <v>880523.36</v>
      </c>
      <c r="G22" s="14">
        <f t="shared" si="0"/>
        <v>0.95898396618079473</v>
      </c>
      <c r="H22" s="5">
        <v>144411.84999999998</v>
      </c>
      <c r="I22" s="5">
        <v>77807.945000000007</v>
      </c>
      <c r="J22" s="14">
        <f>I22/H22</f>
        <v>0.53879196894160708</v>
      </c>
      <c r="K22" s="4"/>
    </row>
    <row r="23" spans="1:11" x14ac:dyDescent="0.35">
      <c r="A23" s="18">
        <v>21</v>
      </c>
      <c r="B23" s="4" t="s">
        <v>28</v>
      </c>
      <c r="C23" s="4" t="s">
        <v>92</v>
      </c>
      <c r="D23" s="4" t="s">
        <v>69</v>
      </c>
      <c r="E23" s="5">
        <v>474794</v>
      </c>
      <c r="F23" s="5">
        <v>139855</v>
      </c>
      <c r="G23" s="14">
        <f t="shared" si="0"/>
        <v>0.29455932467554352</v>
      </c>
      <c r="H23" s="5">
        <v>0</v>
      </c>
      <c r="I23" s="5">
        <v>0</v>
      </c>
      <c r="J23" s="14" t="s">
        <v>98</v>
      </c>
      <c r="K23" s="4"/>
    </row>
    <row r="24" spans="1:11" x14ac:dyDescent="0.35">
      <c r="A24" s="18">
        <v>22</v>
      </c>
      <c r="B24" s="4" t="s">
        <v>29</v>
      </c>
      <c r="C24" s="4" t="s">
        <v>92</v>
      </c>
      <c r="D24" s="4" t="s">
        <v>70</v>
      </c>
      <c r="E24" s="5">
        <v>265036</v>
      </c>
      <c r="F24" s="5">
        <v>566238.02</v>
      </c>
      <c r="G24" s="14">
        <f t="shared" si="0"/>
        <v>2.1364570096137885</v>
      </c>
      <c r="H24" s="5">
        <v>1128480.6000000006</v>
      </c>
      <c r="I24" s="5">
        <v>1072056.5700000005</v>
      </c>
      <c r="J24" s="14">
        <f>I24/H24</f>
        <v>0.95</v>
      </c>
      <c r="K24" s="4"/>
    </row>
    <row r="25" spans="1:11" x14ac:dyDescent="0.35">
      <c r="A25" s="18">
        <v>23</v>
      </c>
      <c r="B25" s="4" t="s">
        <v>30</v>
      </c>
      <c r="C25" s="4" t="s">
        <v>96</v>
      </c>
      <c r="D25" s="4" t="s">
        <v>71</v>
      </c>
      <c r="E25" s="5">
        <v>1264100.1399999999</v>
      </c>
      <c r="F25" s="5">
        <v>552871.22</v>
      </c>
      <c r="G25" s="14">
        <f t="shared" si="0"/>
        <v>0.43736346710633228</v>
      </c>
      <c r="H25" s="5">
        <v>633672.14</v>
      </c>
      <c r="I25" s="5">
        <v>281196</v>
      </c>
      <c r="J25" s="14">
        <f>I25/H25</f>
        <v>0.44375629327809801</v>
      </c>
      <c r="K25" s="4"/>
    </row>
    <row r="26" spans="1:11" x14ac:dyDescent="0.35">
      <c r="A26" s="18">
        <v>24</v>
      </c>
      <c r="B26" s="4" t="s">
        <v>31</v>
      </c>
      <c r="C26" s="4" t="s">
        <v>95</v>
      </c>
      <c r="D26" s="4" t="s">
        <v>72</v>
      </c>
      <c r="E26" s="5">
        <v>33685</v>
      </c>
      <c r="F26" s="5">
        <v>23579.5</v>
      </c>
      <c r="G26" s="14">
        <f t="shared" si="0"/>
        <v>0.7</v>
      </c>
      <c r="H26" s="5">
        <v>0</v>
      </c>
      <c r="I26" s="5">
        <v>0</v>
      </c>
      <c r="J26" s="14" t="s">
        <v>98</v>
      </c>
      <c r="K26" s="4"/>
    </row>
    <row r="27" spans="1:11" x14ac:dyDescent="0.35">
      <c r="A27" s="18">
        <v>25</v>
      </c>
      <c r="B27" s="4" t="s">
        <v>32</v>
      </c>
      <c r="C27" s="4" t="s">
        <v>92</v>
      </c>
      <c r="D27" s="4" t="s">
        <v>73</v>
      </c>
      <c r="E27" s="5">
        <v>128266</v>
      </c>
      <c r="F27" s="5">
        <v>0</v>
      </c>
      <c r="G27" s="14">
        <f t="shared" si="0"/>
        <v>0</v>
      </c>
      <c r="H27" s="5">
        <v>0</v>
      </c>
      <c r="I27" s="5">
        <v>0</v>
      </c>
      <c r="J27" s="14" t="s">
        <v>98</v>
      </c>
      <c r="K27" s="4"/>
    </row>
    <row r="28" spans="1:11" x14ac:dyDescent="0.35">
      <c r="A28" s="18">
        <v>26</v>
      </c>
      <c r="B28" s="4" t="s">
        <v>33</v>
      </c>
      <c r="C28" s="4" t="s">
        <v>92</v>
      </c>
      <c r="D28" s="4" t="s">
        <v>74</v>
      </c>
      <c r="E28" s="5">
        <v>73379.600000000006</v>
      </c>
      <c r="F28" s="5">
        <v>31514.6587</v>
      </c>
      <c r="G28" s="14">
        <f t="shared" si="0"/>
        <v>0.42947438661426335</v>
      </c>
      <c r="H28" s="5">
        <v>0</v>
      </c>
      <c r="I28" s="5">
        <v>0</v>
      </c>
      <c r="J28" s="14" t="s">
        <v>98</v>
      </c>
      <c r="K28" s="4"/>
    </row>
    <row r="29" spans="1:11" x14ac:dyDescent="0.35">
      <c r="A29" s="18">
        <v>27</v>
      </c>
      <c r="B29" s="4" t="s">
        <v>34</v>
      </c>
      <c r="C29" s="4" t="s">
        <v>95</v>
      </c>
      <c r="D29" s="4" t="s">
        <v>75</v>
      </c>
      <c r="E29" s="5">
        <v>366250</v>
      </c>
      <c r="F29" s="5">
        <v>293000</v>
      </c>
      <c r="G29" s="14">
        <f t="shared" si="0"/>
        <v>0.8</v>
      </c>
      <c r="H29" s="5">
        <v>0</v>
      </c>
      <c r="I29" s="5">
        <v>0</v>
      </c>
      <c r="J29" s="14" t="s">
        <v>98</v>
      </c>
      <c r="K29" s="4"/>
    </row>
    <row r="30" spans="1:11" x14ac:dyDescent="0.35">
      <c r="A30" s="18">
        <v>28</v>
      </c>
      <c r="B30" s="4" t="s">
        <v>35</v>
      </c>
      <c r="C30" s="4" t="s">
        <v>95</v>
      </c>
      <c r="D30" s="4" t="s">
        <v>76</v>
      </c>
      <c r="E30" s="5">
        <v>2105729.87</v>
      </c>
      <c r="F30" s="5">
        <v>810993.59558000008</v>
      </c>
      <c r="G30" s="14">
        <f t="shared" si="0"/>
        <v>0.38513657764659054</v>
      </c>
      <c r="H30" s="5">
        <v>3593643.8654590216</v>
      </c>
      <c r="I30" s="5">
        <v>527631.63260655012</v>
      </c>
      <c r="J30" s="14">
        <f>I30/H30</f>
        <v>0.14682357305296165</v>
      </c>
      <c r="K30" s="4"/>
    </row>
    <row r="31" spans="1:11" x14ac:dyDescent="0.35">
      <c r="A31" s="18">
        <v>29</v>
      </c>
      <c r="B31" s="4" t="s">
        <v>36</v>
      </c>
      <c r="C31" s="4" t="s">
        <v>95</v>
      </c>
      <c r="D31" s="4" t="s">
        <v>77</v>
      </c>
      <c r="E31" s="5">
        <v>133457</v>
      </c>
      <c r="F31" s="5">
        <v>119416.95999999999</v>
      </c>
      <c r="G31" s="14">
        <f t="shared" si="0"/>
        <v>0.89479727552694865</v>
      </c>
      <c r="H31" s="5">
        <v>5978</v>
      </c>
      <c r="I31" s="5">
        <v>5978</v>
      </c>
      <c r="J31" s="14">
        <f>I31/H31</f>
        <v>1</v>
      </c>
      <c r="K31" s="4"/>
    </row>
    <row r="32" spans="1:11" x14ac:dyDescent="0.35">
      <c r="A32" s="18">
        <v>30</v>
      </c>
      <c r="B32" s="4" t="s">
        <v>37</v>
      </c>
      <c r="C32" s="4" t="s">
        <v>95</v>
      </c>
      <c r="D32" s="4" t="s">
        <v>78</v>
      </c>
      <c r="E32" s="5">
        <v>279759</v>
      </c>
      <c r="F32" s="5">
        <v>181862.152</v>
      </c>
      <c r="G32" s="14">
        <f t="shared" si="0"/>
        <v>0.65006720784675387</v>
      </c>
      <c r="H32" s="5">
        <v>0</v>
      </c>
      <c r="I32" s="5">
        <v>0</v>
      </c>
      <c r="J32" s="14" t="s">
        <v>98</v>
      </c>
      <c r="K32" s="4"/>
    </row>
    <row r="33" spans="1:11" s="26" customFormat="1" x14ac:dyDescent="0.35">
      <c r="A33" s="22">
        <v>31</v>
      </c>
      <c r="B33" s="23" t="s">
        <v>38</v>
      </c>
      <c r="C33" s="23" t="s">
        <v>95</v>
      </c>
      <c r="D33" s="23" t="s">
        <v>79</v>
      </c>
      <c r="E33" s="24">
        <v>450000</v>
      </c>
      <c r="F33" s="24">
        <v>450000</v>
      </c>
      <c r="G33" s="25">
        <f>F33/E33</f>
        <v>1</v>
      </c>
      <c r="H33" s="24"/>
      <c r="I33" s="24"/>
      <c r="J33" s="25"/>
      <c r="K33" s="23"/>
    </row>
    <row r="34" spans="1:11" s="26" customFormat="1" x14ac:dyDescent="0.35">
      <c r="A34" s="22">
        <v>32</v>
      </c>
      <c r="B34" s="23" t="s">
        <v>39</v>
      </c>
      <c r="C34" s="23" t="s">
        <v>92</v>
      </c>
      <c r="D34" s="23" t="s">
        <v>80</v>
      </c>
      <c r="E34" s="24">
        <v>221889</v>
      </c>
      <c r="F34" s="24">
        <v>173913</v>
      </c>
      <c r="G34" s="25">
        <f t="shared" ref="G34:G44" si="1">F34/E34</f>
        <v>0.78378378378378377</v>
      </c>
      <c r="H34" s="24"/>
      <c r="I34" s="24"/>
      <c r="J34" s="25"/>
      <c r="K34" s="23"/>
    </row>
    <row r="35" spans="1:11" s="26" customFormat="1" x14ac:dyDescent="0.35">
      <c r="A35" s="22">
        <v>33</v>
      </c>
      <c r="B35" s="23" t="s">
        <v>40</v>
      </c>
      <c r="C35" s="23" t="s">
        <v>92</v>
      </c>
      <c r="D35" s="23" t="s">
        <v>81</v>
      </c>
      <c r="E35" s="24">
        <v>169068.5</v>
      </c>
      <c r="F35" s="24">
        <v>0</v>
      </c>
      <c r="G35" s="25">
        <f t="shared" si="1"/>
        <v>0</v>
      </c>
      <c r="H35" s="24"/>
      <c r="I35" s="24"/>
      <c r="J35" s="25"/>
      <c r="K35" s="23"/>
    </row>
    <row r="36" spans="1:11" x14ac:dyDescent="0.35">
      <c r="A36" s="18">
        <v>34</v>
      </c>
      <c r="B36" s="4" t="s">
        <v>41</v>
      </c>
      <c r="C36" s="4" t="s">
        <v>95</v>
      </c>
      <c r="D36" s="4" t="s">
        <v>82</v>
      </c>
      <c r="E36" s="5">
        <v>75530</v>
      </c>
      <c r="F36" s="5">
        <f>76930-I36</f>
        <v>69930</v>
      </c>
      <c r="G36" s="14">
        <f t="shared" si="1"/>
        <v>0.92585727525486561</v>
      </c>
      <c r="H36" s="5">
        <v>14000</v>
      </c>
      <c r="I36" s="5">
        <v>7000</v>
      </c>
      <c r="J36" s="14">
        <f>I36/H36</f>
        <v>0.5</v>
      </c>
      <c r="K36" s="4"/>
    </row>
    <row r="37" spans="1:11" x14ac:dyDescent="0.35">
      <c r="A37" s="18">
        <v>35</v>
      </c>
      <c r="B37" s="4" t="s">
        <v>42</v>
      </c>
      <c r="C37" s="4" t="s">
        <v>92</v>
      </c>
      <c r="D37" s="4" t="s">
        <v>83</v>
      </c>
      <c r="E37" s="5">
        <v>206250</v>
      </c>
      <c r="F37" s="5">
        <v>231320.1</v>
      </c>
      <c r="G37" s="14">
        <f t="shared" si="1"/>
        <v>1.1215520000000001</v>
      </c>
      <c r="H37" s="5">
        <v>0</v>
      </c>
      <c r="I37" s="5">
        <v>0</v>
      </c>
      <c r="J37" s="14" t="s">
        <v>98</v>
      </c>
      <c r="K37" s="4"/>
    </row>
    <row r="38" spans="1:11" x14ac:dyDescent="0.35">
      <c r="A38" s="18">
        <v>36</v>
      </c>
      <c r="B38" s="4" t="s">
        <v>43</v>
      </c>
      <c r="C38" s="4" t="s">
        <v>92</v>
      </c>
      <c r="D38" s="4" t="s">
        <v>84</v>
      </c>
      <c r="E38" s="5">
        <v>128000</v>
      </c>
      <c r="F38" s="5">
        <v>89600</v>
      </c>
      <c r="G38" s="14">
        <f t="shared" si="1"/>
        <v>0.7</v>
      </c>
      <c r="H38" s="5">
        <v>12000</v>
      </c>
      <c r="I38" s="5">
        <v>12000</v>
      </c>
      <c r="J38" s="14">
        <f>I38/H38</f>
        <v>1</v>
      </c>
      <c r="K38" s="4"/>
    </row>
    <row r="39" spans="1:11" x14ac:dyDescent="0.35">
      <c r="A39" s="18">
        <v>37</v>
      </c>
      <c r="B39" s="4" t="s">
        <v>44</v>
      </c>
      <c r="C39" s="4" t="s">
        <v>92</v>
      </c>
      <c r="D39" s="4" t="s">
        <v>85</v>
      </c>
      <c r="E39" s="5">
        <v>1043942</v>
      </c>
      <c r="F39" s="5">
        <v>82181.932140739562</v>
      </c>
      <c r="G39" s="14">
        <f t="shared" si="1"/>
        <v>7.8722699288599901E-2</v>
      </c>
      <c r="H39" s="5">
        <v>0</v>
      </c>
      <c r="I39" s="5">
        <v>0</v>
      </c>
      <c r="J39" s="14" t="s">
        <v>98</v>
      </c>
      <c r="K39" s="4"/>
    </row>
    <row r="40" spans="1:11" s="26" customFormat="1" x14ac:dyDescent="0.35">
      <c r="A40" s="22">
        <v>38</v>
      </c>
      <c r="B40" s="23" t="s">
        <v>45</v>
      </c>
      <c r="C40" s="23" t="s">
        <v>95</v>
      </c>
      <c r="D40" s="23" t="s">
        <v>86</v>
      </c>
      <c r="E40" s="24">
        <v>533125</v>
      </c>
      <c r="F40" s="24">
        <v>0</v>
      </c>
      <c r="G40" s="25">
        <f t="shared" si="1"/>
        <v>0</v>
      </c>
      <c r="H40" s="24"/>
      <c r="I40" s="24"/>
      <c r="J40" s="25"/>
      <c r="K40" s="23"/>
    </row>
    <row r="41" spans="1:11" x14ac:dyDescent="0.35">
      <c r="A41" s="18">
        <v>39</v>
      </c>
      <c r="B41" s="4" t="s">
        <v>46</v>
      </c>
      <c r="C41" s="4" t="s">
        <v>95</v>
      </c>
      <c r="D41" s="4" t="s">
        <v>87</v>
      </c>
      <c r="E41" s="5">
        <v>993456</v>
      </c>
      <c r="F41" s="5">
        <v>29470</v>
      </c>
      <c r="G41" s="14">
        <f t="shared" si="1"/>
        <v>2.9664122014462644E-2</v>
      </c>
      <c r="H41" s="5">
        <v>13400</v>
      </c>
      <c r="I41" s="5">
        <v>13400</v>
      </c>
      <c r="J41" s="14">
        <f>I41/H41</f>
        <v>1</v>
      </c>
      <c r="K41" s="4"/>
    </row>
    <row r="42" spans="1:11" x14ac:dyDescent="0.35">
      <c r="A42" s="18">
        <v>40</v>
      </c>
      <c r="B42" s="4" t="s">
        <v>47</v>
      </c>
      <c r="C42" s="4" t="s">
        <v>92</v>
      </c>
      <c r="D42" s="4" t="s">
        <v>88</v>
      </c>
      <c r="E42" s="5">
        <v>75430</v>
      </c>
      <c r="F42" s="5">
        <v>50274</v>
      </c>
      <c r="G42" s="14">
        <f t="shared" si="1"/>
        <v>0.66649874055415614</v>
      </c>
      <c r="H42" s="5">
        <v>1842000</v>
      </c>
      <c r="I42" s="5">
        <v>72044.800000000003</v>
      </c>
      <c r="J42" s="14">
        <f>I42/H42</f>
        <v>3.9112269272529858E-2</v>
      </c>
      <c r="K42" s="4"/>
    </row>
    <row r="43" spans="1:11" x14ac:dyDescent="0.35">
      <c r="A43" s="18">
        <v>41</v>
      </c>
      <c r="B43" s="4" t="s">
        <v>48</v>
      </c>
      <c r="C43" s="4"/>
      <c r="D43" s="4" t="s">
        <v>89</v>
      </c>
      <c r="E43" s="5">
        <v>400000</v>
      </c>
      <c r="F43" s="5">
        <v>0</v>
      </c>
      <c r="G43" s="14">
        <f t="shared" si="1"/>
        <v>0</v>
      </c>
      <c r="H43" s="5"/>
      <c r="I43" s="5"/>
      <c r="J43" s="14"/>
      <c r="K43" s="4"/>
    </row>
    <row r="44" spans="1:11" x14ac:dyDescent="0.35">
      <c r="A44" s="18">
        <v>42</v>
      </c>
      <c r="B44" s="4" t="s">
        <v>49</v>
      </c>
      <c r="C44" s="4"/>
      <c r="D44" s="4" t="s">
        <v>90</v>
      </c>
      <c r="E44" s="5">
        <v>51170</v>
      </c>
      <c r="F44" s="5">
        <v>0</v>
      </c>
      <c r="G44" s="14">
        <f t="shared" si="1"/>
        <v>0</v>
      </c>
      <c r="H44" s="5"/>
      <c r="I44" s="5"/>
      <c r="J44" s="14"/>
      <c r="K44" s="4"/>
    </row>
    <row r="45" spans="1:11" x14ac:dyDescent="0.35">
      <c r="A45" s="19">
        <v>43</v>
      </c>
      <c r="B45" s="6" t="s">
        <v>50</v>
      </c>
      <c r="C45" s="6"/>
      <c r="D45" s="6" t="s">
        <v>91</v>
      </c>
      <c r="E45" s="7">
        <v>133050</v>
      </c>
      <c r="F45" s="7">
        <v>0</v>
      </c>
      <c r="G45" s="15">
        <f>F45/E45</f>
        <v>0</v>
      </c>
      <c r="H45" s="7"/>
      <c r="I45" s="7"/>
      <c r="J45" s="15"/>
      <c r="K45" s="6"/>
    </row>
  </sheetData>
  <pageMargins left="0.7" right="0.7" top="0.75" bottom="0.75" header="0.3" footer="0.3"/>
  <pageSetup paperSize="9" scale="4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8330-5F40-4382-98F9-9223885CA6B8}">
  <dimension ref="A1:K24"/>
  <sheetViews>
    <sheetView tabSelected="1" view="pageBreakPreview" zoomScale="90" zoomScaleNormal="100" zoomScaleSheetLayoutView="90" workbookViewId="0">
      <selection activeCell="B4" sqref="B4"/>
    </sheetView>
  </sheetViews>
  <sheetFormatPr defaultRowHeight="14.5" x14ac:dyDescent="0.35"/>
  <cols>
    <col min="1" max="1" width="8.7265625" style="1"/>
    <col min="2" max="2" width="44.08984375" bestFit="1" customWidth="1"/>
    <col min="3" max="3" width="13.90625" customWidth="1"/>
    <col min="4" max="4" width="39.1796875" bestFit="1" customWidth="1"/>
    <col min="5" max="6" width="15.453125" style="2" customWidth="1"/>
    <col min="7" max="7" width="9.08984375" style="16" customWidth="1"/>
    <col min="8" max="8" width="13.453125" style="2" customWidth="1"/>
    <col min="9" max="9" width="16" style="2" customWidth="1"/>
    <col min="10" max="10" width="8.7265625" style="16"/>
    <col min="11" max="11" width="24.1796875" customWidth="1"/>
  </cols>
  <sheetData>
    <row r="1" spans="1:11" s="3" customFormat="1" ht="45.5" customHeight="1" x14ac:dyDescent="0.35">
      <c r="A1" s="10" t="s">
        <v>0</v>
      </c>
      <c r="B1" s="10" t="s">
        <v>1</v>
      </c>
      <c r="C1" s="10" t="s">
        <v>4</v>
      </c>
      <c r="D1" s="10" t="s">
        <v>2</v>
      </c>
      <c r="E1" s="11" t="s">
        <v>3</v>
      </c>
      <c r="F1" s="11" t="s">
        <v>141</v>
      </c>
      <c r="G1" s="12" t="s">
        <v>6</v>
      </c>
      <c r="H1" s="11" t="s">
        <v>5</v>
      </c>
      <c r="I1" s="11" t="s">
        <v>93</v>
      </c>
      <c r="J1" s="12" t="s">
        <v>6</v>
      </c>
      <c r="K1" s="10" t="s">
        <v>97</v>
      </c>
    </row>
    <row r="2" spans="1:11" x14ac:dyDescent="0.35">
      <c r="A2" s="17"/>
      <c r="B2" s="20" t="s">
        <v>99</v>
      </c>
      <c r="C2" s="8"/>
      <c r="D2" s="8"/>
      <c r="E2" s="9"/>
      <c r="F2" s="9"/>
      <c r="G2" s="13"/>
      <c r="H2" s="9"/>
      <c r="I2" s="9"/>
      <c r="J2" s="13"/>
      <c r="K2" s="8"/>
    </row>
    <row r="3" spans="1:11" x14ac:dyDescent="0.35">
      <c r="A3" s="18">
        <v>1</v>
      </c>
      <c r="B3" s="4" t="s">
        <v>100</v>
      </c>
      <c r="C3" s="4" t="s">
        <v>95</v>
      </c>
      <c r="D3" s="4" t="s">
        <v>120</v>
      </c>
      <c r="E3" s="27">
        <v>2128651</v>
      </c>
      <c r="F3" s="27">
        <v>1787139.6997480041</v>
      </c>
      <c r="G3" s="28">
        <f>F3/E3</f>
        <v>0.8395644470361765</v>
      </c>
      <c r="H3" s="27">
        <v>0</v>
      </c>
      <c r="I3" s="27">
        <v>0</v>
      </c>
      <c r="J3" s="28">
        <v>0</v>
      </c>
      <c r="K3" s="4"/>
    </row>
    <row r="4" spans="1:11" x14ac:dyDescent="0.35">
      <c r="A4" s="18">
        <v>2</v>
      </c>
      <c r="B4" s="4" t="s">
        <v>101</v>
      </c>
      <c r="C4" s="4" t="s">
        <v>95</v>
      </c>
      <c r="D4" s="4" t="s">
        <v>121</v>
      </c>
      <c r="E4" s="27">
        <v>3330440</v>
      </c>
      <c r="F4" s="27">
        <v>1731750.577</v>
      </c>
      <c r="G4" s="28">
        <f t="shared" ref="G4:G22" si="0">F4/E4</f>
        <v>0.51997651271303491</v>
      </c>
      <c r="H4" s="27">
        <v>6426901.4800000004</v>
      </c>
      <c r="I4" s="27">
        <v>3505723.4641749994</v>
      </c>
      <c r="J4" s="28">
        <f t="shared" ref="J4:J22" si="1">I4/H4</f>
        <v>0.5454764593925282</v>
      </c>
      <c r="K4" s="4"/>
    </row>
    <row r="5" spans="1:11" x14ac:dyDescent="0.35">
      <c r="A5" s="18">
        <v>3</v>
      </c>
      <c r="B5" s="4" t="s">
        <v>102</v>
      </c>
      <c r="C5" s="4" t="s">
        <v>95</v>
      </c>
      <c r="D5" s="4" t="s">
        <v>122</v>
      </c>
      <c r="E5" s="27">
        <v>4111821</v>
      </c>
      <c r="F5" s="27">
        <v>3396621.79</v>
      </c>
      <c r="G5" s="28">
        <f t="shared" si="0"/>
        <v>0.82606265934241785</v>
      </c>
      <c r="H5" s="27">
        <v>1459469.33</v>
      </c>
      <c r="I5" s="27">
        <v>492133.02836623997</v>
      </c>
      <c r="J5" s="28">
        <f t="shared" si="1"/>
        <v>0.33719997964345022</v>
      </c>
      <c r="K5" s="4"/>
    </row>
    <row r="6" spans="1:11" x14ac:dyDescent="0.35">
      <c r="A6" s="18">
        <v>4</v>
      </c>
      <c r="B6" s="4" t="s">
        <v>103</v>
      </c>
      <c r="C6" s="4" t="s">
        <v>95</v>
      </c>
      <c r="D6" s="4" t="s">
        <v>123</v>
      </c>
      <c r="E6" s="27">
        <v>1391469</v>
      </c>
      <c r="F6" s="27">
        <v>838018.15</v>
      </c>
      <c r="G6" s="28">
        <f t="shared" si="0"/>
        <v>0.60225427228346451</v>
      </c>
      <c r="H6" s="27">
        <v>74470.87</v>
      </c>
      <c r="I6" s="27">
        <v>67938.929999999993</v>
      </c>
      <c r="J6" s="28">
        <f t="shared" si="1"/>
        <v>0.91228865729647035</v>
      </c>
      <c r="K6" s="4"/>
    </row>
    <row r="7" spans="1:11" x14ac:dyDescent="0.35">
      <c r="A7" s="18">
        <v>5</v>
      </c>
      <c r="B7" s="4" t="s">
        <v>104</v>
      </c>
      <c r="C7" s="4" t="s">
        <v>95</v>
      </c>
      <c r="D7" s="4" t="s">
        <v>124</v>
      </c>
      <c r="E7" s="27">
        <v>5230409</v>
      </c>
      <c r="F7" s="27">
        <v>4047346.7915985929</v>
      </c>
      <c r="G7" s="28">
        <f t="shared" si="0"/>
        <v>0.77381076539111815</v>
      </c>
      <c r="H7" s="27">
        <v>68273.969999999958</v>
      </c>
      <c r="I7" s="27">
        <v>-44172.671051496131</v>
      </c>
      <c r="J7" s="28">
        <f t="shared" si="1"/>
        <v>-0.64699139439959563</v>
      </c>
      <c r="K7" s="4"/>
    </row>
    <row r="8" spans="1:11" x14ac:dyDescent="0.35">
      <c r="A8" s="18">
        <v>6</v>
      </c>
      <c r="B8" s="4" t="s">
        <v>105</v>
      </c>
      <c r="C8" s="4" t="s">
        <v>95</v>
      </c>
      <c r="D8" s="4" t="s">
        <v>125</v>
      </c>
      <c r="E8" s="27">
        <v>1155933</v>
      </c>
      <c r="F8" s="27">
        <v>435538.73319690517</v>
      </c>
      <c r="G8" s="28">
        <f t="shared" si="0"/>
        <v>0.37678544794283508</v>
      </c>
      <c r="H8" s="27">
        <v>0</v>
      </c>
      <c r="I8" s="27">
        <v>0</v>
      </c>
      <c r="J8" s="28">
        <v>0</v>
      </c>
      <c r="K8" s="4"/>
    </row>
    <row r="9" spans="1:11" x14ac:dyDescent="0.35">
      <c r="A9" s="18">
        <v>7</v>
      </c>
      <c r="B9" s="4" t="s">
        <v>106</v>
      </c>
      <c r="C9" s="4" t="s">
        <v>95</v>
      </c>
      <c r="D9" s="4" t="s">
        <v>126</v>
      </c>
      <c r="E9" s="27">
        <v>3313028.6</v>
      </c>
      <c r="F9" s="27">
        <v>2056328.42</v>
      </c>
      <c r="G9" s="28">
        <f t="shared" si="0"/>
        <v>0.62067934457311957</v>
      </c>
      <c r="H9" s="27">
        <v>921945.15</v>
      </c>
      <c r="I9" s="27">
        <v>460972.57499999995</v>
      </c>
      <c r="J9" s="28">
        <f t="shared" si="1"/>
        <v>0.49999999999999994</v>
      </c>
      <c r="K9" s="4"/>
    </row>
    <row r="10" spans="1:11" x14ac:dyDescent="0.35">
      <c r="A10" s="18">
        <v>8</v>
      </c>
      <c r="B10" s="4" t="s">
        <v>107</v>
      </c>
      <c r="C10" s="4" t="s">
        <v>95</v>
      </c>
      <c r="D10" s="4" t="s">
        <v>127</v>
      </c>
      <c r="E10" s="27">
        <v>4556481</v>
      </c>
      <c r="F10" s="27">
        <v>2944569.2513536047</v>
      </c>
      <c r="G10" s="28">
        <f t="shared" si="0"/>
        <v>0.64623757925328884</v>
      </c>
      <c r="H10" s="27">
        <v>4541160.29</v>
      </c>
      <c r="I10" s="27">
        <v>1363601.2758890355</v>
      </c>
      <c r="J10" s="28">
        <f t="shared" si="1"/>
        <v>0.30027596226713144</v>
      </c>
      <c r="K10" s="4"/>
    </row>
    <row r="11" spans="1:11" x14ac:dyDescent="0.35">
      <c r="A11" s="18">
        <v>9</v>
      </c>
      <c r="B11" s="4" t="s">
        <v>108</v>
      </c>
      <c r="C11" s="4" t="s">
        <v>95</v>
      </c>
      <c r="D11" s="4" t="s">
        <v>128</v>
      </c>
      <c r="E11" s="27">
        <v>1538156.94</v>
      </c>
      <c r="F11" s="27">
        <v>816284.70226661791</v>
      </c>
      <c r="G11" s="28">
        <f t="shared" si="0"/>
        <v>0.53069012728091192</v>
      </c>
      <c r="H11" s="27">
        <v>1296819.1449999998</v>
      </c>
      <c r="I11" s="27">
        <v>645821.30732762231</v>
      </c>
      <c r="J11" s="28">
        <f t="shared" si="1"/>
        <v>0.49800414330528903</v>
      </c>
      <c r="K11" s="4"/>
    </row>
    <row r="12" spans="1:11" x14ac:dyDescent="0.35">
      <c r="A12" s="18">
        <v>10</v>
      </c>
      <c r="B12" s="4" t="s">
        <v>109</v>
      </c>
      <c r="C12" s="4" t="s">
        <v>95</v>
      </c>
      <c r="D12" s="4" t="s">
        <v>129</v>
      </c>
      <c r="E12" s="27">
        <v>4325954.46</v>
      </c>
      <c r="F12" s="27">
        <v>3208319.8527182955</v>
      </c>
      <c r="G12" s="28">
        <f t="shared" si="0"/>
        <v>0.74164438909010044</v>
      </c>
      <c r="H12" s="27">
        <v>0</v>
      </c>
      <c r="I12" s="27">
        <v>0</v>
      </c>
      <c r="J12" s="28">
        <v>0</v>
      </c>
      <c r="K12" s="4"/>
    </row>
    <row r="13" spans="1:11" x14ac:dyDescent="0.35">
      <c r="A13" s="18">
        <v>11</v>
      </c>
      <c r="B13" s="4" t="s">
        <v>10</v>
      </c>
      <c r="C13" s="4" t="s">
        <v>95</v>
      </c>
      <c r="D13" s="4" t="s">
        <v>130</v>
      </c>
      <c r="E13" s="27">
        <v>1954843</v>
      </c>
      <c r="F13" s="27">
        <v>1180937.00116</v>
      </c>
      <c r="G13" s="28">
        <f t="shared" si="0"/>
        <v>0.60410836121366263</v>
      </c>
      <c r="H13" s="27">
        <f>3961898.731+152227.8</f>
        <v>4114126.531</v>
      </c>
      <c r="I13" s="27">
        <v>2503305.2799999998</v>
      </c>
      <c r="J13" s="28">
        <f t="shared" si="1"/>
        <v>0.60846579732965433</v>
      </c>
      <c r="K13" s="21"/>
    </row>
    <row r="14" spans="1:11" x14ac:dyDescent="0.35">
      <c r="A14" s="18">
        <v>12</v>
      </c>
      <c r="B14" s="4" t="s">
        <v>110</v>
      </c>
      <c r="C14" s="4" t="s">
        <v>95</v>
      </c>
      <c r="D14" s="4" t="s">
        <v>131</v>
      </c>
      <c r="E14" s="27">
        <v>999150</v>
      </c>
      <c r="F14" s="27">
        <v>0</v>
      </c>
      <c r="G14" s="28">
        <f t="shared" si="0"/>
        <v>0</v>
      </c>
      <c r="H14" s="27">
        <v>0</v>
      </c>
      <c r="I14" s="27">
        <v>0</v>
      </c>
      <c r="J14" s="28">
        <v>0</v>
      </c>
      <c r="K14" s="4"/>
    </row>
    <row r="15" spans="1:11" x14ac:dyDescent="0.35">
      <c r="A15" s="18">
        <v>13</v>
      </c>
      <c r="B15" s="4" t="s">
        <v>111</v>
      </c>
      <c r="C15" s="4" t="s">
        <v>95</v>
      </c>
      <c r="D15" s="4" t="s">
        <v>132</v>
      </c>
      <c r="E15" s="27">
        <v>1262387</v>
      </c>
      <c r="F15" s="27">
        <v>513495.29300000006</v>
      </c>
      <c r="G15" s="28">
        <f t="shared" si="0"/>
        <v>0.40676535246323042</v>
      </c>
      <c r="H15" s="27">
        <v>0</v>
      </c>
      <c r="I15" s="27">
        <v>0</v>
      </c>
      <c r="J15" s="28">
        <v>0</v>
      </c>
      <c r="K15" s="4"/>
    </row>
    <row r="16" spans="1:11" x14ac:dyDescent="0.35">
      <c r="A16" s="18">
        <v>14</v>
      </c>
      <c r="B16" s="4" t="s">
        <v>112</v>
      </c>
      <c r="C16" s="4" t="s">
        <v>95</v>
      </c>
      <c r="D16" s="4" t="s">
        <v>133</v>
      </c>
      <c r="E16" s="27">
        <v>712173.7</v>
      </c>
      <c r="F16" s="27">
        <v>406956.4</v>
      </c>
      <c r="G16" s="28">
        <f t="shared" si="0"/>
        <v>0.57142857142857151</v>
      </c>
      <c r="H16" s="27"/>
      <c r="I16" s="27"/>
      <c r="J16" s="28">
        <v>0</v>
      </c>
      <c r="K16" s="31" t="s">
        <v>142</v>
      </c>
    </row>
    <row r="17" spans="1:11" x14ac:dyDescent="0.35">
      <c r="A17" s="18">
        <v>15</v>
      </c>
      <c r="B17" s="4" t="s">
        <v>113</v>
      </c>
      <c r="C17" s="4" t="s">
        <v>95</v>
      </c>
      <c r="D17" s="4" t="s">
        <v>134</v>
      </c>
      <c r="E17" s="27">
        <v>839675.05</v>
      </c>
      <c r="F17" s="27">
        <v>555878.31999999995</v>
      </c>
      <c r="G17" s="28">
        <f t="shared" si="0"/>
        <v>0.66201600250001469</v>
      </c>
      <c r="H17" s="27"/>
      <c r="I17" s="27"/>
      <c r="J17" s="28">
        <v>0</v>
      </c>
      <c r="K17" s="4"/>
    </row>
    <row r="18" spans="1:11" x14ac:dyDescent="0.35">
      <c r="A18" s="18">
        <v>16</v>
      </c>
      <c r="B18" s="4" t="s">
        <v>114</v>
      </c>
      <c r="C18" s="4" t="s">
        <v>95</v>
      </c>
      <c r="D18" s="4" t="s">
        <v>135</v>
      </c>
      <c r="E18" s="27">
        <v>4155655</v>
      </c>
      <c r="F18" s="27">
        <v>1736791</v>
      </c>
      <c r="G18" s="28">
        <f t="shared" si="0"/>
        <v>0.41793435691846409</v>
      </c>
      <c r="H18" s="27">
        <v>661491</v>
      </c>
      <c r="I18" s="27">
        <v>160731.69999999998</v>
      </c>
      <c r="J18" s="28">
        <f t="shared" si="1"/>
        <v>0.24298395594195535</v>
      </c>
      <c r="K18" s="4"/>
    </row>
    <row r="19" spans="1:11" x14ac:dyDescent="0.35">
      <c r="A19" s="18">
        <v>17</v>
      </c>
      <c r="B19" s="4" t="s">
        <v>115</v>
      </c>
      <c r="C19" s="4" t="s">
        <v>95</v>
      </c>
      <c r="D19" s="4" t="s">
        <v>136</v>
      </c>
      <c r="E19" s="27">
        <v>10273402</v>
      </c>
      <c r="F19" s="27">
        <v>5657949.2400000002</v>
      </c>
      <c r="G19" s="28">
        <f t="shared" si="0"/>
        <v>0.55073764659457503</v>
      </c>
      <c r="H19" s="27">
        <v>745458.8</v>
      </c>
      <c r="I19" s="27">
        <v>390905.24062500003</v>
      </c>
      <c r="J19" s="28">
        <f t="shared" si="1"/>
        <v>0.52438208607236247</v>
      </c>
      <c r="K19" s="4"/>
    </row>
    <row r="20" spans="1:11" x14ac:dyDescent="0.35">
      <c r="A20" s="18">
        <v>18</v>
      </c>
      <c r="B20" s="4" t="s">
        <v>116</v>
      </c>
      <c r="C20" s="4" t="s">
        <v>95</v>
      </c>
      <c r="D20" s="4" t="s">
        <v>137</v>
      </c>
      <c r="E20" s="27">
        <v>628861</v>
      </c>
      <c r="F20" s="27">
        <v>204605.8</v>
      </c>
      <c r="G20" s="28">
        <f t="shared" si="0"/>
        <v>0.32535934014034895</v>
      </c>
      <c r="H20" s="27"/>
      <c r="I20" s="27"/>
      <c r="J20" s="28">
        <v>0</v>
      </c>
      <c r="K20" s="4"/>
    </row>
    <row r="21" spans="1:11" x14ac:dyDescent="0.35">
      <c r="A21" s="18">
        <v>19</v>
      </c>
      <c r="B21" s="4" t="s">
        <v>117</v>
      </c>
      <c r="C21" s="4" t="s">
        <v>95</v>
      </c>
      <c r="D21" s="4" t="s">
        <v>138</v>
      </c>
      <c r="E21" s="27">
        <v>287122</v>
      </c>
      <c r="F21" s="27">
        <v>140609.4</v>
      </c>
      <c r="G21" s="28">
        <f t="shared" si="0"/>
        <v>0.48972004931701507</v>
      </c>
      <c r="H21" s="27"/>
      <c r="I21" s="27"/>
      <c r="J21" s="28">
        <v>0</v>
      </c>
      <c r="K21" s="4"/>
    </row>
    <row r="22" spans="1:11" x14ac:dyDescent="0.35">
      <c r="A22" s="18">
        <v>20</v>
      </c>
      <c r="B22" s="4" t="s">
        <v>118</v>
      </c>
      <c r="C22" s="4" t="s">
        <v>95</v>
      </c>
      <c r="D22" s="4" t="s">
        <v>139</v>
      </c>
      <c r="E22" s="27">
        <v>356512.42</v>
      </c>
      <c r="F22" s="27">
        <v>261442.44</v>
      </c>
      <c r="G22" s="28">
        <f t="shared" si="0"/>
        <v>0.73333332959339825</v>
      </c>
      <c r="H22" s="27"/>
      <c r="I22" s="27"/>
      <c r="J22" s="28">
        <v>0</v>
      </c>
      <c r="K22" s="4"/>
    </row>
    <row r="23" spans="1:11" x14ac:dyDescent="0.35">
      <c r="A23" s="18">
        <v>21</v>
      </c>
      <c r="B23" s="4" t="s">
        <v>119</v>
      </c>
      <c r="C23" s="4"/>
      <c r="D23" s="4" t="s">
        <v>140</v>
      </c>
      <c r="E23" s="27"/>
      <c r="F23" s="27"/>
      <c r="G23" s="28"/>
      <c r="H23" s="27"/>
      <c r="I23" s="27"/>
      <c r="J23" s="28"/>
      <c r="K23" s="4"/>
    </row>
    <row r="24" spans="1:11" x14ac:dyDescent="0.35">
      <c r="A24" s="19"/>
      <c r="B24" s="6"/>
      <c r="C24" s="6"/>
      <c r="D24" s="6"/>
      <c r="E24" s="29"/>
      <c r="F24" s="29"/>
      <c r="G24" s="30"/>
      <c r="H24" s="29"/>
      <c r="I24" s="29"/>
      <c r="J24" s="30"/>
      <c r="K24" s="6"/>
    </row>
  </sheetData>
  <hyperlinks>
    <hyperlink ref="K16" r:id="rId1" xr:uid="{8B61E495-69AE-4A45-8ABE-2D5833702A14}"/>
  </hyperlinks>
  <pageMargins left="0.7" right="0.7" top="0.75" bottom="0.75" header="0.3" footer="0.3"/>
  <pageSetup paperSize="9" scale="41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Domestic</vt:lpstr>
      <vt:lpstr>PS</vt:lpstr>
      <vt:lpstr>Domestic!Print_Area</vt:lpstr>
      <vt:lpstr>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2023-04-10T04:24:56Z</dcterms:created>
  <dcterms:modified xsi:type="dcterms:W3CDTF">2023-04-11T04:45:11Z</dcterms:modified>
</cp:coreProperties>
</file>