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40 Elite\2 February\"/>
    </mc:Choice>
  </mc:AlternateContent>
  <xr:revisionPtr revIDLastSave="0" documentId="13_ncr:1_{8659D6A9-7245-46B0-8FF7-1FE5834081C6}" xr6:coauthVersionLast="47" xr6:coauthVersionMax="47" xr10:uidLastSave="{00000000-0000-0000-0000-000000000000}"/>
  <bookViews>
    <workbookView xWindow="-110" yWindow="-110" windowWidth="25820" windowHeight="13900" xr2:uid="{2CE928B3-5994-456E-9AD4-1A79AD47B3A6}"/>
  </bookViews>
  <sheets>
    <sheet name="Sheet1" sheetId="1" r:id="rId1"/>
  </sheets>
  <definedNames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M31" i="1"/>
  <c r="J31" i="1"/>
  <c r="J28" i="1"/>
  <c r="J27" i="1"/>
  <c r="M26" i="1"/>
  <c r="K26" i="1" s="1"/>
  <c r="M23" i="1"/>
  <c r="K23" i="1" s="1"/>
  <c r="M22" i="1"/>
  <c r="K22" i="1" s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6" i="1"/>
  <c r="F19" i="1"/>
  <c r="M19" i="1"/>
  <c r="J19" i="1"/>
  <c r="H26" i="1"/>
  <c r="H23" i="1"/>
  <c r="H22" i="1"/>
  <c r="F26" i="1"/>
  <c r="F23" i="1"/>
  <c r="F22" i="1"/>
  <c r="K27" i="1" l="1"/>
  <c r="K28" i="1" s="1"/>
  <c r="M27" i="1"/>
  <c r="M28" i="1"/>
  <c r="K10" i="1"/>
  <c r="K13" i="1"/>
  <c r="K14" i="1"/>
  <c r="K15" i="1"/>
  <c r="K16" i="1"/>
  <c r="K17" i="1"/>
  <c r="K18" i="1"/>
  <c r="K5" i="1"/>
  <c r="K6" i="1"/>
  <c r="K7" i="1"/>
  <c r="K8" i="1"/>
  <c r="K9" i="1"/>
  <c r="K11" i="1"/>
  <c r="K12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K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L22" authorId="0" shapeId="0" xr:uid="{D36E17FE-37AF-437E-82CF-77254FBF46C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Only allow 80% for following reasons,
1. Worksheets not sign by KCE &amp; WIR not attached
2. Variation rates not approved by OME</t>
        </r>
      </text>
    </comment>
    <comment ref="L23" authorId="0" shapeId="0" xr:uid="{212EB3A2-9A41-4714-A935-4F6CFEC400B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Only allow 80% for following reasons,
1. Worksheets not sign by KCE &amp; WIR not attached
2. Variation rates not approved by OME</t>
        </r>
      </text>
    </comment>
  </commentList>
</comments>
</file>

<file path=xl/sharedStrings.xml><?xml version="1.0" encoding="utf-8"?>
<sst xmlns="http://schemas.openxmlformats.org/spreadsheetml/2006/main" count="54" uniqueCount="39">
  <si>
    <t>No</t>
  </si>
  <si>
    <t>Description</t>
  </si>
  <si>
    <t>Qty</t>
  </si>
  <si>
    <t>Unit</t>
  </si>
  <si>
    <t>Rate</t>
  </si>
  <si>
    <t>Amount</t>
  </si>
  <si>
    <t>Previous Qty</t>
  </si>
  <si>
    <t>This Month Qty</t>
  </si>
  <si>
    <t>Cumulative Qty</t>
  </si>
  <si>
    <t>Previous Amount</t>
  </si>
  <si>
    <t>This Month Amount</t>
  </si>
  <si>
    <t>Cumulative Amount</t>
  </si>
  <si>
    <t>Complete repainting of steel doors on both sides of the shutter, frame and vision panel including all the necessary protection to floor, wall and ceiling as required.</t>
  </si>
  <si>
    <t>Steel doors with size 0.80 x 2.10 m</t>
  </si>
  <si>
    <t>Steel doors with size 0. 90 x 2.10 m</t>
  </si>
  <si>
    <t>Steel doors with size 1.20 x 2.10 m</t>
  </si>
  <si>
    <t>Steel doors with size 1.00 x 2.10 m</t>
  </si>
  <si>
    <t>Steel doors with size 1.00 x 2.40 m</t>
  </si>
  <si>
    <t>Steel doors with size 1.10 x 2. 10 m</t>
  </si>
  <si>
    <t>Steel doors with size 1. 10 x 1. 70 m</t>
  </si>
  <si>
    <t>Steel doors with size 1. 50 x 2. 10 m</t>
  </si>
  <si>
    <t>Steel doors with size 1. 70 x 2.10 m</t>
  </si>
  <si>
    <t>Steel doors with size 1.80 x 2.40 m</t>
  </si>
  <si>
    <t>Steel doors with size 1. 90 x 2.40 m</t>
  </si>
  <si>
    <t>Steel doors with size 2.00 x 2.10 m</t>
  </si>
  <si>
    <t>Steel doors with size 2.00 x 2.40 m</t>
  </si>
  <si>
    <t>Steel doors with size 2. 90 x 2.10 m</t>
  </si>
  <si>
    <t>nos</t>
  </si>
  <si>
    <t>%</t>
  </si>
  <si>
    <t>WA-C087</t>
  </si>
  <si>
    <t>Glass panel size 3.0m x 2.0m - Double side</t>
  </si>
  <si>
    <t>Aluminium panels, mulions</t>
  </si>
  <si>
    <t>m</t>
  </si>
  <si>
    <t>WA-C087 R1</t>
  </si>
  <si>
    <t>WA-C087 R2</t>
  </si>
  <si>
    <t>Glass panel size 2.2m x 1.3m Balcony side</t>
  </si>
  <si>
    <t>Variations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</si>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</sst>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2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9" fontId="2" fillId="0" borderId="2" xfId="2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wrapText="1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5" xfId="1" applyFont="1" applyBorder="1"/>
    <xf numFmtId="9" fontId="0" fillId="0" borderId="5" xfId="2" applyFont="1" applyBorder="1"/>
    <xf numFmtId="43" fontId="0" fillId="0" borderId="6" xfId="1" applyFont="1" applyBorder="1"/>
    <xf numFmtId="0" fontId="0" fillId="0" borderId="5" xfId="0" applyBorder="1" applyAlignment="1">
      <alignment wrapText="1"/>
    </xf>
    <xf numFmtId="43" fontId="2" fillId="0" borderId="5" xfId="1" applyFont="1" applyBorder="1"/>
    <xf numFmtId="43" fontId="2" fillId="0" borderId="6" xfId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wrapText="1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8" xfId="1" applyFont="1" applyBorder="1"/>
    <xf numFmtId="9" fontId="0" fillId="0" borderId="8" xfId="2" applyFont="1" applyBorder="1"/>
    <xf numFmtId="0" fontId="2" fillId="0" borderId="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43" fontId="2" fillId="0" borderId="12" xfId="1" applyFont="1" applyBorder="1" applyAlignment="1">
      <alignment horizontal="center" vertical="center" wrapText="1"/>
    </xf>
    <xf numFmtId="9" fontId="2" fillId="0" borderId="12" xfId="2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9" fontId="2" fillId="0" borderId="5" xfId="2" applyFont="1" applyBorder="1"/>
    <xf numFmtId="43" fontId="2" fillId="0" borderId="9" xfId="1" applyFont="1" applyBorder="1"/>
    <xf numFmtId="43" fontId="2" fillId="0" borderId="8" xfId="1" applyFont="1" applyBorder="1"/>
  </cellXfs>
  <cellStyles count="3">
    <cellStyle name="Comma" xfId="1" builtinId="3"/>
    <cellStyle name="Normal" xfId="0" builtinId="0"/>
    <cellStyle name="Percent" xfId="2" builtinId="5"/>
  </cellStyles>
  <dxfs count="18"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496068-04E0-479D-86EB-521F684766B4}" name="Table1" displayName="Table1" ref="A1:M28" totalsRowShown="0" headerRowDxfId="1" dataDxfId="17" headerRowBorderDxfId="0" tableBorderDxfId="16" totalsRowBorderDxfId="15" headerRowCellStyle="Percent" dataCellStyle="Comma">
  <autoFilter ref="A1:M28" xr:uid="{E7496068-04E0-479D-86EB-521F684766B4}"/>
  <tableColumns count="13">
    <tableColumn id="1" xr3:uid="{E28A9D06-9ED9-4E76-9F78-4AC0B02B7324}" name="No" dataDxfId="14"/>
    <tableColumn id="2" xr3:uid="{31094198-2C29-4A0F-8CC1-62E7D7F443DB}" name="Description" dataDxfId="13"/>
    <tableColumn id="3" xr3:uid="{69D32089-3BB0-47E8-B5AA-FCA3BCFC9C0D}" name="Qty" dataDxfId="12"/>
    <tableColumn id="4" xr3:uid="{F1B705A6-7A97-4339-B8B4-EE180EF2F185}" name="Unit" dataDxfId="11"/>
    <tableColumn id="5" xr3:uid="{29B5557A-83EB-493E-A91D-76A592019658}" name="Rate" dataDxfId="10" dataCellStyle="Comma"/>
    <tableColumn id="6" xr3:uid="{6FC40F30-62B6-4DF2-8EEA-BAC486910791}" name="Amount" dataDxfId="9" dataCellStyle="Comma"/>
    <tableColumn id="7" xr3:uid="{58231F6A-4DF2-4192-B6EE-AB8479647423}" name="Previous Qty" dataDxfId="8"/>
    <tableColumn id="8" xr3:uid="{F5BE36E4-BC61-47EA-9316-C1DC5A5D98E2}" name="This Month Qty" dataDxfId="7"/>
    <tableColumn id="9" xr3:uid="{F727E5C7-EFF3-437E-A88A-DA8E8EFABF6D}" name="Cumulative Qty" dataDxfId="6"/>
    <tableColumn id="10" xr3:uid="{F5E7807B-F5AC-499A-93C9-7CD796FECED1}" name="Previous Amount" dataDxfId="5" dataCellStyle="Comma"/>
    <tableColumn id="11" xr3:uid="{F473D543-29DC-4651-A7A4-19D193CA547D}" name="This Month Amount" dataDxfId="4" dataCellStyle="Comma"/>
    <tableColumn id="12" xr3:uid="{CFDEAD34-0171-4316-83BE-AABEAFFF5B5A}" name="%" dataDxfId="3" dataCellStyle="Percent"/>
    <tableColumn id="13" xr3:uid="{7A27A227-A54B-42A0-B861-91C4DF4104C9}" name="Cumulative Amount" dataDxfId="2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B052-7CE8-4350-8192-108F5EAB555B}">
  <dimension ref="A1:M31"/>
  <sheetViews>
    <sheetView tabSelected="1" view="pageBreakPreview" topLeftCell="A13" zoomScaleNormal="100" zoomScaleSheetLayoutView="100" workbookViewId="0">
      <selection activeCell="J33" sqref="J33"/>
    </sheetView>
  </sheetViews>
  <sheetFormatPr defaultRowHeight="14.5" x14ac:dyDescent="0.35"/>
  <cols>
    <col min="1" max="1" width="8.7265625" style="1"/>
    <col min="2" max="2" width="34.81640625" style="5" customWidth="1"/>
    <col min="3" max="3" width="8.7265625" style="2"/>
    <col min="4" max="4" width="8.7265625" style="1"/>
    <col min="5" max="5" width="12.08984375" style="3" customWidth="1"/>
    <col min="6" max="6" width="17.1796875" style="3" customWidth="1"/>
    <col min="7" max="7" width="13.453125" style="2" customWidth="1"/>
    <col min="8" max="8" width="15.81640625" style="2" customWidth="1"/>
    <col min="9" max="9" width="15.7265625" style="2" customWidth="1"/>
    <col min="10" max="11" width="23" style="3" customWidth="1"/>
    <col min="12" max="12" width="7.6328125" style="6" customWidth="1"/>
    <col min="13" max="13" width="23" style="3" customWidth="1"/>
  </cols>
  <sheetData>
    <row r="1" spans="1:13" s="4" customFormat="1" ht="31.5" customHeight="1" x14ac:dyDescent="0.35">
      <c r="A1" s="31" t="s">
        <v>0</v>
      </c>
      <c r="B1" s="32" t="s">
        <v>1</v>
      </c>
      <c r="C1" s="33" t="s">
        <v>2</v>
      </c>
      <c r="D1" s="32" t="s">
        <v>3</v>
      </c>
      <c r="E1" s="34" t="s">
        <v>4</v>
      </c>
      <c r="F1" s="34" t="s">
        <v>5</v>
      </c>
      <c r="G1" s="33" t="s">
        <v>6</v>
      </c>
      <c r="H1" s="33" t="s">
        <v>7</v>
      </c>
      <c r="I1" s="33" t="s">
        <v>8</v>
      </c>
      <c r="J1" s="34" t="s">
        <v>9</v>
      </c>
      <c r="K1" s="34" t="s">
        <v>10</v>
      </c>
      <c r="L1" s="35" t="s">
        <v>28</v>
      </c>
      <c r="M1" s="36" t="s">
        <v>11</v>
      </c>
    </row>
    <row r="2" spans="1:13" s="4" customFormat="1" ht="17" customHeight="1" x14ac:dyDescent="0.35">
      <c r="A2" s="7"/>
      <c r="B2" s="30" t="s">
        <v>29</v>
      </c>
      <c r="C2" s="9"/>
      <c r="D2" s="8"/>
      <c r="E2" s="10"/>
      <c r="F2" s="10"/>
      <c r="G2" s="9"/>
      <c r="H2" s="9"/>
      <c r="I2" s="9"/>
      <c r="J2" s="10"/>
      <c r="K2" s="10"/>
      <c r="L2" s="11"/>
      <c r="M2" s="12"/>
    </row>
    <row r="3" spans="1:13" ht="72.5" x14ac:dyDescent="0.35">
      <c r="A3" s="14"/>
      <c r="B3" s="15" t="s">
        <v>12</v>
      </c>
      <c r="C3" s="16"/>
      <c r="D3" s="17"/>
      <c r="E3" s="18"/>
      <c r="F3" s="18"/>
      <c r="G3" s="16"/>
      <c r="H3" s="16"/>
      <c r="I3" s="16"/>
      <c r="J3" s="18"/>
      <c r="K3" s="18"/>
      <c r="L3" s="19"/>
      <c r="M3" s="20"/>
    </row>
    <row r="4" spans="1:13" x14ac:dyDescent="0.35">
      <c r="A4" s="14"/>
      <c r="B4" s="21"/>
      <c r="C4" s="16"/>
      <c r="D4" s="17"/>
      <c r="E4" s="18"/>
      <c r="F4" s="18"/>
      <c r="G4" s="16"/>
      <c r="H4" s="16"/>
      <c r="I4" s="16"/>
      <c r="J4" s="18"/>
      <c r="K4" s="18"/>
      <c r="L4" s="19"/>
      <c r="M4" s="20"/>
    </row>
    <row r="5" spans="1:13" x14ac:dyDescent="0.35">
      <c r="A5" s="14">
        <v>1</v>
      </c>
      <c r="B5" s="21" t="s">
        <v>13</v>
      </c>
      <c r="C5" s="16">
        <v>12</v>
      </c>
      <c r="D5" s="17" t="s">
        <v>27</v>
      </c>
      <c r="E5" s="18">
        <v>500</v>
      </c>
      <c r="F5" s="18">
        <f>PRODUCT(E5,C5)</f>
        <v>6000</v>
      </c>
      <c r="G5" s="16"/>
      <c r="H5" s="16">
        <f>I5-G5</f>
        <v>0</v>
      </c>
      <c r="I5" s="16">
        <v>0</v>
      </c>
      <c r="J5" s="18">
        <v>0</v>
      </c>
      <c r="K5" s="18">
        <f>M5-J5</f>
        <v>0</v>
      </c>
      <c r="L5" s="19"/>
      <c r="M5" s="20">
        <f>Table1[[#This Row],[%]]*Table1[[#This Row],[Cumulative Qty]]*Table1[[#This Row],[Rate]]</f>
        <v>0</v>
      </c>
    </row>
    <row r="6" spans="1:13" x14ac:dyDescent="0.35">
      <c r="A6" s="14">
        <v>2</v>
      </c>
      <c r="B6" s="21" t="s">
        <v>14</v>
      </c>
      <c r="C6" s="16">
        <v>53</v>
      </c>
      <c r="D6" s="17" t="s">
        <v>27</v>
      </c>
      <c r="E6" s="18">
        <v>550</v>
      </c>
      <c r="F6" s="18">
        <f t="shared" ref="F6:F18" si="0">PRODUCT(E6,C6)</f>
        <v>29150</v>
      </c>
      <c r="G6" s="16">
        <v>7</v>
      </c>
      <c r="H6" s="16">
        <f>I6-G6</f>
        <v>0</v>
      </c>
      <c r="I6" s="16">
        <v>7</v>
      </c>
      <c r="J6" s="18">
        <v>3465</v>
      </c>
      <c r="K6" s="18">
        <f t="shared" ref="K6:K18" si="1">M6-J6</f>
        <v>0</v>
      </c>
      <c r="L6" s="19">
        <v>0.9</v>
      </c>
      <c r="M6" s="20">
        <f>Table1[[#This Row],[%]]*Table1[[#This Row],[Cumulative Qty]]*Table1[[#This Row],[Rate]]</f>
        <v>3465</v>
      </c>
    </row>
    <row r="7" spans="1:13" x14ac:dyDescent="0.35">
      <c r="A7" s="14">
        <v>3</v>
      </c>
      <c r="B7" s="21" t="s">
        <v>15</v>
      </c>
      <c r="C7" s="16">
        <v>38</v>
      </c>
      <c r="D7" s="17" t="s">
        <v>27</v>
      </c>
      <c r="E7" s="18">
        <v>750</v>
      </c>
      <c r="F7" s="18">
        <f t="shared" si="0"/>
        <v>28500</v>
      </c>
      <c r="G7" s="16">
        <v>7</v>
      </c>
      <c r="H7" s="16">
        <f t="shared" ref="H7:H18" si="2">I7-G7</f>
        <v>0</v>
      </c>
      <c r="I7" s="16">
        <v>7</v>
      </c>
      <c r="J7" s="18">
        <v>4725</v>
      </c>
      <c r="K7" s="18">
        <f t="shared" si="1"/>
        <v>0</v>
      </c>
      <c r="L7" s="19">
        <v>0.9</v>
      </c>
      <c r="M7" s="20">
        <f>Table1[[#This Row],[%]]*Table1[[#This Row],[Cumulative Qty]]*Table1[[#This Row],[Rate]]</f>
        <v>4725</v>
      </c>
    </row>
    <row r="8" spans="1:13" x14ac:dyDescent="0.35">
      <c r="A8" s="14">
        <v>4</v>
      </c>
      <c r="B8" s="21" t="s">
        <v>16</v>
      </c>
      <c r="C8" s="16">
        <v>23</v>
      </c>
      <c r="D8" s="17" t="s">
        <v>27</v>
      </c>
      <c r="E8" s="18">
        <v>630</v>
      </c>
      <c r="F8" s="18">
        <f t="shared" si="0"/>
        <v>14490</v>
      </c>
      <c r="G8" s="16">
        <v>5</v>
      </c>
      <c r="H8" s="16">
        <f t="shared" si="2"/>
        <v>0</v>
      </c>
      <c r="I8" s="16">
        <v>5</v>
      </c>
      <c r="J8" s="18">
        <v>2835</v>
      </c>
      <c r="K8" s="18">
        <f t="shared" si="1"/>
        <v>0</v>
      </c>
      <c r="L8" s="19">
        <v>0.9</v>
      </c>
      <c r="M8" s="20">
        <f>Table1[[#This Row],[%]]*Table1[[#This Row],[Cumulative Qty]]*Table1[[#This Row],[Rate]]</f>
        <v>2835</v>
      </c>
    </row>
    <row r="9" spans="1:13" x14ac:dyDescent="0.35">
      <c r="A9" s="14">
        <v>5</v>
      </c>
      <c r="B9" s="21" t="s">
        <v>17</v>
      </c>
      <c r="C9" s="16">
        <v>61</v>
      </c>
      <c r="D9" s="17" t="s">
        <v>27</v>
      </c>
      <c r="E9" s="18">
        <v>710</v>
      </c>
      <c r="F9" s="18">
        <f t="shared" si="0"/>
        <v>43310</v>
      </c>
      <c r="G9" s="16">
        <v>39</v>
      </c>
      <c r="H9" s="16">
        <f t="shared" si="2"/>
        <v>0</v>
      </c>
      <c r="I9" s="16">
        <v>39</v>
      </c>
      <c r="J9" s="18">
        <v>24921</v>
      </c>
      <c r="K9" s="18">
        <f t="shared" si="1"/>
        <v>0</v>
      </c>
      <c r="L9" s="19">
        <v>0.9</v>
      </c>
      <c r="M9" s="20">
        <f>Table1[[#This Row],[%]]*Table1[[#This Row],[Cumulative Qty]]*Table1[[#This Row],[Rate]]</f>
        <v>24921</v>
      </c>
    </row>
    <row r="10" spans="1:13" x14ac:dyDescent="0.35">
      <c r="A10" s="14">
        <v>6</v>
      </c>
      <c r="B10" s="21" t="s">
        <v>18</v>
      </c>
      <c r="C10" s="16">
        <v>23</v>
      </c>
      <c r="D10" s="17" t="s">
        <v>27</v>
      </c>
      <c r="E10" s="18">
        <v>690</v>
      </c>
      <c r="F10" s="18">
        <f t="shared" si="0"/>
        <v>15870</v>
      </c>
      <c r="G10" s="16">
        <v>2</v>
      </c>
      <c r="H10" s="16">
        <f t="shared" si="2"/>
        <v>0</v>
      </c>
      <c r="I10" s="16">
        <v>2</v>
      </c>
      <c r="J10" s="18">
        <v>1242</v>
      </c>
      <c r="K10" s="18">
        <f t="shared" si="1"/>
        <v>0</v>
      </c>
      <c r="L10" s="19">
        <v>0.9</v>
      </c>
      <c r="M10" s="20">
        <f>Table1[[#This Row],[%]]*Table1[[#This Row],[Cumulative Qty]]*Table1[[#This Row],[Rate]]</f>
        <v>1242</v>
      </c>
    </row>
    <row r="11" spans="1:13" x14ac:dyDescent="0.35">
      <c r="A11" s="14">
        <v>7</v>
      </c>
      <c r="B11" s="21" t="s">
        <v>19</v>
      </c>
      <c r="C11" s="16">
        <v>2</v>
      </c>
      <c r="D11" s="17" t="s">
        <v>27</v>
      </c>
      <c r="E11" s="18">
        <v>550</v>
      </c>
      <c r="F11" s="18">
        <f t="shared" si="0"/>
        <v>1100</v>
      </c>
      <c r="G11" s="16"/>
      <c r="H11" s="16">
        <f t="shared" si="2"/>
        <v>0</v>
      </c>
      <c r="I11" s="16">
        <v>0</v>
      </c>
      <c r="J11" s="18">
        <v>0</v>
      </c>
      <c r="K11" s="18">
        <f t="shared" si="1"/>
        <v>0</v>
      </c>
      <c r="L11" s="19"/>
      <c r="M11" s="20">
        <f>Table1[[#This Row],[%]]*Table1[[#This Row],[Cumulative Qty]]*Table1[[#This Row],[Rate]]</f>
        <v>0</v>
      </c>
    </row>
    <row r="12" spans="1:13" x14ac:dyDescent="0.35">
      <c r="A12" s="14">
        <v>8</v>
      </c>
      <c r="B12" s="21" t="s">
        <v>20</v>
      </c>
      <c r="C12" s="16">
        <v>2</v>
      </c>
      <c r="D12" s="17" t="s">
        <v>27</v>
      </c>
      <c r="E12" s="18">
        <v>930</v>
      </c>
      <c r="F12" s="18">
        <f t="shared" si="0"/>
        <v>1860</v>
      </c>
      <c r="G12" s="16">
        <v>3</v>
      </c>
      <c r="H12" s="16">
        <f t="shared" si="2"/>
        <v>0</v>
      </c>
      <c r="I12" s="16">
        <v>3</v>
      </c>
      <c r="J12" s="18">
        <v>2511</v>
      </c>
      <c r="K12" s="18">
        <f t="shared" si="1"/>
        <v>0</v>
      </c>
      <c r="L12" s="19">
        <v>0.9</v>
      </c>
      <c r="M12" s="20">
        <f>Table1[[#This Row],[%]]*Table1[[#This Row],[Cumulative Qty]]*Table1[[#This Row],[Rate]]</f>
        <v>2511</v>
      </c>
    </row>
    <row r="13" spans="1:13" x14ac:dyDescent="0.35">
      <c r="A13" s="14">
        <v>9</v>
      </c>
      <c r="B13" s="21" t="s">
        <v>21</v>
      </c>
      <c r="C13" s="16">
        <v>5</v>
      </c>
      <c r="D13" s="17" t="s">
        <v>27</v>
      </c>
      <c r="E13" s="18">
        <v>1000</v>
      </c>
      <c r="F13" s="18">
        <f t="shared" si="0"/>
        <v>5000</v>
      </c>
      <c r="G13" s="16">
        <v>2</v>
      </c>
      <c r="H13" s="16">
        <f t="shared" si="2"/>
        <v>0</v>
      </c>
      <c r="I13" s="16">
        <v>2</v>
      </c>
      <c r="J13" s="18">
        <v>1800</v>
      </c>
      <c r="K13" s="18">
        <f t="shared" si="1"/>
        <v>0</v>
      </c>
      <c r="L13" s="19">
        <v>0.9</v>
      </c>
      <c r="M13" s="20">
        <f>Table1[[#This Row],[%]]*Table1[[#This Row],[Cumulative Qty]]*Table1[[#This Row],[Rate]]</f>
        <v>1800</v>
      </c>
    </row>
    <row r="14" spans="1:13" x14ac:dyDescent="0.35">
      <c r="A14" s="14">
        <v>10</v>
      </c>
      <c r="B14" s="21" t="s">
        <v>22</v>
      </c>
      <c r="C14" s="16">
        <v>8</v>
      </c>
      <c r="D14" s="17" t="s">
        <v>27</v>
      </c>
      <c r="E14" s="18">
        <v>1200</v>
      </c>
      <c r="F14" s="18">
        <f t="shared" si="0"/>
        <v>9600</v>
      </c>
      <c r="G14" s="16">
        <v>5</v>
      </c>
      <c r="H14" s="16">
        <f t="shared" si="2"/>
        <v>0</v>
      </c>
      <c r="I14" s="16">
        <v>5</v>
      </c>
      <c r="J14" s="18">
        <v>5400</v>
      </c>
      <c r="K14" s="18">
        <f t="shared" si="1"/>
        <v>0</v>
      </c>
      <c r="L14" s="19">
        <v>0.9</v>
      </c>
      <c r="M14" s="20">
        <f>Table1[[#This Row],[%]]*Table1[[#This Row],[Cumulative Qty]]*Table1[[#This Row],[Rate]]</f>
        <v>5400</v>
      </c>
    </row>
    <row r="15" spans="1:13" x14ac:dyDescent="0.35">
      <c r="A15" s="14">
        <v>11</v>
      </c>
      <c r="B15" s="21" t="s">
        <v>23</v>
      </c>
      <c r="C15" s="16">
        <v>3</v>
      </c>
      <c r="D15" s="17" t="s">
        <v>27</v>
      </c>
      <c r="E15" s="18">
        <v>1300</v>
      </c>
      <c r="F15" s="18">
        <f t="shared" si="0"/>
        <v>3900</v>
      </c>
      <c r="G15" s="16"/>
      <c r="H15" s="16">
        <f t="shared" si="2"/>
        <v>0</v>
      </c>
      <c r="I15" s="16">
        <v>0</v>
      </c>
      <c r="J15" s="18">
        <v>0</v>
      </c>
      <c r="K15" s="18">
        <f t="shared" si="1"/>
        <v>0</v>
      </c>
      <c r="L15" s="19"/>
      <c r="M15" s="20">
        <f>Table1[[#This Row],[%]]*Table1[[#This Row],[Cumulative Qty]]*Table1[[#This Row],[Rate]]</f>
        <v>0</v>
      </c>
    </row>
    <row r="16" spans="1:13" x14ac:dyDescent="0.35">
      <c r="A16" s="14">
        <v>12</v>
      </c>
      <c r="B16" s="21" t="s">
        <v>24</v>
      </c>
      <c r="C16" s="16">
        <v>2</v>
      </c>
      <c r="D16" s="17" t="s">
        <v>27</v>
      </c>
      <c r="E16" s="18">
        <v>1250</v>
      </c>
      <c r="F16" s="18">
        <f t="shared" si="0"/>
        <v>2500</v>
      </c>
      <c r="G16" s="16">
        <v>3</v>
      </c>
      <c r="H16" s="16">
        <f t="shared" si="2"/>
        <v>0</v>
      </c>
      <c r="I16" s="16">
        <v>3</v>
      </c>
      <c r="J16" s="18">
        <v>3375</v>
      </c>
      <c r="K16" s="18">
        <f t="shared" si="1"/>
        <v>0</v>
      </c>
      <c r="L16" s="19">
        <v>0.9</v>
      </c>
      <c r="M16" s="20">
        <f>Table1[[#This Row],[%]]*Table1[[#This Row],[Cumulative Qty]]*Table1[[#This Row],[Rate]]</f>
        <v>3375</v>
      </c>
    </row>
    <row r="17" spans="1:13" x14ac:dyDescent="0.35">
      <c r="A17" s="14">
        <v>13</v>
      </c>
      <c r="B17" s="21" t="s">
        <v>25</v>
      </c>
      <c r="C17" s="16">
        <v>8</v>
      </c>
      <c r="D17" s="17" t="s">
        <v>27</v>
      </c>
      <c r="E17" s="18">
        <v>1400</v>
      </c>
      <c r="F17" s="18">
        <f t="shared" si="0"/>
        <v>11200</v>
      </c>
      <c r="G17" s="16"/>
      <c r="H17" s="16">
        <f t="shared" si="2"/>
        <v>0</v>
      </c>
      <c r="I17" s="16">
        <v>0</v>
      </c>
      <c r="J17" s="18">
        <v>0</v>
      </c>
      <c r="K17" s="18">
        <f t="shared" si="1"/>
        <v>0</v>
      </c>
      <c r="L17" s="19"/>
      <c r="M17" s="20">
        <f>Table1[[#This Row],[%]]*Table1[[#This Row],[Cumulative Qty]]*Table1[[#This Row],[Rate]]</f>
        <v>0</v>
      </c>
    </row>
    <row r="18" spans="1:13" x14ac:dyDescent="0.35">
      <c r="A18" s="14">
        <v>14</v>
      </c>
      <c r="B18" s="21" t="s">
        <v>26</v>
      </c>
      <c r="C18" s="16">
        <v>1</v>
      </c>
      <c r="D18" s="17" t="s">
        <v>27</v>
      </c>
      <c r="E18" s="18">
        <v>1800</v>
      </c>
      <c r="F18" s="18">
        <f t="shared" si="0"/>
        <v>1800</v>
      </c>
      <c r="G18" s="16"/>
      <c r="H18" s="16">
        <f t="shared" si="2"/>
        <v>0</v>
      </c>
      <c r="I18" s="16">
        <v>0</v>
      </c>
      <c r="J18" s="18">
        <v>0</v>
      </c>
      <c r="K18" s="18">
        <f t="shared" si="1"/>
        <v>0</v>
      </c>
      <c r="L18" s="19"/>
      <c r="M18" s="20">
        <f>Table1[[#This Row],[%]]*Table1[[#This Row],[Cumulative Qty]]*Table1[[#This Row],[Rate]]</f>
        <v>0</v>
      </c>
    </row>
    <row r="19" spans="1:13" x14ac:dyDescent="0.35">
      <c r="A19" s="14"/>
      <c r="B19" s="21"/>
      <c r="C19" s="16"/>
      <c r="D19" s="17"/>
      <c r="E19" s="18"/>
      <c r="F19" s="22">
        <f>SUBTOTAL(109,F2:F18)</f>
        <v>174280</v>
      </c>
      <c r="G19" s="16"/>
      <c r="H19" s="16"/>
      <c r="I19" s="16"/>
      <c r="J19" s="22">
        <f>SUBTOTAL(109,J2:J18)</f>
        <v>50274</v>
      </c>
      <c r="K19" s="22">
        <f>SUM(K5:K18)</f>
        <v>0</v>
      </c>
      <c r="L19" s="19"/>
      <c r="M19" s="23">
        <f>SUBTOTAL(109,M2:M18)</f>
        <v>50274</v>
      </c>
    </row>
    <row r="20" spans="1:13" x14ac:dyDescent="0.35">
      <c r="A20" s="14"/>
      <c r="B20" s="37" t="s">
        <v>36</v>
      </c>
      <c r="C20" s="16"/>
      <c r="D20" s="17"/>
      <c r="E20" s="18"/>
      <c r="F20" s="18"/>
      <c r="G20" s="16"/>
      <c r="H20" s="16"/>
      <c r="I20" s="16"/>
      <c r="J20" s="18"/>
      <c r="K20" s="18"/>
      <c r="L20" s="19"/>
      <c r="M20" s="20"/>
    </row>
    <row r="21" spans="1:13" x14ac:dyDescent="0.35">
      <c r="A21" s="14"/>
      <c r="B21" s="13" t="s">
        <v>33</v>
      </c>
      <c r="C21" s="16"/>
      <c r="D21" s="17"/>
      <c r="E21" s="18"/>
      <c r="F21" s="18"/>
      <c r="G21" s="16"/>
      <c r="H21" s="16"/>
      <c r="I21" s="16"/>
      <c r="J21" s="18"/>
      <c r="K21" s="18"/>
      <c r="L21" s="19"/>
      <c r="M21" s="20"/>
    </row>
    <row r="22" spans="1:13" ht="29" x14ac:dyDescent="0.35">
      <c r="A22" s="14"/>
      <c r="B22" s="21" t="s">
        <v>30</v>
      </c>
      <c r="C22" s="16">
        <v>3240</v>
      </c>
      <c r="D22" s="17" t="s">
        <v>27</v>
      </c>
      <c r="E22" s="18">
        <v>300</v>
      </c>
      <c r="F22" s="18">
        <f t="shared" ref="F22:F23" si="3">PRODUCT(E22,C22)</f>
        <v>972000</v>
      </c>
      <c r="G22" s="16"/>
      <c r="H22" s="16">
        <f t="shared" ref="H22:H23" si="4">I22-G22</f>
        <v>180</v>
      </c>
      <c r="I22" s="16">
        <v>180</v>
      </c>
      <c r="J22" s="18"/>
      <c r="K22" s="18">
        <f t="shared" ref="K22:K23" si="5">M22-J22</f>
        <v>43200</v>
      </c>
      <c r="L22" s="19">
        <v>0.8</v>
      </c>
      <c r="M22" s="20">
        <f>Table1[[#This Row],[%]]*Table1[[#This Row],[Cumulative Qty]]*Table1[[#This Row],[Rate]]</f>
        <v>43200</v>
      </c>
    </row>
    <row r="23" spans="1:13" x14ac:dyDescent="0.35">
      <c r="A23" s="14"/>
      <c r="B23" s="21" t="s">
        <v>31</v>
      </c>
      <c r="C23" s="16">
        <v>15000</v>
      </c>
      <c r="D23" s="17" t="s">
        <v>32</v>
      </c>
      <c r="E23" s="18">
        <v>40</v>
      </c>
      <c r="F23" s="18">
        <f t="shared" si="3"/>
        <v>600000</v>
      </c>
      <c r="G23" s="16"/>
      <c r="H23" s="16">
        <f t="shared" si="4"/>
        <v>901.4</v>
      </c>
      <c r="I23" s="16">
        <v>901.4</v>
      </c>
      <c r="J23" s="18"/>
      <c r="K23" s="18">
        <f t="shared" si="5"/>
        <v>28844.799999999999</v>
      </c>
      <c r="L23" s="19">
        <v>0.8</v>
      </c>
      <c r="M23" s="20">
        <f>Table1[[#This Row],[%]]*Table1[[#This Row],[Cumulative Qty]]*Table1[[#This Row],[Rate]]</f>
        <v>28844.799999999999</v>
      </c>
    </row>
    <row r="24" spans="1:13" x14ac:dyDescent="0.35">
      <c r="A24" s="14"/>
      <c r="B24" s="21"/>
      <c r="C24" s="16"/>
      <c r="D24" s="17"/>
      <c r="E24" s="18"/>
      <c r="F24" s="18"/>
      <c r="G24" s="16"/>
      <c r="H24" s="16"/>
      <c r="I24" s="16"/>
      <c r="J24" s="18"/>
      <c r="K24" s="18"/>
      <c r="L24" s="19"/>
      <c r="M24" s="20"/>
    </row>
    <row r="25" spans="1:13" x14ac:dyDescent="0.35">
      <c r="A25" s="14"/>
      <c r="B25" s="13" t="s">
        <v>34</v>
      </c>
      <c r="C25" s="16"/>
      <c r="D25" s="17"/>
      <c r="E25" s="18"/>
      <c r="F25" s="18"/>
      <c r="G25" s="16"/>
      <c r="H25" s="16"/>
      <c r="I25" s="16"/>
      <c r="J25" s="18"/>
      <c r="K25" s="18"/>
      <c r="L25" s="19"/>
      <c r="M25" s="20"/>
    </row>
    <row r="26" spans="1:13" ht="29" x14ac:dyDescent="0.35">
      <c r="A26" s="14"/>
      <c r="B26" s="21" t="s">
        <v>35</v>
      </c>
      <c r="C26" s="16">
        <v>1800</v>
      </c>
      <c r="D26" s="17" t="s">
        <v>27</v>
      </c>
      <c r="E26" s="18">
        <v>150</v>
      </c>
      <c r="F26" s="18">
        <f t="shared" ref="F26" si="6">PRODUCT(E26,C26)</f>
        <v>270000</v>
      </c>
      <c r="G26" s="16"/>
      <c r="H26" s="16">
        <f t="shared" ref="H26" si="7">I26-G26</f>
        <v>0</v>
      </c>
      <c r="I26" s="16"/>
      <c r="J26" s="18"/>
      <c r="K26" s="18">
        <f t="shared" ref="K26" si="8">M26-J26</f>
        <v>0</v>
      </c>
      <c r="L26" s="19"/>
      <c r="M26" s="20">
        <f>Table1[[#This Row],[%]]*Table1[[#This Row],[Cumulative Qty]]*Table1[[#This Row],[Rate]]</f>
        <v>0</v>
      </c>
    </row>
    <row r="27" spans="1:13" x14ac:dyDescent="0.35">
      <c r="A27" s="14"/>
      <c r="B27" s="21"/>
      <c r="C27" s="16"/>
      <c r="D27" s="17"/>
      <c r="E27" s="18"/>
      <c r="F27" s="18"/>
      <c r="G27" s="16"/>
      <c r="H27" s="16"/>
      <c r="I27" s="16"/>
      <c r="J27" s="22">
        <f>SUBTOTAL(109,J22:J26)</f>
        <v>0</v>
      </c>
      <c r="K27" s="22">
        <f>SUBTOTAL(109,K22:K26)</f>
        <v>72044.800000000003</v>
      </c>
      <c r="L27" s="38"/>
      <c r="M27" s="22">
        <f>SUBTOTAL(109,M22:M26)</f>
        <v>72044.800000000003</v>
      </c>
    </row>
    <row r="28" spans="1:13" x14ac:dyDescent="0.35">
      <c r="A28" s="24"/>
      <c r="B28" s="25"/>
      <c r="C28" s="26"/>
      <c r="D28" s="27"/>
      <c r="E28" s="28"/>
      <c r="F28" s="28"/>
      <c r="G28" s="26"/>
      <c r="H28" s="26"/>
      <c r="I28" s="26"/>
      <c r="J28" s="40">
        <f>SUBTOTAL(109,J2:J27)</f>
        <v>50274</v>
      </c>
      <c r="K28" s="40">
        <f>SUBTOTAL(109,K2:K27)</f>
        <v>72044.800000000003</v>
      </c>
      <c r="L28" s="29"/>
      <c r="M28" s="39">
        <f>SUBTOTAL(109,M2:M27)</f>
        <v>122318.8</v>
      </c>
    </row>
    <row r="30" spans="1:13" x14ac:dyDescent="0.35">
      <c r="I30" s="2" t="s">
        <v>37</v>
      </c>
      <c r="J30" s="3">
        <v>55860</v>
      </c>
      <c r="K30" s="3">
        <v>95456</v>
      </c>
      <c r="L30" s="3"/>
      <c r="M30" s="3">
        <v>151316</v>
      </c>
    </row>
    <row r="31" spans="1:13" x14ac:dyDescent="0.35">
      <c r="I31" s="2" t="s">
        <v>38</v>
      </c>
      <c r="J31" s="3">
        <f>J28-J30</f>
        <v>-5586</v>
      </c>
      <c r="K31" s="3">
        <f t="shared" ref="K31:M31" si="9">K28-K30</f>
        <v>-23411.199999999997</v>
      </c>
      <c r="L31" s="3"/>
      <c r="M31" s="3">
        <f t="shared" si="9"/>
        <v>-28997.199999999997</v>
      </c>
    </row>
  </sheetData>
  <pageMargins left="0.7" right="0.7" top="0.75" bottom="0.75" header="0.3" footer="0.3"/>
  <pageSetup paperSize="9" scale="41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2023-03-10T07:29:07Z</dcterms:created>
  <dcterms:modified xsi:type="dcterms:W3CDTF">2023-03-10T10:58:01Z</dcterms:modified>
</cp:coreProperties>
</file>