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imal\OneDrive\Documents\Work\ECON\Omniyat\Payments\Contractor Payment Cerfificates\KCE\Sub Contractor Payment\D036 Doormax\2 February\"/>
    </mc:Choice>
  </mc:AlternateContent>
  <xr:revisionPtr revIDLastSave="0" documentId="13_ncr:1_{70CC6BE7-E704-4EA1-8514-B35CAAD90AB3}" xr6:coauthVersionLast="47" xr6:coauthVersionMax="47" xr10:uidLastSave="{00000000-0000-0000-0000-000000000000}"/>
  <bookViews>
    <workbookView xWindow="-110" yWindow="-110" windowWidth="25820" windowHeight="13900" xr2:uid="{35C89664-6BC7-445F-B033-7DE1F1E55D3B}"/>
  </bookViews>
  <sheets>
    <sheet name="Summary" sheetId="1" r:id="rId1"/>
  </sheets>
  <definedNames>
    <definedName name="_xlnm.Print_Area" localSheetId="0">Summary!$A$1:$G$11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" i="1" l="1"/>
  <c r="F14" i="1"/>
  <c r="D14" i="1"/>
  <c r="D9" i="1"/>
  <c r="G6" i="1"/>
  <c r="E6" i="1" s="1"/>
  <c r="D6" i="1"/>
  <c r="G5" i="1"/>
  <c r="E5" i="1" s="1"/>
  <c r="F2" i="1"/>
  <c r="G2" i="1" s="1"/>
  <c r="G7" i="1"/>
  <c r="E7" i="1" s="1"/>
  <c r="G9" i="1" l="1"/>
  <c r="E2" i="1"/>
  <c r="E9" i="1" l="1"/>
  <c r="E14" i="1" s="1"/>
  <c r="G14" i="1"/>
  <c r="E8" i="1"/>
</calcChain>
</file>

<file path=xl/sharedStrings.xml><?xml version="1.0" encoding="utf-8"?>
<sst xmlns="http://schemas.openxmlformats.org/spreadsheetml/2006/main" count="16" uniqueCount="16">
  <si>
    <t>No</t>
  </si>
  <si>
    <t>Description</t>
  </si>
  <si>
    <t>Previous</t>
  </si>
  <si>
    <t>This Month</t>
  </si>
  <si>
    <t>Cumulative</t>
  </si>
  <si>
    <t>BOQ</t>
  </si>
  <si>
    <t>Original Scope</t>
  </si>
  <si>
    <t>%</t>
  </si>
  <si>
    <t>Advance Payment</t>
  </si>
  <si>
    <t>Advance Payment Recovery</t>
  </si>
  <si>
    <t>Retention 10%</t>
  </si>
  <si>
    <t>Variation</t>
  </si>
  <si>
    <t>Powder Coating for 4 doors &amp; door hardware</t>
  </si>
  <si>
    <t>Until WIR approval for powder coating</t>
  </si>
  <si>
    <t>KCE Claim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</si>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</sst>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43" fontId="0" fillId="0" borderId="0" xfId="1" applyFont="1"/>
    <xf numFmtId="9" fontId="0" fillId="0" borderId="0" xfId="2" applyFont="1"/>
    <xf numFmtId="0" fontId="0" fillId="0" borderId="2" xfId="0" applyBorder="1"/>
    <xf numFmtId="43" fontId="0" fillId="0" borderId="2" xfId="1" applyFont="1" applyBorder="1"/>
    <xf numFmtId="9" fontId="0" fillId="0" borderId="2" xfId="2" applyFont="1" applyBorder="1"/>
    <xf numFmtId="43" fontId="2" fillId="0" borderId="2" xfId="1" applyFont="1" applyBorder="1"/>
    <xf numFmtId="9" fontId="2" fillId="0" borderId="2" xfId="2" applyFont="1" applyBorder="1"/>
    <xf numFmtId="0" fontId="0" fillId="0" borderId="3" xfId="0" applyBorder="1"/>
    <xf numFmtId="43" fontId="0" fillId="0" borderId="3" xfId="1" applyFont="1" applyBorder="1"/>
    <xf numFmtId="9" fontId="0" fillId="0" borderId="3" xfId="2" applyFont="1" applyBorder="1"/>
    <xf numFmtId="0" fontId="2" fillId="0" borderId="1" xfId="0" applyFont="1" applyBorder="1" applyAlignment="1">
      <alignment horizontal="center" vertical="center"/>
    </xf>
    <xf numFmtId="43" fontId="2" fillId="0" borderId="1" xfId="1" applyFont="1" applyBorder="1" applyAlignment="1">
      <alignment horizontal="center" vertical="center"/>
    </xf>
    <xf numFmtId="9" fontId="2" fillId="0" borderId="1" xfId="2" applyFont="1" applyBorder="1" applyAlignment="1">
      <alignment horizontal="center" vertical="center"/>
    </xf>
    <xf numFmtId="0" fontId="0" fillId="0" borderId="2" xfId="0" applyBorder="1" applyAlignment="1">
      <alignment wrapText="1"/>
    </xf>
    <xf numFmtId="9" fontId="0" fillId="0" borderId="2" xfId="2" applyFont="1" applyFill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D2BAF-F683-4D41-941F-CAA362F6E1C4}">
  <dimension ref="A1:H14"/>
  <sheetViews>
    <sheetView tabSelected="1" view="pageBreakPreview" zoomScale="110" zoomScaleNormal="100" zoomScaleSheetLayoutView="110" workbookViewId="0">
      <selection activeCell="F10" sqref="F10"/>
    </sheetView>
  </sheetViews>
  <sheetFormatPr defaultRowHeight="14.5" x14ac:dyDescent="0.35"/>
  <cols>
    <col min="2" max="2" width="24.453125" customWidth="1"/>
    <col min="3" max="3" width="12.08984375" style="2" customWidth="1"/>
    <col min="4" max="5" width="14.7265625" style="2" customWidth="1"/>
    <col min="6" max="6" width="7.453125" style="3" customWidth="1"/>
    <col min="7" max="7" width="14.7265625" style="2" customWidth="1"/>
  </cols>
  <sheetData>
    <row r="1" spans="1:8" s="1" customFormat="1" ht="31" customHeight="1" x14ac:dyDescent="0.35">
      <c r="A1" s="12" t="s">
        <v>0</v>
      </c>
      <c r="B1" s="12" t="s">
        <v>1</v>
      </c>
      <c r="C1" s="13" t="s">
        <v>5</v>
      </c>
      <c r="D1" s="13" t="s">
        <v>2</v>
      </c>
      <c r="E1" s="13" t="s">
        <v>3</v>
      </c>
      <c r="F1" s="14" t="s">
        <v>7</v>
      </c>
      <c r="G1" s="13" t="s">
        <v>4</v>
      </c>
    </row>
    <row r="2" spans="1:8" x14ac:dyDescent="0.35">
      <c r="A2" s="4"/>
      <c r="B2" s="4" t="s">
        <v>6</v>
      </c>
      <c r="C2" s="5">
        <v>128000</v>
      </c>
      <c r="D2" s="5">
        <v>89600</v>
      </c>
      <c r="E2" s="5">
        <f>G2-D2</f>
        <v>0</v>
      </c>
      <c r="F2" s="16">
        <f>0.25+0.45</f>
        <v>0.7</v>
      </c>
      <c r="G2" s="5">
        <f>C2*F2</f>
        <v>89600</v>
      </c>
    </row>
    <row r="3" spans="1:8" x14ac:dyDescent="0.35">
      <c r="A3" s="4"/>
      <c r="B3" s="4"/>
      <c r="C3" s="5"/>
      <c r="D3" s="5"/>
      <c r="E3" s="5"/>
      <c r="F3" s="6"/>
      <c r="G3" s="5"/>
    </row>
    <row r="4" spans="1:8" x14ac:dyDescent="0.35">
      <c r="A4" s="4"/>
      <c r="B4" s="4" t="s">
        <v>11</v>
      </c>
      <c r="C4" s="5"/>
      <c r="D4" s="5"/>
      <c r="E4" s="5"/>
      <c r="F4" s="6"/>
      <c r="G4" s="5"/>
    </row>
    <row r="5" spans="1:8" ht="29" x14ac:dyDescent="0.35">
      <c r="A5" s="4"/>
      <c r="B5" s="15" t="s">
        <v>12</v>
      </c>
      <c r="C5" s="5">
        <v>12000</v>
      </c>
      <c r="D5" s="5"/>
      <c r="E5" s="5">
        <f>G5-D5</f>
        <v>12000</v>
      </c>
      <c r="F5" s="16">
        <v>1</v>
      </c>
      <c r="G5" s="5">
        <f>C5*F5</f>
        <v>12000</v>
      </c>
      <c r="H5" t="s">
        <v>13</v>
      </c>
    </row>
    <row r="6" spans="1:8" x14ac:dyDescent="0.35">
      <c r="A6" s="4"/>
      <c r="B6" s="4"/>
      <c r="C6" s="5"/>
      <c r="D6" s="5">
        <f>SUM(D2:D5)</f>
        <v>89600</v>
      </c>
      <c r="E6" s="5">
        <f>G6-D6</f>
        <v>12000</v>
      </c>
      <c r="F6" s="6"/>
      <c r="G6" s="5">
        <f>SUM(G2:G5)</f>
        <v>101600</v>
      </c>
    </row>
    <row r="7" spans="1:8" x14ac:dyDescent="0.35">
      <c r="A7" s="4"/>
      <c r="B7" s="4" t="s">
        <v>8</v>
      </c>
      <c r="C7" s="5"/>
      <c r="D7" s="5">
        <v>32000</v>
      </c>
      <c r="E7" s="5">
        <f>G7-D7</f>
        <v>0</v>
      </c>
      <c r="F7" s="6">
        <v>0.25</v>
      </c>
      <c r="G7" s="5">
        <f>F7*C2</f>
        <v>32000</v>
      </c>
    </row>
    <row r="8" spans="1:8" x14ac:dyDescent="0.35">
      <c r="A8" s="4"/>
      <c r="B8" s="4" t="s">
        <v>9</v>
      </c>
      <c r="C8" s="5"/>
      <c r="D8" s="5">
        <v>-22400</v>
      </c>
      <c r="E8" s="5">
        <f>G8-D8</f>
        <v>0</v>
      </c>
      <c r="F8" s="6">
        <v>0.25</v>
      </c>
      <c r="G8" s="5">
        <f>-IF(F8*G2&gt;G7,G7,F8*G2)</f>
        <v>-22400</v>
      </c>
    </row>
    <row r="9" spans="1:8" x14ac:dyDescent="0.35">
      <c r="A9" s="4"/>
      <c r="B9" s="4"/>
      <c r="C9" s="5"/>
      <c r="D9" s="7">
        <f>SUM(D6:D8)</f>
        <v>99200</v>
      </c>
      <c r="E9" s="7">
        <f>G9-D9</f>
        <v>12000</v>
      </c>
      <c r="F9" s="8"/>
      <c r="G9" s="7">
        <f>SUM(G6:G8)</f>
        <v>111200</v>
      </c>
    </row>
    <row r="10" spans="1:8" x14ac:dyDescent="0.35">
      <c r="A10" s="4"/>
      <c r="B10" s="4" t="s">
        <v>10</v>
      </c>
      <c r="C10" s="5"/>
      <c r="D10" s="5"/>
      <c r="E10" s="5"/>
      <c r="F10" s="6"/>
      <c r="G10" s="5"/>
    </row>
    <row r="11" spans="1:8" x14ac:dyDescent="0.35">
      <c r="A11" s="9"/>
      <c r="B11" s="9"/>
      <c r="C11" s="10"/>
      <c r="D11" s="10"/>
      <c r="E11" s="10"/>
      <c r="F11" s="11"/>
      <c r="G11" s="10"/>
    </row>
    <row r="13" spans="1:8" x14ac:dyDescent="0.35">
      <c r="C13" s="2" t="s">
        <v>14</v>
      </c>
      <c r="D13" s="2">
        <v>89600</v>
      </c>
      <c r="E13" s="2">
        <v>12000</v>
      </c>
      <c r="G13" s="2">
        <v>101600</v>
      </c>
    </row>
    <row r="14" spans="1:8" x14ac:dyDescent="0.35">
      <c r="C14" s="2" t="s">
        <v>15</v>
      </c>
      <c r="D14" s="2">
        <f>D9-D13</f>
        <v>9600</v>
      </c>
      <c r="E14" s="2">
        <f>E9-E13</f>
        <v>0</v>
      </c>
      <c r="F14" s="2">
        <f>F9-F13</f>
        <v>0</v>
      </c>
      <c r="G14" s="2">
        <f>G9-G13</f>
        <v>9600</v>
      </c>
    </row>
  </sheetData>
  <pageMargins left="0.7" right="0.7" top="0.75" bottom="0.75" header="0.3" footer="0.3"/>
  <pageSetup paperSize="9" scale="90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Summary</vt:lpstr>
      <vt:lpstr>Summary!Print_Area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Himal Kosala</dc:creator>
  <cp:lastModifiedBy>Himal Kosala</cp:lastModifiedBy>
  <dcterms:created xsi:type="dcterms:W3CDTF">2023-02-16T05:26:47Z</dcterms:created>
  <dcterms:modified xsi:type="dcterms:W3CDTF">2023-03-09T08:20:27Z</dcterms:modified>
</cp:coreProperties>
</file>